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2決算_財政状況資料集\11 ９月公表分（２回目）\３月公表分（コピー） → 結合したら01or02フォルダへ\02 政令市（合体後）\"/>
    </mc:Choice>
  </mc:AlternateContent>
  <xr:revisionPtr revIDLastSave="0" documentId="13_ncr:1_{3BBCB14D-859B-49A1-8589-4076942CE1C0}" xr6:coauthVersionLast="36" xr6:coauthVersionMax="46" xr10:uidLastSave="{00000000-0000-0000-0000-000000000000}"/>
  <bookViews>
    <workbookView xWindow="-120" yWindow="-120" windowWidth="20730" windowHeight="11310" tabRatio="7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2" i="12" l="1"/>
  <c r="AF72" i="12" s="1"/>
  <c r="V71" i="12"/>
  <c r="Q71" i="12"/>
  <c r="AA71" i="12" s="1"/>
  <c r="AF71" i="12" s="1"/>
  <c r="AA70" i="12"/>
  <c r="AF70" i="12" s="1"/>
  <c r="AA69" i="12"/>
  <c r="AF69" i="12" s="1"/>
  <c r="AA68" i="12"/>
  <c r="AF68" i="12" s="1"/>
  <c r="BG37" i="10" l="1"/>
  <c r="BG36" i="10"/>
  <c r="BG35" i="10"/>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U37" i="10"/>
  <c r="CO34" i="10"/>
  <c r="CO35" i="10" s="1"/>
  <c r="CO36" i="10" s="1"/>
  <c r="CO37" i="10" s="1"/>
  <c r="CO38" i="10" s="1"/>
  <c r="CO39" i="10" s="1"/>
  <c r="CO40" i="10" s="1"/>
  <c r="CO41" i="10" s="1"/>
  <c r="CO42" i="10" s="1"/>
  <c r="CO43" i="10" s="1"/>
  <c r="BW34" i="10"/>
  <c r="BW35" i="10" s="1"/>
  <c r="BW36" i="10" s="1"/>
  <c r="BW37" i="10" s="1"/>
  <c r="BW38" i="10" s="1"/>
  <c r="C34" i="10"/>
  <c r="C35" i="10" l="1"/>
  <c r="C36" i="10" s="1"/>
  <c r="C37" i="10" s="1"/>
  <c r="C38"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c r="BE35" i="10" s="1"/>
  <c r="BE36" i="10" s="1"/>
  <c r="BE37" i="10" s="1"/>
</calcChain>
</file>

<file path=xl/sharedStrings.xml><?xml version="1.0" encoding="utf-8"?>
<sst xmlns="http://schemas.openxmlformats.org/spreadsheetml/2006/main" count="1027" uniqueCount="652">
  <si>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</si>
  <si>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</si>
  <si>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</si>
  <si>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</si>
  <si>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</si>
  <si>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</si>
  <si>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</si>
  <si>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</si>
  <si>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</si>
  <si>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</si>
  <si>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</si>
  <si>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</si>
  <si>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</si>
  <si>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</si>
  <si>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</si>
  <si>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</si>
  <si>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</si>
  <si>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</si>
  <si>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</si>
  <si>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</si>
  <si>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</si>
  <si>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</si>
  <si>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</si>
  <si>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</si>
  <si>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</si>
  <si>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</si>
  <si>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</si>
  <si>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</si>
  <si>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</si>
  <si>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</si>
  <si>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</si>
  <si>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</si>
  <si>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</si>
  <si>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</si>
  <si>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</si>
  <si>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</si>
  <si>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</si>
  <si>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</si>
  <si>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</si>
  <si>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</si>
  <si>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</si>
  <si>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</si>
  <si>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</si>
  <si>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</si>
  <si>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</si>
  <si>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</si>
  <si>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</si>
  <si>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</si>
  <si>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</si>
  <si>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</si>
  <si>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</si>
  <si>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</si>
  <si>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</si>
  <si>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</si>
  <si>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</si>
  <si>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</si>
  <si>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</si>
  <si>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</si>
  <si>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</si>
  <si>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</si>
  <si>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</si>
  <si>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</si>
  <si>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</si>
  <si>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</si>
  <si>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</si>
  <si>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</si>
  <si>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</si>
  <si>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</si>
  <si>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</si>
  <si>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</si>
  <si>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</si>
  <si>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</si>
  <si>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</si>
  <si>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</si>
  <si>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</si>
  <si>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</si>
  <si>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</si>
  <si>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</si>
  <si>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</si>
  <si>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</si>
  <si>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</si>
  <si>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</si>
  <si>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</si>
  <si>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</si>
  <si>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</si>
  <si>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</si>
  <si>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</si>
  <si>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</si>
  <si>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</si>
  <si>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</si>
  <si>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</si>
  <si>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</si>
  <si>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</si>
  <si>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</si>
  <si>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</si>
  <si>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</si>
  <si>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</si>
  <si>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</si>
  <si>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京都市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</si>
  <si>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</si>
  <si>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</si>
  <si>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</si>
  <si>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</si>
  <si>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</si>
  <si>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</si>
  <si>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</si>
  <si>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</si>
  <si>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</si>
  <si>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</si>
  <si>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</si>
  <si>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</si>
  <si>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</si>
  <si>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</si>
  <si>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</si>
  <si>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</si>
  <si>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</si>
  <si>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</si>
  <si>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</si>
  <si>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</si>
  <si>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</si>
  <si>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</si>
  <si>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</si>
  <si>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</si>
  <si>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</si>
  <si>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</si>
  <si>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</si>
  <si>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</si>
  <si>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</si>
  <si>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</si>
  <si>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</si>
  <si>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</si>
  <si>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</si>
  <si>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</si>
  <si>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</si>
  <si>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</si>
  <si>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</si>
  <si>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</si>
  <si>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</si>
  <si>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</si>
  <si>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</si>
  <si>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</si>
  <si>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</si>
  <si>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</si>
  <si>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</si>
  <si>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</si>
  <si>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</si>
  <si>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</si>
  <si>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</si>
  <si>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</si>
  <si>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</si>
  <si>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</si>
  <si>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</si>
  <si>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</si>
  <si>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</si>
  <si>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</si>
  <si>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京都市高速鉄道事業特別会計</t>
    <phoneticPr fontId="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</si>
  <si>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</si>
  <si>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</si>
  <si>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</si>
  <si>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</si>
  <si>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</si>
  <si>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</si>
  <si>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</si>
  <si>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</si>
  <si>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</si>
  <si>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</si>
  <si>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</si>
  <si>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</si>
  <si>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</si>
  <si>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</si>
  <si>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</si>
  <si>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</si>
  <si>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</si>
  <si>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</si>
  <si>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</si>
  <si>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</si>
  <si>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</si>
  <si>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</si>
  <si>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</si>
  <si>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</si>
  <si>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</si>
  <si>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</si>
  <si>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</si>
  <si>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</si>
  <si>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</si>
  <si>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</si>
  <si>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</si>
  <si>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</si>
  <si>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</si>
  <si>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</si>
  <si>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</si>
  <si>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</si>
  <si>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</si>
  <si>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</si>
  <si>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</si>
  <si>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</si>
  <si>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</si>
  <si>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</si>
  <si>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</si>
  <si>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</si>
  <si>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</si>
  <si>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</si>
  <si>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</si>
  <si>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</si>
  <si>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</si>
  <si>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</si>
  <si>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</si>
  <si>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</si>
  <si>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</si>
  <si>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</si>
  <si>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</si>
  <si>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</si>
  <si>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</si>
  <si>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</si>
  <si>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</si>
  <si>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</si>
  <si>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</si>
  <si>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京都府京都市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</si>
  <si>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</si>
  <si>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</si>
  <si>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</si>
  <si>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</si>
  <si>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</si>
  <si>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</si>
  <si>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</si>
  <si>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</si>
  <si>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</si>
  <si>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</si>
  <si>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</si>
  <si>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</si>
  <si>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</si>
  <si>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</si>
  <si>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</si>
  <si>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</si>
  <si>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</si>
  <si>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</si>
  <si>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</si>
  <si>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</si>
  <si>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</si>
  <si>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</si>
  <si>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</si>
  <si>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</si>
  <si>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</si>
  <si>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</si>
  <si>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</si>
  <si>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</si>
  <si>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</si>
  <si>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</si>
  <si>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</si>
  <si>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</si>
  <si>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</si>
  <si>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</si>
  <si>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</si>
  <si>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</si>
  <si>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</si>
  <si>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</si>
  <si>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</si>
  <si>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</si>
  <si>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</si>
  <si>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</si>
  <si>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</si>
  <si>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</si>
  <si>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</si>
  <si>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</si>
  <si>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</si>
  <si>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</si>
  <si>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</si>
  <si>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</si>
  <si>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</si>
  <si>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</si>
  <si>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</si>
  <si>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</si>
  <si>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</si>
  <si>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</si>
  <si>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</si>
  <si>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</si>
  <si>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</si>
  <si>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</si>
  <si>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</si>
  <si>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</si>
  <si>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</si>
  <si>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</si>
  <si>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</si>
  <si>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</si>
  <si>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</si>
  <si>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</si>
  <si>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</si>
  <si>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</si>
  <si>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</si>
  <si>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</si>
  <si>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</si>
  <si>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</si>
  <si>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</si>
  <si>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</si>
  <si>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</si>
  <si>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</si>
  <si>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</si>
  <si>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</si>
  <si>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</si>
  <si>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</si>
  <si>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</si>
  <si>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</si>
  <si>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</si>
  <si>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</si>
  <si>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</si>
  <si>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</si>
  <si>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</si>
  <si>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</si>
  <si>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</si>
  <si>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</si>
  <si>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</si>
  <si>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</si>
  <si>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</si>
  <si>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</si>
  <si>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</si>
  <si>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</si>
  <si>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</si>
  <si>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</si>
  <si>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</si>
  <si>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</si>
  <si>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</si>
  <si>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</si>
  <si>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</si>
  <si>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</si>
  <si>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</si>
  <si>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</si>
  <si>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</si>
  <si>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</si>
  <si>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</si>
  <si>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</si>
  <si>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</si>
  <si>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</si>
  <si>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</si>
  <si>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</si>
  <si>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</si>
  <si>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</si>
  <si>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</si>
  <si>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</si>
  <si>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</si>
  <si>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</si>
  <si>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</si>
  <si>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</si>
  <si>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</si>
  <si>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</si>
  <si>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</si>
  <si>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</si>
  <si>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</si>
  <si>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</si>
  <si>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</si>
  <si>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</si>
  <si>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</si>
  <si>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</si>
  <si>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</si>
  <si>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</si>
  <si>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</si>
  <si>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</si>
  <si>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</si>
  <si>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</si>
  <si>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</si>
  <si>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</si>
  <si>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</si>
  <si>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</si>
  <si>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</si>
  <si>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</si>
  <si>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</si>
  <si>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</si>
  <si>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</si>
  <si>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</si>
  <si>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</si>
  <si>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</si>
  <si>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</si>
  <si>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</si>
  <si>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京都府京都市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</si>
  <si>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</si>
  <si>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</si>
  <si>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</si>
  <si>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</si>
  <si>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</si>
  <si>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</si>
  <si>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</si>
  <si>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</si>
  <si>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</si>
  <si>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</si>
  <si>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</si>
  <si>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</si>
  <si>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</si>
  <si>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</si>
  <si>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</si>
  <si>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</si>
  <si>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</si>
  <si>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</si>
  <si>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</si>
  <si>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</si>
  <si>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京都市母子父子寡婦福祉資金貸付事業特別会計</t>
    <phoneticPr fontId="5"/>
  </si>
  <si>
    <t>京都市土地取得特別会計</t>
    <phoneticPr fontId="5"/>
  </si>
  <si>
    <t>京都市市公債特別会計</t>
    <phoneticPr fontId="5"/>
  </si>
  <si>
    <t>京都市立病院機構病院事業債特別会計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</si>
  <si>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</si>
  <si>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</si>
  <si>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</si>
  <si>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</si>
  <si>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</si>
  <si>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</si>
  <si>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</si>
  <si>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</si>
  <si>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</si>
  <si>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</si>
  <si>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</si>
  <si>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</si>
  <si>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</si>
  <si>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京都市国民健康保険事業特別会計</t>
    <phoneticPr fontId="5"/>
  </si>
  <si>
    <t>京都市介護保険事業特別会計</t>
    <phoneticPr fontId="5"/>
  </si>
  <si>
    <t>京都市後期高齢者医療特別会計</t>
    <phoneticPr fontId="5"/>
  </si>
  <si>
    <t>京都市水道事業特別会計</t>
    <phoneticPr fontId="5"/>
  </si>
  <si>
    <t>法適用企業</t>
    <phoneticPr fontId="5"/>
  </si>
  <si>
    <t>京都市公共下水道事業特別会計</t>
    <phoneticPr fontId="5"/>
  </si>
  <si>
    <t>京都市自動車運送事業特別会計</t>
    <phoneticPr fontId="5"/>
  </si>
  <si>
    <t>京都市高速鉄道事業特別会計</t>
    <phoneticPr fontId="5"/>
  </si>
  <si>
    <t>京都市中央卸売市場第一市場特別会計</t>
    <phoneticPr fontId="5"/>
  </si>
  <si>
    <t>法非適用企業</t>
    <phoneticPr fontId="5"/>
  </si>
  <si>
    <t>京都市中央卸売市場第二市場・と畜場特別会計</t>
    <phoneticPr fontId="5"/>
  </si>
  <si>
    <t>-</t>
    <phoneticPr fontId="5"/>
  </si>
  <si>
    <t>京都市農業集落排水事業特別会計</t>
    <phoneticPr fontId="5"/>
  </si>
  <si>
    <t>京都市土地区画整理事業特別会計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</si>
  <si>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</si>
  <si>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</si>
  <si>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</si>
  <si>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</si>
  <si>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</si>
  <si>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</si>
  <si>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</si>
  <si>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</si>
  <si>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</si>
  <si>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</si>
  <si>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</si>
  <si>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</si>
  <si>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</si>
  <si>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</si>
  <si>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</si>
  <si>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</si>
  <si>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</si>
  <si>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</si>
  <si>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</si>
  <si>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</si>
  <si>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</si>
  <si>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</si>
  <si>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</si>
  <si>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</si>
  <si>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</si>
  <si>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</si>
  <si>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</si>
  <si>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</si>
  <si>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</si>
  <si>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</si>
  <si>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</si>
  <si>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</si>
  <si>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</si>
  <si>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</si>
  <si>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</si>
  <si>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</si>
  <si>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</si>
  <si>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</si>
  <si>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</si>
  <si>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</si>
  <si>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</si>
  <si>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</si>
  <si>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</si>
  <si>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</si>
  <si>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</si>
  <si>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</si>
  <si>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</si>
  <si>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</si>
  <si>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</si>
  <si>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</si>
  <si>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</si>
  <si>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</si>
  <si>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</si>
  <si>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</si>
  <si>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</si>
  <si>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</si>
  <si>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</si>
  <si>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</si>
  <si>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</si>
  <si>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</si>
  <si>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</si>
  <si>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</si>
  <si>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</si>
  <si>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</si>
  <si>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</si>
  <si>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</si>
  <si>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</si>
  <si>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</si>
  <si>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京都市公共下水道事業特別会計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</si>
  <si>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</si>
  <si>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</si>
  <si>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</si>
  <si>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</si>
  <si>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</si>
  <si>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京都市水道事業特別会計</t>
    <phoneticPr fontId="5"/>
  </si>
  <si>
    <t>-</t>
    <phoneticPr fontId="5"/>
  </si>
  <si>
    <t>(Ｆ)</t>
    <phoneticPr fontId="5"/>
  </si>
  <si>
    <t>京都市中央卸売市場第一市場特別会計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</si>
  <si>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</si>
  <si>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</si>
  <si>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</si>
  <si>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</si>
  <si>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</si>
  <si>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</si>
  <si>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</si>
  <si>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</si>
  <si>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</si>
  <si>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</si>
  <si>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</si>
  <si>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</si>
  <si>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</si>
  <si>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</si>
  <si>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</si>
  <si>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</si>
  <si>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</si>
  <si>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</si>
  <si>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</si>
  <si>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</si>
  <si>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</si>
  <si>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</si>
  <si>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</si>
  <si>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</si>
  <si>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</si>
  <si>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</si>
  <si>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</si>
  <si>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</si>
  <si>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</si>
  <si>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</si>
  <si>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</si>
  <si>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</si>
  <si>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</si>
  <si>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</si>
  <si>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</si>
  <si>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</si>
  <si>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</si>
  <si>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</si>
  <si>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</si>
  <si>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</si>
  <si>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</si>
  <si>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</si>
  <si>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</si>
  <si>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</si>
  <si>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</si>
  <si>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</si>
  <si>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</si>
  <si>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</si>
  <si>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</si>
  <si>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</si>
  <si>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</si>
  <si>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</si>
  <si>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</si>
  <si>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</si>
  <si>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</si>
  <si>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</si>
  <si>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</si>
  <si>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</si>
  <si>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</si>
  <si>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</si>
  <si>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</si>
  <si>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</si>
  <si>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</si>
  <si>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</si>
  <si>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</si>
  <si>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</si>
  <si>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</si>
  <si>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</si>
  <si>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</si>
  <si>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</si>
  <si>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</si>
  <si>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</si>
  <si>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</si>
  <si>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</si>
  <si>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</si>
  <si>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</si>
  <si>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</si>
  <si>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</si>
  <si>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</si>
  <si>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</si>
  <si>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</si>
  <si>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</si>
  <si>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</si>
  <si>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0.08</t>
  </si>
  <si>
    <t>▲ 1.07</t>
  </si>
  <si>
    <t>▲ 0.00</t>
  </si>
  <si>
    <t>▲ 0.96</t>
  </si>
  <si>
    <t>▲ 0.29</t>
  </si>
  <si>
    <t>京都市高速鉄道事業特別会計</t>
  </si>
  <si>
    <t>▲ 2.96</t>
  </si>
  <si>
    <t>一般会計</t>
  </si>
  <si>
    <t>▲ 0.07</t>
  </si>
  <si>
    <t>京都市公共下水道事業特別会計</t>
  </si>
  <si>
    <t>京都市水道事業特別会計</t>
  </si>
  <si>
    <t>京都市国民健康保険事業特別会計</t>
  </si>
  <si>
    <t>京都市自動車運送事業特別会計</t>
  </si>
  <si>
    <t>京都市介護保険事業特別会計</t>
  </si>
  <si>
    <t>京都市後期高齢者医療特別会計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</si>
  <si>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</si>
  <si>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</si>
  <si>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</si>
  <si>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</si>
  <si>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</si>
  <si>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</si>
  <si>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</si>
  <si>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</si>
  <si>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澱川右岸水防事務組合</t>
  </si>
  <si>
    <t>桂川・小畑川水防事務組合</t>
  </si>
  <si>
    <t>淀川・木津川水防事務組合</t>
  </si>
  <si>
    <t>京都府後期高齢者医療広域連合</t>
  </si>
  <si>
    <t>関西広域連合</t>
  </si>
  <si>
    <t>京都市土地開発公社</t>
    <rPh sb="0" eb="3">
      <t>キョウトシ</t>
    </rPh>
    <rPh sb="3" eb="5">
      <t>トチ</t>
    </rPh>
    <rPh sb="5" eb="7">
      <t>カイハツ</t>
    </rPh>
    <rPh sb="7" eb="9">
      <t>コウシャ</t>
    </rPh>
    <phoneticPr fontId="2"/>
  </si>
  <si>
    <t>公益財団法人　京都市国際交流協会</t>
    <rPh sb="0" eb="2">
      <t>コウエキ</t>
    </rPh>
    <rPh sb="2" eb="4">
      <t>ザイダン</t>
    </rPh>
    <rPh sb="4" eb="6">
      <t>ホウジン</t>
    </rPh>
    <rPh sb="7" eb="10">
      <t>キョウトシ</t>
    </rPh>
    <rPh sb="10" eb="12">
      <t>コクサイ</t>
    </rPh>
    <rPh sb="12" eb="14">
      <t>コウリュウ</t>
    </rPh>
    <rPh sb="14" eb="16">
      <t>キョウカイ</t>
    </rPh>
    <phoneticPr fontId="2"/>
  </si>
  <si>
    <t>公益財団法人　大学コンソーシアム京都</t>
    <rPh sb="0" eb="2">
      <t>コウエキ</t>
    </rPh>
    <rPh sb="2" eb="4">
      <t>ザイダン</t>
    </rPh>
    <rPh sb="4" eb="6">
      <t>ホウジン</t>
    </rPh>
    <rPh sb="7" eb="9">
      <t>ダイガク</t>
    </rPh>
    <rPh sb="16" eb="18">
      <t>キョウト</t>
    </rPh>
    <phoneticPr fontId="2"/>
  </si>
  <si>
    <t>公益財団法人　京都市埋蔵文化財研究所</t>
    <rPh sb="0" eb="2">
      <t>コウエキ</t>
    </rPh>
    <rPh sb="2" eb="4">
      <t>ザイダン</t>
    </rPh>
    <rPh sb="4" eb="6">
      <t>ホウジン</t>
    </rPh>
    <rPh sb="7" eb="10">
      <t>キョウトシ</t>
    </rPh>
    <rPh sb="10" eb="12">
      <t>マイゾウ</t>
    </rPh>
    <rPh sb="12" eb="15">
      <t>ブンカザイ</t>
    </rPh>
    <rPh sb="15" eb="18">
      <t>ケンキュウショ</t>
    </rPh>
    <phoneticPr fontId="2"/>
  </si>
  <si>
    <t>公益財団法人　京都市音楽芸術文化振興財団</t>
    <rPh sb="0" eb="2">
      <t>コウエキ</t>
    </rPh>
    <rPh sb="2" eb="4">
      <t>ザイダン</t>
    </rPh>
    <rPh sb="4" eb="6">
      <t>ホウジン</t>
    </rPh>
    <rPh sb="7" eb="10">
      <t>キョウトシ</t>
    </rPh>
    <rPh sb="10" eb="12">
      <t>オンガク</t>
    </rPh>
    <rPh sb="12" eb="14">
      <t>ゲイジュツ</t>
    </rPh>
    <rPh sb="14" eb="16">
      <t>ブンカ</t>
    </rPh>
    <rPh sb="16" eb="18">
      <t>シンコウ</t>
    </rPh>
    <rPh sb="18" eb="20">
      <t>ザイダン</t>
    </rPh>
    <phoneticPr fontId="2"/>
  </si>
  <si>
    <t>公益財団法人　京都市芸術文化協会</t>
    <rPh sb="0" eb="2">
      <t>コウエキ</t>
    </rPh>
    <rPh sb="2" eb="4">
      <t>ザイダン</t>
    </rPh>
    <rPh sb="4" eb="6">
      <t>ホウジン</t>
    </rPh>
    <rPh sb="7" eb="10">
      <t>キョウトシ</t>
    </rPh>
    <rPh sb="10" eb="12">
      <t>ゲイジュツ</t>
    </rPh>
    <rPh sb="12" eb="14">
      <t>ブンカ</t>
    </rPh>
    <rPh sb="14" eb="16">
      <t>キョウカイ</t>
    </rPh>
    <phoneticPr fontId="2"/>
  </si>
  <si>
    <t>公益財団法人　京都市森林文化協会</t>
    <rPh sb="0" eb="2">
      <t>コウエキ</t>
    </rPh>
    <rPh sb="2" eb="4">
      <t>ザイダン</t>
    </rPh>
    <rPh sb="4" eb="6">
      <t>ホウジン</t>
    </rPh>
    <rPh sb="7" eb="10">
      <t>キョウトシ</t>
    </rPh>
    <rPh sb="10" eb="12">
      <t>シンリン</t>
    </rPh>
    <rPh sb="12" eb="14">
      <t>ブンカ</t>
    </rPh>
    <rPh sb="14" eb="16">
      <t>キョウカイ</t>
    </rPh>
    <phoneticPr fontId="2"/>
  </si>
  <si>
    <t>公益財団法人　きょうと京北ふるさと公社</t>
    <rPh sb="0" eb="2">
      <t>コウエキ</t>
    </rPh>
    <rPh sb="2" eb="4">
      <t>ザイダン</t>
    </rPh>
    <rPh sb="4" eb="6">
      <t>ホウジン</t>
    </rPh>
    <rPh sb="11" eb="13">
      <t>ケイホク</t>
    </rPh>
    <rPh sb="17" eb="19">
      <t>コウシャ</t>
    </rPh>
    <phoneticPr fontId="2"/>
  </si>
  <si>
    <t>公益財団法人　京都伝統産業交流センター</t>
    <rPh sb="0" eb="2">
      <t>コウエキ</t>
    </rPh>
    <rPh sb="2" eb="4">
      <t>ザイダン</t>
    </rPh>
    <rPh sb="4" eb="6">
      <t>ホウジン</t>
    </rPh>
    <rPh sb="7" eb="9">
      <t>キョウト</t>
    </rPh>
    <rPh sb="9" eb="11">
      <t>デントウ</t>
    </rPh>
    <rPh sb="11" eb="13">
      <t>サンギョウ</t>
    </rPh>
    <rPh sb="13" eb="15">
      <t>コウリュウ</t>
    </rPh>
    <phoneticPr fontId="2"/>
  </si>
  <si>
    <t>公益財団法人　京都高度技術研究所</t>
    <rPh sb="0" eb="2">
      <t>コウエキ</t>
    </rPh>
    <rPh sb="2" eb="4">
      <t>ザイダン</t>
    </rPh>
    <rPh sb="4" eb="6">
      <t>ホウジン</t>
    </rPh>
    <rPh sb="7" eb="9">
      <t>キョウト</t>
    </rPh>
    <rPh sb="9" eb="11">
      <t>コウド</t>
    </rPh>
    <rPh sb="11" eb="13">
      <t>ギジュツ</t>
    </rPh>
    <rPh sb="13" eb="16">
      <t>ケンキュウショ</t>
    </rPh>
    <phoneticPr fontId="2"/>
  </si>
  <si>
    <t>株式会社　京都産業振興センター</t>
    <rPh sb="0" eb="2">
      <t>カブシキ</t>
    </rPh>
    <rPh sb="2" eb="4">
      <t>カイシャ</t>
    </rPh>
    <rPh sb="5" eb="7">
      <t>キョウト</t>
    </rPh>
    <rPh sb="7" eb="9">
      <t>サンギョウ</t>
    </rPh>
    <rPh sb="9" eb="11">
      <t>シンコウ</t>
    </rPh>
    <phoneticPr fontId="2"/>
  </si>
  <si>
    <t>公益財団法人　京都市ユースサービス協会</t>
    <rPh sb="0" eb="2">
      <t>コウエキ</t>
    </rPh>
    <rPh sb="2" eb="4">
      <t>ザイダン</t>
    </rPh>
    <rPh sb="4" eb="6">
      <t>ホウジン</t>
    </rPh>
    <rPh sb="7" eb="10">
      <t>キョウトシ</t>
    </rPh>
    <rPh sb="17" eb="19">
      <t>キョウカイ</t>
    </rPh>
    <phoneticPr fontId="2"/>
  </si>
  <si>
    <t>京都市住宅供給公社</t>
    <rPh sb="0" eb="3">
      <t>キョウトシ</t>
    </rPh>
    <rPh sb="3" eb="5">
      <t>ジュウタク</t>
    </rPh>
    <rPh sb="5" eb="7">
      <t>キョウキュウ</t>
    </rPh>
    <rPh sb="7" eb="9">
      <t>コウシャ</t>
    </rPh>
    <phoneticPr fontId="2"/>
  </si>
  <si>
    <t>公益財団法人　京都市景観・まちづくりセンター</t>
    <rPh sb="0" eb="2">
      <t>コウエキ</t>
    </rPh>
    <rPh sb="2" eb="4">
      <t>ザイダン</t>
    </rPh>
    <rPh sb="4" eb="6">
      <t>ホウジン</t>
    </rPh>
    <rPh sb="7" eb="10">
      <t>キョウトシ</t>
    </rPh>
    <rPh sb="10" eb="12">
      <t>ケイカン</t>
    </rPh>
    <phoneticPr fontId="2"/>
  </si>
  <si>
    <t>京都御池地下街　株式会社</t>
    <rPh sb="0" eb="2">
      <t>キョウト</t>
    </rPh>
    <rPh sb="2" eb="4">
      <t>オイケ</t>
    </rPh>
    <rPh sb="4" eb="7">
      <t>チカガイ</t>
    </rPh>
    <rPh sb="8" eb="10">
      <t>カブシキ</t>
    </rPh>
    <rPh sb="10" eb="12">
      <t>カイシャ</t>
    </rPh>
    <phoneticPr fontId="2"/>
  </si>
  <si>
    <t>京都醍醐センター　株式会社</t>
    <rPh sb="0" eb="2">
      <t>キョウト</t>
    </rPh>
    <rPh sb="2" eb="4">
      <t>ダイゴ</t>
    </rPh>
    <rPh sb="9" eb="11">
      <t>カブシキ</t>
    </rPh>
    <rPh sb="11" eb="13">
      <t>カイシャ</t>
    </rPh>
    <phoneticPr fontId="2"/>
  </si>
  <si>
    <t>公益財団法人　京都市都市緑化協会</t>
    <rPh sb="0" eb="2">
      <t>コウエキ</t>
    </rPh>
    <rPh sb="2" eb="4">
      <t>ザイダン</t>
    </rPh>
    <rPh sb="4" eb="6">
      <t>ホウジン</t>
    </rPh>
    <rPh sb="7" eb="10">
      <t>キョウトシ</t>
    </rPh>
    <rPh sb="10" eb="12">
      <t>トシ</t>
    </rPh>
    <rPh sb="12" eb="14">
      <t>リョッカ</t>
    </rPh>
    <rPh sb="14" eb="16">
      <t>キョウカイ</t>
    </rPh>
    <phoneticPr fontId="2"/>
  </si>
  <si>
    <t>京都シティ開発　株式会社</t>
    <rPh sb="0" eb="2">
      <t>キョウト</t>
    </rPh>
    <rPh sb="5" eb="7">
      <t>カイハツ</t>
    </rPh>
    <rPh sb="8" eb="10">
      <t>カブシキ</t>
    </rPh>
    <rPh sb="10" eb="12">
      <t>カイシャ</t>
    </rPh>
    <phoneticPr fontId="2"/>
  </si>
  <si>
    <t>一般財団法人　京都市防災協会</t>
    <rPh sb="0" eb="2">
      <t>イッパン</t>
    </rPh>
    <rPh sb="2" eb="4">
      <t>ザイダン</t>
    </rPh>
    <rPh sb="4" eb="6">
      <t>ホウジン</t>
    </rPh>
    <rPh sb="7" eb="10">
      <t>キョウトシ</t>
    </rPh>
    <rPh sb="10" eb="12">
      <t>ボウサイ</t>
    </rPh>
    <rPh sb="12" eb="14">
      <t>キョウカイ</t>
    </rPh>
    <phoneticPr fontId="2"/>
  </si>
  <si>
    <t>京都地下鉄整備　株式会社</t>
    <rPh sb="0" eb="2">
      <t>キョウト</t>
    </rPh>
    <rPh sb="2" eb="5">
      <t>チカテツ</t>
    </rPh>
    <rPh sb="5" eb="7">
      <t>セイビ</t>
    </rPh>
    <rPh sb="8" eb="10">
      <t>カブシキ</t>
    </rPh>
    <rPh sb="10" eb="12">
      <t>カイシャ</t>
    </rPh>
    <phoneticPr fontId="2"/>
  </si>
  <si>
    <t>一般財団法人　京都市上下水道サービス協会</t>
    <rPh sb="0" eb="2">
      <t>イッパン</t>
    </rPh>
    <rPh sb="2" eb="4">
      <t>ザイダン</t>
    </rPh>
    <rPh sb="4" eb="6">
      <t>ホウジン</t>
    </rPh>
    <rPh sb="7" eb="10">
      <t>キョウトシ</t>
    </rPh>
    <rPh sb="10" eb="12">
      <t>ジョウゲ</t>
    </rPh>
    <rPh sb="12" eb="14">
      <t>スイドウ</t>
    </rPh>
    <rPh sb="18" eb="20">
      <t>キョウカイ</t>
    </rPh>
    <phoneticPr fontId="2"/>
  </si>
  <si>
    <t>公益財団法人　京都市生涯学習振興財団</t>
    <rPh sb="0" eb="2">
      <t>コウエキ</t>
    </rPh>
    <rPh sb="2" eb="4">
      <t>ザイダン</t>
    </rPh>
    <rPh sb="4" eb="6">
      <t>ホウジン</t>
    </rPh>
    <rPh sb="7" eb="10">
      <t>キョウトシ</t>
    </rPh>
    <rPh sb="10" eb="12">
      <t>ショウガイ</t>
    </rPh>
    <rPh sb="12" eb="14">
      <t>ガクシュウ</t>
    </rPh>
    <rPh sb="14" eb="16">
      <t>シンコウ</t>
    </rPh>
    <rPh sb="16" eb="18">
      <t>ザイダン</t>
    </rPh>
    <phoneticPr fontId="2"/>
  </si>
  <si>
    <t>市庁舎整備基金</t>
    <phoneticPr fontId="5"/>
  </si>
  <si>
    <t>市営住宅基金</t>
    <rPh sb="0" eb="6">
      <t>シエイジュウタクキキン</t>
    </rPh>
    <phoneticPr fontId="2"/>
  </si>
  <si>
    <t>新住宅市街地開発事業基金</t>
    <rPh sb="0" eb="3">
      <t>シンジュウタク</t>
    </rPh>
    <rPh sb="3" eb="6">
      <t>シガイチ</t>
    </rPh>
    <rPh sb="6" eb="8">
      <t>カイハツ</t>
    </rPh>
    <rPh sb="8" eb="10">
      <t>ジギョウ</t>
    </rPh>
    <rPh sb="10" eb="12">
      <t>キキン</t>
    </rPh>
    <phoneticPr fontId="2"/>
  </si>
  <si>
    <t>文化観光資源保護基金</t>
    <phoneticPr fontId="5"/>
  </si>
  <si>
    <t>文化芸術振興基金</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</si>
  <si>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</si>
  <si>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</si>
  <si>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</si>
  <si>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</si>
  <si>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</si>
  <si>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新型コロナウイルス感染症対策である徴収猶予特例債や、調整債の発行に加え、公債償還基金の計画外の取崩しにより、将来負担額が増加し、将来負担比率を類似団体よりも押し上げる要因となっている。
また、償還を迎える満期一括債の元利償還金の増加等により、前年度と比較し、実質公債費比率が増加した。
　今後は、令和３年８月に策定した「行財政改革計画」に基づき、市債残高の適切なコントロールに取り組んでおり、引き続き比率の改善に努めていく。</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</si>
  <si>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</si>
  <si>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</si>
  <si>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</si>
  <si>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類似団体と比較すると、将来負担比率だけでなく、有形固定資産減価償却率も上回っており、今後、公共施設の老朽化改修等の必要性がますます高まっていくことを踏まえると将来負担比率は、類似団体との乖離がさらに広がっていく可能性がある。
　このため、引き続き、歳入・歳出両面において行財政改革を進めることで、財政の健全化を図りつつ、計画的な設備更新、公共施設の集約化など、適切な保有資産のマネジメントについても、合わせて進めることで、持続可能な財政運営を目指していく。</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</si>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</sst>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87" xfId="12"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7"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9" borderId="102" xfId="12" applyNumberFormat="1" applyFont="1" applyFill="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9" borderId="101" xfId="12" applyNumberFormat="1" applyFont="1" applyFill="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9" borderId="115" xfId="12" applyNumberFormat="1" applyFont="1" applyFill="1" applyBorder="1" applyAlignment="1" applyProtection="1">
      <alignment horizontal="right" vertical="center" shrinkToFit="1"/>
      <protection locked="0"/>
    </xf>
    <xf numFmtId="177" fontId="34" fillId="9" borderId="116" xfId="12" applyNumberFormat="1" applyFont="1" applyFill="1" applyBorder="1" applyAlignment="1" applyProtection="1">
      <alignment horizontal="right" vertical="center" shrinkToFit="1"/>
      <protection locked="0"/>
    </xf>
    <xf numFmtId="177" fontId="34" fillId="9" borderId="117" xfId="12" applyNumberFormat="1" applyFont="1" applyFill="1" applyBorder="1" applyAlignment="1" applyProtection="1">
      <alignment horizontal="right" vertical="center" shrinkToFit="1"/>
      <protection locked="0"/>
    </xf>
    <xf numFmtId="177" fontId="34" fillId="9" borderId="113" xfId="12" applyNumberFormat="1" applyFont="1" applyFill="1" applyBorder="1" applyAlignment="1" applyProtection="1">
      <alignment horizontal="right" vertical="center" shrinkToFit="1"/>
      <protection locked="0"/>
    </xf>
    <xf numFmtId="177" fontId="34" fillId="9" borderId="120" xfId="12" applyNumberFormat="1" applyFont="1" applyFill="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6"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DEAE627-BA48-41EF-B8D3-D448957C9B1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07BE-448A-8346-779525F582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41979</c:v>
                </c:pt>
                <c:pt idx="1">
                  <c:v>43344</c:v>
                </c:pt>
                <c:pt idx="2">
                  <c:v>57549</c:v>
                </c:pt>
                <c:pt idx="3">
                  <c:v>55122</c:v>
                </c:pt>
                <c:pt idx="4">
                  <c:v>48486</c:v>
                </c:pt>
              </c:numCache>
            </c:numRef>
          </c:val>
          <c:smooth val="0"/>
          <c:extLst>
            <c:ext xmlns:c16="http://schemas.microsoft.com/office/drawing/2014/chart" uri="{C3380CC4-5D6E-409C-BE32-E72D297353CC}">
              <c16:uniqueId val="{00000001-07BE-448A-8346-779525F582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0.14000000000000001</c:v>
                </c:pt>
                <c:pt idx="1">
                  <c:v>0.09</c:v>
                </c:pt>
                <c:pt idx="2">
                  <c:v>0.09</c:v>
                </c:pt>
                <c:pt idx="3">
                  <c:v>0.1</c:v>
                </c:pt>
                <c:pt idx="4">
                  <c:v>-0.08</c:v>
                </c:pt>
              </c:numCache>
            </c:numRef>
          </c:val>
          <c:extLst>
            <c:ext xmlns:c16="http://schemas.microsoft.com/office/drawing/2014/chart" uri="{C3380CC4-5D6E-409C-BE32-E72D297353CC}">
              <c16:uniqueId val="{00000000-43F3-4D9E-B9BC-0E9B915692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0</c:v>
                </c:pt>
                <c:pt idx="1">
                  <c:v>0.33</c:v>
                </c:pt>
                <c:pt idx="2">
                  <c:v>0.89</c:v>
                </c:pt>
                <c:pt idx="3">
                  <c:v>0</c:v>
                </c:pt>
                <c:pt idx="4">
                  <c:v>0</c:v>
                </c:pt>
              </c:numCache>
            </c:numRef>
          </c:val>
          <c:extLst>
            <c:ext xmlns:c16="http://schemas.microsoft.com/office/drawing/2014/chart" uri="{C3380CC4-5D6E-409C-BE32-E72D297353CC}">
              <c16:uniqueId val="{00000001-43F3-4D9E-B9BC-0E9B915692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-1.07</c:v>
                </c:pt>
                <c:pt idx="1">
                  <c:v>0.18</c:v>
                </c:pt>
                <c:pt idx="2">
                  <c:v>0</c:v>
                </c:pt>
                <c:pt idx="3">
                  <c:v>-0.96</c:v>
                </c:pt>
                <c:pt idx="4">
                  <c:v>-0.28999999999999998</c:v>
                </c:pt>
              </c:numCache>
            </c:numRef>
          </c:val>
          <c:smooth val="0"/>
          <c:extLst>
            <c:ext xmlns:c16="http://schemas.microsoft.com/office/drawing/2014/chart" uri="{C3380CC4-5D6E-409C-BE32-E72D297353CC}">
              <c16:uniqueId val="{00000002-43F3-4D9E-B9BC-0E9B915692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0.33</c:v>
                </c:pt>
                <c:pt idx="2">
                  <c:v>#N/A</c:v>
                </c:pt>
                <c:pt idx="3">
                  <c:v>0.28999999999999998</c:v>
                </c:pt>
                <c:pt idx="4">
                  <c:v>#N/A</c:v>
                </c:pt>
                <c:pt idx="5">
                  <c:v>0.25</c:v>
                </c:pt>
                <c:pt idx="6">
                  <c:v>#N/A</c:v>
                </c:pt>
                <c:pt idx="7">
                  <c:v>0.36</c:v>
                </c:pt>
                <c:pt idx="8">
                  <c:v>#N/A</c:v>
                </c:pt>
                <c:pt idx="9">
                  <c:v>0.16</c:v>
                </c:pt>
              </c:numCache>
            </c:numRef>
          </c:val>
          <c:extLst>
            <c:ext xmlns:c16="http://schemas.microsoft.com/office/drawing/2014/chart" uri="{C3380CC4-5D6E-409C-BE32-E72D297353CC}">
              <c16:uniqueId val="{00000000-A028-4FCB-B9A0-A631485669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28-4FCB-B9A0-A63148566979}"/>
            </c:ext>
          </c:extLst>
        </c:ser>
        <c:ser>
          <c:idx val="2"/>
          <c:order val="2"/>
          <c:tx>
            <c:strRef>
              <c:f>データシート!$A$29</c:f>
              <c:strCache>
                <c:ptCount val="1"/>
                <c:pt idx="0">
                  <c:v>京都市後期高齢者医療特別会計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c:v>
                </c:pt>
                <c:pt idx="2">
                  <c:v>#N/A</c:v>
                </c:pt>
                <c:pt idx="3">
                  <c:v>0.17</c:v>
                </c:pt>
                <c:pt idx="4">
                  <c:v>#N/A</c:v>
                </c:pt>
                <c:pt idx="5">
                  <c:v>0.18</c:v>
                </c:pt>
                <c:pt idx="6">
                  <c:v>#N/A</c:v>
                </c:pt>
                <c:pt idx="7">
                  <c:v>0.18</c:v>
                </c:pt>
                <c:pt idx="8">
                  <c:v>#N/A</c:v>
                </c:pt>
                <c:pt idx="9">
                  <c:v>0.2</c:v>
                </c:pt>
              </c:numCache>
            </c:numRef>
          </c:val>
          <c:extLst>
            <c:ext xmlns:c16="http://schemas.microsoft.com/office/drawing/2014/chart" uri="{C3380CC4-5D6E-409C-BE32-E72D297353CC}">
              <c16:uniqueId val="{00000002-A028-4FCB-B9A0-A63148566979}"/>
            </c:ext>
          </c:extLst>
        </c:ser>
        <c:ser>
          <c:idx val="3"/>
          <c:order val="3"/>
          <c:tx>
            <c:strRef>
              <c:f>データシート!$A$30</c:f>
              <c:strCache>
                <c:ptCount val="1"/>
                <c:pt idx="0">
                  <c:v>京都市介護保険事業特別会計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0.51</c:v>
                </c:pt>
                <c:pt idx="2">
                  <c:v>#N/A</c:v>
                </c:pt>
                <c:pt idx="3">
                  <c:v>1.04</c:v>
                </c:pt>
                <c:pt idx="4">
                  <c:v>#N/A</c:v>
                </c:pt>
                <c:pt idx="5">
                  <c:v>0.48</c:v>
                </c:pt>
                <c:pt idx="6">
                  <c:v>#N/A</c:v>
                </c:pt>
                <c:pt idx="7">
                  <c:v>0.38</c:v>
                </c:pt>
                <c:pt idx="8">
                  <c:v>#N/A</c:v>
                </c:pt>
                <c:pt idx="9">
                  <c:v>0.47</c:v>
                </c:pt>
              </c:numCache>
            </c:numRef>
          </c:val>
          <c:extLst>
            <c:ext xmlns:c16="http://schemas.microsoft.com/office/drawing/2014/chart" uri="{C3380CC4-5D6E-409C-BE32-E72D297353CC}">
              <c16:uniqueId val="{00000003-A028-4FCB-B9A0-A63148566979}"/>
            </c:ext>
          </c:extLst>
        </c:ser>
        <c:ser>
          <c:idx val="4"/>
          <c:order val="4"/>
          <c:tx>
            <c:strRef>
              <c:f>データシート!$A$31</c:f>
              <c:strCache>
                <c:ptCount val="1"/>
                <c:pt idx="0">
                  <c:v>京都市自動車運送事業特別会計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1.19</c:v>
                </c:pt>
                <c:pt idx="2">
                  <c:v>#N/A</c:v>
                </c:pt>
                <c:pt idx="3">
                  <c:v>0.84</c:v>
                </c:pt>
                <c:pt idx="4">
                  <c:v>#N/A</c:v>
                </c:pt>
                <c:pt idx="5">
                  <c:v>1.39</c:v>
                </c:pt>
                <c:pt idx="6">
                  <c:v>#N/A</c:v>
                </c:pt>
                <c:pt idx="7">
                  <c:v>1.6</c:v>
                </c:pt>
                <c:pt idx="8">
                  <c:v>#N/A</c:v>
                </c:pt>
                <c:pt idx="9">
                  <c:v>0.61</c:v>
                </c:pt>
              </c:numCache>
            </c:numRef>
          </c:val>
          <c:extLst>
            <c:ext xmlns:c16="http://schemas.microsoft.com/office/drawing/2014/chart" uri="{C3380CC4-5D6E-409C-BE32-E72D297353CC}">
              <c16:uniqueId val="{00000004-A028-4FCB-B9A0-A63148566979}"/>
            </c:ext>
          </c:extLst>
        </c:ser>
        <c:ser>
          <c:idx val="5"/>
          <c:order val="5"/>
          <c:tx>
            <c:strRef>
              <c:f>データシート!$A$32</c:f>
              <c:strCache>
                <c:ptCount val="1"/>
                <c:pt idx="0">
                  <c:v>京都市国民健康保険事業特別会計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0.45</c:v>
                </c:pt>
                <c:pt idx="2">
                  <c:v>#N/A</c:v>
                </c:pt>
                <c:pt idx="3">
                  <c:v>1.32</c:v>
                </c:pt>
                <c:pt idx="4">
                  <c:v>#N/A</c:v>
                </c:pt>
                <c:pt idx="5">
                  <c:v>0.3</c:v>
                </c:pt>
                <c:pt idx="6">
                  <c:v>#N/A</c:v>
                </c:pt>
                <c:pt idx="7">
                  <c:v>0.16</c:v>
                </c:pt>
                <c:pt idx="8">
                  <c:v>#N/A</c:v>
                </c:pt>
                <c:pt idx="9">
                  <c:v>0.86</c:v>
                </c:pt>
              </c:numCache>
            </c:numRef>
          </c:val>
          <c:extLst>
            <c:ext xmlns:c16="http://schemas.microsoft.com/office/drawing/2014/chart" uri="{C3380CC4-5D6E-409C-BE32-E72D297353CC}">
              <c16:uniqueId val="{00000005-A028-4FCB-B9A0-A63148566979}"/>
            </c:ext>
          </c:extLst>
        </c:ser>
        <c:ser>
          <c:idx val="6"/>
          <c:order val="6"/>
          <c:tx>
            <c:strRef>
              <c:f>データシート!$A$33</c:f>
              <c:strCache>
                <c:ptCount val="1"/>
                <c:pt idx="0">
                  <c:v>京都市水道事業特別会計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3.89</c:v>
                </c:pt>
                <c:pt idx="2">
                  <c:v>#N/A</c:v>
                </c:pt>
                <c:pt idx="3">
                  <c:v>2.66</c:v>
                </c:pt>
                <c:pt idx="4">
                  <c:v>#N/A</c:v>
                </c:pt>
                <c:pt idx="5">
                  <c:v>2.2200000000000002</c:v>
                </c:pt>
                <c:pt idx="6">
                  <c:v>#N/A</c:v>
                </c:pt>
                <c:pt idx="7">
                  <c:v>1.71</c:v>
                </c:pt>
                <c:pt idx="8">
                  <c:v>#N/A</c:v>
                </c:pt>
                <c:pt idx="9">
                  <c:v>1.37</c:v>
                </c:pt>
              </c:numCache>
            </c:numRef>
          </c:val>
          <c:extLst>
            <c:ext xmlns:c16="http://schemas.microsoft.com/office/drawing/2014/chart" uri="{C3380CC4-5D6E-409C-BE32-E72D297353CC}">
              <c16:uniqueId val="{00000006-A028-4FCB-B9A0-A63148566979}"/>
            </c:ext>
          </c:extLst>
        </c:ser>
        <c:ser>
          <c:idx val="7"/>
          <c:order val="7"/>
          <c:tx>
            <c:strRef>
              <c:f>データシート!$A$34</c:f>
              <c:strCache>
                <c:ptCount val="1"/>
                <c:pt idx="0">
                  <c:v>京都市公共下水道事業特別会計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5.26</c:v>
                </c:pt>
                <c:pt idx="2">
                  <c:v>#N/A</c:v>
                </c:pt>
                <c:pt idx="3">
                  <c:v>4.08</c:v>
                </c:pt>
                <c:pt idx="4">
                  <c:v>#N/A</c:v>
                </c:pt>
                <c:pt idx="5">
                  <c:v>2.04</c:v>
                </c:pt>
                <c:pt idx="6">
                  <c:v>#N/A</c:v>
                </c:pt>
                <c:pt idx="7">
                  <c:v>2.58</c:v>
                </c:pt>
                <c:pt idx="8">
                  <c:v>#N/A</c:v>
                </c:pt>
                <c:pt idx="9">
                  <c:v>1.42</c:v>
                </c:pt>
              </c:numCache>
            </c:numRef>
          </c:val>
          <c:extLst>
            <c:ext xmlns:c16="http://schemas.microsoft.com/office/drawing/2014/chart" uri="{C3380CC4-5D6E-409C-BE32-E72D297353CC}">
              <c16:uniqueId val="{00000007-A028-4FCB-B9A0-A6314856697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0.13</c:v>
                </c:pt>
                <c:pt idx="2">
                  <c:v>#N/A</c:v>
                </c:pt>
                <c:pt idx="3">
                  <c:v>0.08</c:v>
                </c:pt>
                <c:pt idx="4">
                  <c:v>#N/A</c:v>
                </c:pt>
                <c:pt idx="5">
                  <c:v>0.08</c:v>
                </c:pt>
                <c:pt idx="6">
                  <c:v>#N/A</c:v>
                </c:pt>
                <c:pt idx="7">
                  <c:v>0.1</c:v>
                </c:pt>
                <c:pt idx="8">
                  <c:v>7.0000000000000007E-2</c:v>
                </c:pt>
                <c:pt idx="9">
                  <c:v>#N/A</c:v>
                </c:pt>
              </c:numCache>
            </c:numRef>
          </c:val>
          <c:extLst>
            <c:ext xmlns:c16="http://schemas.microsoft.com/office/drawing/2014/chart" uri="{C3380CC4-5D6E-409C-BE32-E72D297353CC}">
              <c16:uniqueId val="{00000008-A028-4FCB-B9A0-A63148566979}"/>
            </c:ext>
          </c:extLst>
        </c:ser>
        <c:ser>
          <c:idx val="9"/>
          <c:order val="9"/>
          <c:tx>
            <c:strRef>
              <c:f>データシート!$A$36</c:f>
              <c:strCache>
                <c:ptCount val="1"/>
                <c:pt idx="0">
                  <c:v>京都市高速鉄道事業特別会計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2.96</c:v>
                </c:pt>
                <c:pt idx="9">
                  <c:v>#N/A</c:v>
                </c:pt>
              </c:numCache>
            </c:numRef>
          </c:val>
          <c:extLst>
            <c:ext xmlns:c16="http://schemas.microsoft.com/office/drawing/2014/chart" uri="{C3380CC4-5D6E-409C-BE32-E72D297353CC}">
              <c16:uniqueId val="{00000009-A028-4FCB-B9A0-A6314856697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83472</c:v>
                </c:pt>
                <c:pt idx="5">
                  <c:v>87722</c:v>
                </c:pt>
                <c:pt idx="8">
                  <c:v>84128</c:v>
                </c:pt>
                <c:pt idx="11">
                  <c:v>83088</c:v>
                </c:pt>
                <c:pt idx="14">
                  <c:v>79805</c:v>
                </c:pt>
              </c:numCache>
            </c:numRef>
          </c:val>
          <c:extLst>
            <c:ext xmlns:c16="http://schemas.microsoft.com/office/drawing/2014/chart" uri="{C3380CC4-5D6E-409C-BE32-E72D297353CC}">
              <c16:uniqueId val="{00000000-9F7B-4BEA-BB05-968703B9B1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F7B-4BEA-BB05-968703B9B1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832</c:v>
                </c:pt>
                <c:pt idx="3">
                  <c:v>867</c:v>
                </c:pt>
                <c:pt idx="6">
                  <c:v>868</c:v>
                </c:pt>
                <c:pt idx="9">
                  <c:v>656</c:v>
                </c:pt>
                <c:pt idx="12">
                  <c:v>657</c:v>
                </c:pt>
              </c:numCache>
            </c:numRef>
          </c:val>
          <c:extLst>
            <c:ext xmlns:c16="http://schemas.microsoft.com/office/drawing/2014/chart" uri="{C3380CC4-5D6E-409C-BE32-E72D297353CC}">
              <c16:uniqueId val="{00000002-9F7B-4BEA-BB05-968703B9B1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7B-4BEA-BB05-968703B9B1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21138</c:v>
                </c:pt>
                <c:pt idx="3">
                  <c:v>19486</c:v>
                </c:pt>
                <c:pt idx="6">
                  <c:v>19946</c:v>
                </c:pt>
                <c:pt idx="9">
                  <c:v>19711</c:v>
                </c:pt>
                <c:pt idx="12">
                  <c:v>19111</c:v>
                </c:pt>
              </c:numCache>
            </c:numRef>
          </c:val>
          <c:extLst>
            <c:ext xmlns:c16="http://schemas.microsoft.com/office/drawing/2014/chart" uri="{C3380CC4-5D6E-409C-BE32-E72D297353CC}">
              <c16:uniqueId val="{00000004-9F7B-4BEA-BB05-968703B9B1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43080</c:v>
                </c:pt>
                <c:pt idx="3">
                  <c:v>43789</c:v>
                </c:pt>
                <c:pt idx="6">
                  <c:v>44580</c:v>
                </c:pt>
                <c:pt idx="9">
                  <c:v>45235</c:v>
                </c:pt>
                <c:pt idx="12">
                  <c:v>46050</c:v>
                </c:pt>
              </c:numCache>
            </c:numRef>
          </c:val>
          <c:extLst>
            <c:ext xmlns:c16="http://schemas.microsoft.com/office/drawing/2014/chart" uri="{C3380CC4-5D6E-409C-BE32-E72D297353CC}">
              <c16:uniqueId val="{00000005-9F7B-4BEA-BB05-968703B9B1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14540</c:v>
                </c:pt>
                <c:pt idx="3">
                  <c:v>7877</c:v>
                </c:pt>
                <c:pt idx="6">
                  <c:v>9241</c:v>
                </c:pt>
                <c:pt idx="9">
                  <c:v>9744</c:v>
                </c:pt>
                <c:pt idx="12">
                  <c:v>9646</c:v>
                </c:pt>
              </c:numCache>
            </c:numRef>
          </c:val>
          <c:extLst>
            <c:ext xmlns:c16="http://schemas.microsoft.com/office/drawing/2014/chart" uri="{C3380CC4-5D6E-409C-BE32-E72D297353CC}">
              <c16:uniqueId val="{00000006-9F7B-4BEA-BB05-968703B9B1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46003</c:v>
                </c:pt>
                <c:pt idx="3">
                  <c:v>46834</c:v>
                </c:pt>
                <c:pt idx="6">
                  <c:v>47591</c:v>
                </c:pt>
                <c:pt idx="9">
                  <c:v>46846</c:v>
                </c:pt>
                <c:pt idx="12">
                  <c:v>46755</c:v>
                </c:pt>
              </c:numCache>
            </c:numRef>
          </c:val>
          <c:extLst>
            <c:ext xmlns:c16="http://schemas.microsoft.com/office/drawing/2014/chart" uri="{C3380CC4-5D6E-409C-BE32-E72D297353CC}">
              <c16:uniqueId val="{00000007-9F7B-4BEA-BB05-968703B9B1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42121</c:v>
                </c:pt>
                <c:pt idx="2">
                  <c:v>#N/A</c:v>
                </c:pt>
                <c:pt idx="3">
                  <c:v>#N/A</c:v>
                </c:pt>
                <c:pt idx="4">
                  <c:v>31131</c:v>
                </c:pt>
                <c:pt idx="5">
                  <c:v>#N/A</c:v>
                </c:pt>
                <c:pt idx="6">
                  <c:v>#N/A</c:v>
                </c:pt>
                <c:pt idx="7">
                  <c:v>38098</c:v>
                </c:pt>
                <c:pt idx="8">
                  <c:v>#N/A</c:v>
                </c:pt>
                <c:pt idx="9">
                  <c:v>#N/A</c:v>
                </c:pt>
                <c:pt idx="10">
                  <c:v>39104</c:v>
                </c:pt>
                <c:pt idx="11">
                  <c:v>#N/A</c:v>
                </c:pt>
                <c:pt idx="12">
                  <c:v>#N/A</c:v>
                </c:pt>
                <c:pt idx="13">
                  <c:v>42414</c:v>
                </c:pt>
                <c:pt idx="14">
                  <c:v>#N/A</c:v>
                </c:pt>
              </c:numCache>
            </c:numRef>
          </c:val>
          <c:smooth val="0"/>
          <c:extLst>
            <c:ext xmlns:c16="http://schemas.microsoft.com/office/drawing/2014/chart" uri="{C3380CC4-5D6E-409C-BE32-E72D297353CC}">
              <c16:uniqueId val="{00000008-9F7B-4BEA-BB05-968703B9B1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714544</c:v>
                </c:pt>
                <c:pt idx="5">
                  <c:v>717027</c:v>
                </c:pt>
                <c:pt idx="8">
                  <c:v>724977</c:v>
                </c:pt>
                <c:pt idx="11">
                  <c:v>727332</c:v>
                </c:pt>
                <c:pt idx="14">
                  <c:v>728306</c:v>
                </c:pt>
              </c:numCache>
            </c:numRef>
          </c:val>
          <c:extLst>
            <c:ext xmlns:c16="http://schemas.microsoft.com/office/drawing/2014/chart" uri="{C3380CC4-5D6E-409C-BE32-E72D297353CC}">
              <c16:uniqueId val="{00000000-307B-4272-A215-3B6FC2E460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325249</c:v>
                </c:pt>
                <c:pt idx="5">
                  <c:v>319617</c:v>
                </c:pt>
                <c:pt idx="8">
                  <c:v>307248</c:v>
                </c:pt>
                <c:pt idx="11">
                  <c:v>304769</c:v>
                </c:pt>
                <c:pt idx="14">
                  <c:v>316059</c:v>
                </c:pt>
              </c:numCache>
            </c:numRef>
          </c:val>
          <c:extLst>
            <c:ext xmlns:c16="http://schemas.microsoft.com/office/drawing/2014/chart" uri="{C3380CC4-5D6E-409C-BE32-E72D297353CC}">
              <c16:uniqueId val="{00000001-307B-4272-A215-3B6FC2E460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124094</c:v>
                </c:pt>
                <c:pt idx="5">
                  <c:v>150341</c:v>
                </c:pt>
                <c:pt idx="8">
                  <c:v>165598</c:v>
                </c:pt>
                <c:pt idx="11">
                  <c:v>165840</c:v>
                </c:pt>
                <c:pt idx="14">
                  <c:v>166251</c:v>
                </c:pt>
              </c:numCache>
            </c:numRef>
          </c:val>
          <c:extLst>
            <c:ext xmlns:c16="http://schemas.microsoft.com/office/drawing/2014/chart" uri="{C3380CC4-5D6E-409C-BE32-E72D297353CC}">
              <c16:uniqueId val="{00000002-307B-4272-A215-3B6FC2E460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7B-4272-A215-3B6FC2E460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7B-4272-A215-3B6FC2E460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3251</c:v>
                </c:pt>
                <c:pt idx="3">
                  <c:v>1108</c:v>
                </c:pt>
                <c:pt idx="6">
                  <c:v>2626</c:v>
                </c:pt>
                <c:pt idx="9">
                  <c:v>1512</c:v>
                </c:pt>
                <c:pt idx="12">
                  <c:v>3882</c:v>
                </c:pt>
              </c:numCache>
            </c:numRef>
          </c:val>
          <c:extLst>
            <c:ext xmlns:c16="http://schemas.microsoft.com/office/drawing/2014/chart" uri="{C3380CC4-5D6E-409C-BE32-E72D297353CC}">
              <c16:uniqueId val="{00000005-307B-4272-A215-3B6FC2E460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77573</c:v>
                </c:pt>
                <c:pt idx="3">
                  <c:v>109778</c:v>
                </c:pt>
                <c:pt idx="6">
                  <c:v>101967</c:v>
                </c:pt>
                <c:pt idx="9">
                  <c:v>99287</c:v>
                </c:pt>
                <c:pt idx="12">
                  <c:v>97000</c:v>
                </c:pt>
              </c:numCache>
            </c:numRef>
          </c:val>
          <c:extLst>
            <c:ext xmlns:c16="http://schemas.microsoft.com/office/drawing/2014/chart" uri="{C3380CC4-5D6E-409C-BE32-E72D297353CC}">
              <c16:uniqueId val="{00000006-307B-4272-A215-3B6FC2E460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07B-4272-A215-3B6FC2E460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284539</c:v>
                </c:pt>
                <c:pt idx="3">
                  <c:v>253236</c:v>
                </c:pt>
                <c:pt idx="6">
                  <c:v>227784</c:v>
                </c:pt>
                <c:pt idx="9">
                  <c:v>221471</c:v>
                </c:pt>
                <c:pt idx="12">
                  <c:v>233769</c:v>
                </c:pt>
              </c:numCache>
            </c:numRef>
          </c:val>
          <c:extLst>
            <c:ext xmlns:c16="http://schemas.microsoft.com/office/drawing/2014/chart" uri="{C3380CC4-5D6E-409C-BE32-E72D297353CC}">
              <c16:uniqueId val="{00000008-307B-4272-A215-3B6FC2E460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10537</c:v>
                </c:pt>
                <c:pt idx="3">
                  <c:v>8977</c:v>
                </c:pt>
                <c:pt idx="6">
                  <c:v>7557</c:v>
                </c:pt>
                <c:pt idx="9">
                  <c:v>6866</c:v>
                </c:pt>
                <c:pt idx="12">
                  <c:v>8691</c:v>
                </c:pt>
              </c:numCache>
            </c:numRef>
          </c:val>
          <c:extLst>
            <c:ext xmlns:c16="http://schemas.microsoft.com/office/drawing/2014/chart" uri="{C3380CC4-5D6E-409C-BE32-E72D297353CC}">
              <c16:uniqueId val="{00000009-307B-4272-A215-3B6FC2E460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1457994</c:v>
                </c:pt>
                <c:pt idx="3">
                  <c:v>1489847</c:v>
                </c:pt>
                <c:pt idx="6">
                  <c:v>1518531</c:v>
                </c:pt>
                <c:pt idx="9">
                  <c:v>1533264</c:v>
                </c:pt>
                <c:pt idx="12">
                  <c:v>1548504</c:v>
                </c:pt>
              </c:numCache>
            </c:numRef>
          </c:val>
          <c:extLst>
            <c:ext xmlns:c16="http://schemas.microsoft.com/office/drawing/2014/chart" uri="{C3380CC4-5D6E-409C-BE32-E72D297353CC}">
              <c16:uniqueId val="{0000000A-307B-4272-A215-3B6FC2E460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670006</c:v>
                </c:pt>
                <c:pt idx="2">
                  <c:v>#N/A</c:v>
                </c:pt>
                <c:pt idx="3">
                  <c:v>#N/A</c:v>
                </c:pt>
                <c:pt idx="4">
                  <c:v>675961</c:v>
                </c:pt>
                <c:pt idx="5">
                  <c:v>#N/A</c:v>
                </c:pt>
                <c:pt idx="6">
                  <c:v>#N/A</c:v>
                </c:pt>
                <c:pt idx="7">
                  <c:v>660642</c:v>
                </c:pt>
                <c:pt idx="8">
                  <c:v>#N/A</c:v>
                </c:pt>
                <c:pt idx="9">
                  <c:v>#N/A</c:v>
                </c:pt>
                <c:pt idx="10">
                  <c:v>664459</c:v>
                </c:pt>
                <c:pt idx="11">
                  <c:v>#N/A</c:v>
                </c:pt>
                <c:pt idx="12">
                  <c:v>#N/A</c:v>
                </c:pt>
                <c:pt idx="13">
                  <c:v>681230</c:v>
                </c:pt>
                <c:pt idx="14">
                  <c:v>#N/A</c:v>
                </c:pt>
              </c:numCache>
            </c:numRef>
          </c:val>
          <c:smooth val="0"/>
          <c:extLst>
            <c:ext xmlns:c16="http://schemas.microsoft.com/office/drawing/2014/chart" uri="{C3380CC4-5D6E-409C-BE32-E72D297353CC}">
              <c16:uniqueId val="{0000000B-307B-4272-A215-3B6FC2E460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3574</c:v>
                </c:pt>
                <c:pt idx="1">
                  <c:v>20</c:v>
                </c:pt>
                <c:pt idx="2">
                  <c:v>0</c:v>
                </c:pt>
              </c:numCache>
            </c:numRef>
          </c:val>
          <c:extLst>
            <c:ext xmlns:c16="http://schemas.microsoft.com/office/drawing/2014/chart" uri="{C3380CC4-5D6E-409C-BE32-E72D297353CC}">
              <c16:uniqueId val="{00000000-6BE0-49C4-8FEA-0F3F0A59B4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238</c:v>
                </c:pt>
                <c:pt idx="1">
                  <c:v>0</c:v>
                </c:pt>
                <c:pt idx="2">
                  <c:v>0</c:v>
                </c:pt>
              </c:numCache>
            </c:numRef>
          </c:val>
          <c:extLst>
            <c:ext xmlns:c16="http://schemas.microsoft.com/office/drawing/2014/chart" uri="{C3380CC4-5D6E-409C-BE32-E72D297353CC}">
              <c16:uniqueId val="{00000001-6BE0-49C4-8FEA-0F3F0A59B4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37588</c:v>
                </c:pt>
                <c:pt idx="1">
                  <c:v>36490</c:v>
                </c:pt>
                <c:pt idx="2">
                  <c:v>34818</c:v>
                </c:pt>
              </c:numCache>
            </c:numRef>
          </c:val>
          <c:extLst>
            <c:ext xmlns:c16="http://schemas.microsoft.com/office/drawing/2014/chart" uri="{C3380CC4-5D6E-409C-BE32-E72D297353CC}">
              <c16:uniqueId val="{00000002-6BE0-49C4-8FEA-0F3F0A59B4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{5FB6CD1B-54A2-4655-B389-9542964CFE8D}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4F0-45F5-8F1E-C3F0A27703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{482D81FD-5087-495E-8728-9712A3DF342C}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F0-45F5-8F1E-C3F0A27703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{AF7D95E1-5C09-4530-A42F-021539D3F54A}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F0-45F5-8F1E-C3F0A27703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{B80724C3-AA35-42AF-B03A-E1DD2F34728C}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F0-45F5-8F1E-C3F0A27703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{A4C9CDB9-BAB9-4907-8450-283121D8E2C2}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F0-45F5-8F1E-C3F0A277030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{AF823E33-86E1-4ADA-A22F-A03BA8CD777C}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4F0-45F5-8F1E-C3F0A277030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{BF585C73-298B-4AB6-A6B5-9A325680668D}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4F0-45F5-8F1E-C3F0A277030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{5BA01B3A-8071-4245-B7B9-E70A20EB3379}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4F0-45F5-8F1E-C3F0A277030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{3688F22C-285E-4B73-95F5-160D4EA2E6E6}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4F0-45F5-8F1E-C3F0A27703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61.3</c:v>
                </c:pt>
                <c:pt idx="8">
                  <c:v>63.1</c:v>
                </c:pt>
                <c:pt idx="16">
                  <c:v>64.3</c:v>
                </c:pt>
                <c:pt idx="24">
                  <c:v>64</c:v>
                </c:pt>
                <c:pt idx="32">
                  <c:v>65.2</c:v>
                </c:pt>
              </c:numCache>
            </c:numRef>
          </c:xVal>
          <c:yVal>
            <c:numRef>
              <c:f>公会計指標分析・財政指標組合せ分析表!$BP$51:$DC$51</c:f>
              <c:numCache>
                <c:formatCode>#,##0.0;"▲ "#,##0.0</c:formatCode>
                <c:ptCount val="40"/>
                <c:pt idx="0">
                  <c:v>226.2</c:v>
                </c:pt>
                <c:pt idx="8">
                  <c:v>197.4</c:v>
                </c:pt>
                <c:pt idx="16">
                  <c:v>191.2</c:v>
                </c:pt>
                <c:pt idx="24">
                  <c:v>191.1</c:v>
                </c:pt>
                <c:pt idx="32">
                  <c:v>193.4</c:v>
                </c:pt>
              </c:numCache>
            </c:numRef>
          </c:yVal>
          <c:smooth val="0"/>
          <c:extLst>
            <c:ext xmlns:c16="http://schemas.microsoft.com/office/drawing/2014/chart" uri="{C3380CC4-5D6E-409C-BE32-E72D297353CC}">
              <c16:uniqueId val="{00000009-54F0-45F5-8F1E-C3F0A27703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{E44F6412-C89C-46A7-ACF7-D775E3030CEB}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4F0-45F5-8F1E-C3F0A27703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{DB6CDD71-97AC-4674-9FBB-54DF6C999BEF}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F0-45F5-8F1E-C3F0A27703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{F2144E58-D0F0-47C4-8117-100E496BD7AD}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F0-45F5-8F1E-C3F0A27703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{CEFA58A3-C536-4337-B72B-4BA6C1F30D6F}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F0-45F5-8F1E-C3F0A27703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{31C18CCC-7CFF-45E9-8713-5570060A134A}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F0-45F5-8F1E-C3F0A277030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{3ECE8019-D5D3-47C5-965D-76CEB9F8BB73}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4F0-45F5-8F1E-C3F0A277030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{779B804B-E503-47FA-9342-76C4C77F4C92}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4F0-45F5-8F1E-C3F0A277030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{7F7CE1E4-B998-4FAD-B0A1-AB3997FFEDE2}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4F0-45F5-8F1E-C3F0A277030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{91DC6A09-D07F-4BEF-B436-876318448460}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4F0-45F5-8F1E-C3F0A27703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54F0-45F5-8F1E-C3F0A2770309}"/>
            </c:ext>
          </c:extLst>
        </c:ser>
        <c:dLbls>
          <c:showLegendKey val="0"/>
          <c:showVal val="1"/>
          <c:showCatName val="0"/>
          <c:showSerName val="0"/>
          <c:showPercent val="0"/>
          <c:showBubbleSize val="0"/>
        </c:dLbls>
        <c:axId val="46179840"/>
        <c:axId val="46181760"/>
      </c:scatterChart>
      <c:valAx>
        <c:axId val="46179840"/>
        <c:scaling>
          <c:orientation val="maxMin"/>
          <c:max val="66"/>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5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{40AA2312-B714-4B28-8CB1-B86500B122F6}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F7B-477B-B5F8-A6F95F8942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{487D7288-E161-441F-9493-BE5F8D22FC17}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7B-477B-B5F8-A6F95F8942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{CF6F83C0-9F65-4A0C-B0B0-6B134FF22523}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7B-477B-B5F8-A6F95F8942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{74B26953-6269-4C19-BBE9-0DB3827CDA7C}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7B-477B-B5F8-A6F95F8942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{1002B1C0-5E55-4812-BA24-4F376C7902C7}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7B-477B-B5F8-A6F95F89420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{A82D8C24-EB92-4607-AE39-C4CF0422C1BB}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F7B-477B-B5F8-A6F95F894206}"/>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{3A8B43DB-2E82-4D60-9B5E-7325FF90D67F}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F7B-477B-B5F8-A6F95F89420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{6EE4DFCF-654C-4916-9F53-249970504F6B}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F7B-477B-B5F8-A6F95F894206}"/>
                </c:ext>
              </c:extLst>
            </c:dLbl>
            <c:dLbl>
              <c:idx val="32"/>
              <c:layout>
                <c:manualLayout>
                  <c:x val="-1.8171803637232468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{F36B4228-2239-43CE-82CC-B3848DED461F}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F7B-477B-B5F8-A6F95F8942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15.2</c:v>
                </c:pt>
                <c:pt idx="8">
                  <c:v>12.8</c:v>
                </c:pt>
                <c:pt idx="16">
                  <c:v>11.4</c:v>
                </c:pt>
                <c:pt idx="24">
                  <c:v>10.4</c:v>
                </c:pt>
                <c:pt idx="32">
                  <c:v>11.4</c:v>
                </c:pt>
              </c:numCache>
            </c:numRef>
          </c:xVal>
          <c:yVal>
            <c:numRef>
              <c:f>公会計指標分析・財政指標組合せ分析表!$BP$73:$DC$73</c:f>
              <c:numCache>
                <c:formatCode>#,##0.0;"▲ "#,##0.0</c:formatCode>
                <c:ptCount val="40"/>
                <c:pt idx="0">
                  <c:v>226.2</c:v>
                </c:pt>
                <c:pt idx="8">
                  <c:v>197.4</c:v>
                </c:pt>
                <c:pt idx="16">
                  <c:v>191.2</c:v>
                </c:pt>
                <c:pt idx="24">
                  <c:v>191.1</c:v>
                </c:pt>
                <c:pt idx="32">
                  <c:v>193.4</c:v>
                </c:pt>
              </c:numCache>
            </c:numRef>
          </c:yVal>
          <c:smooth val="0"/>
          <c:extLst>
            <c:ext xmlns:c16="http://schemas.microsoft.com/office/drawing/2014/chart" uri="{C3380CC4-5D6E-409C-BE32-E72D297353CC}">
              <c16:uniqueId val="{00000009-FF7B-477B-B5F8-A6F95F8942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{AED1E75A-2916-4BE5-A31D-8321C550EBEE}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F7B-477B-B5F8-A6F95F8942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{7E3F2735-6865-4E62-AE8B-EB72D1F6633C}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7B-477B-B5F8-A6F95F8942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{2618343A-B766-418E-A4BB-E743CEDEE3A3}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7B-477B-B5F8-A6F95F8942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{68205328-3171-4193-96CF-27A3D069704C}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7B-477B-B5F8-A6F95F8942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{108CB3B8-3BDB-4181-B925-0CB27561BE8C}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7B-477B-B5F8-A6F95F89420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{02E6881C-8CB1-4B8B-BD4E-1296B65A4BD6}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F7B-477B-B5F8-A6F95F89420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{D4B4F2AA-BF7C-4242-A6B9-3B06EAD0FD7B}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F7B-477B-B5F8-A6F95F894206}"/>
                </c:ext>
              </c:extLst>
            </c:dLbl>
            <c:dLbl>
              <c:idx val="24"/>
              <c:layout>
                <c:manualLayout>
                  <c:x val="-4.4905057365901307E-2"/>
                  <c:y val="-5.440397915757647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{56D1013D-6A19-4331-84BE-1ED62ED02177}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F7B-477B-B5F8-A6F95F894206}"/>
                </c:ext>
              </c:extLst>
            </c:dLbl>
            <c:dLbl>
              <c:idx val="32"/>
              <c:layout>
                <c:manualLayout>
                  <c:x val="-1.8235628084250128E-2"/>
                  <c:y val="-7.042931501801141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{4B9DFC7E-442A-4168-9526-EFFB6464A8AD}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F7B-477B-B5F8-A6F95F8942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FF7B-477B-B5F8-A6F95F894206}"/>
            </c:ext>
          </c:extLst>
        </c:ser>
        <c:dLbls>
          <c:showLegendKey val="0"/>
          <c:showVal val="1"/>
          <c:showCatName val="0"/>
          <c:showSerName val="0"/>
          <c:showPercent val="0"/>
          <c:showBubbleSize val="0"/>
        </c:dLbls>
        <c:axId val="84219776"/>
        <c:axId val="84234240"/>
      </c:scatterChart>
      <c:valAx>
        <c:axId val="84219776"/>
        <c:scaling>
          <c:orientation val="maxMin"/>
          <c:max val="16"/>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5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下鉄事業への経営健全化出資債，退職手当債，行政改革推進債など地方交付税措置のない市債の発行規模が大きいことや，財源不足の補てんのために公債償還基金の取崩しを行ってきたことなどが影響し，実質公債費比率が類似団体よりも高くなっている。</a:t>
          </a:r>
        </a:p>
        <a:p>
          <a:r>
            <a:rPr kumimoji="1" lang="ja-JP" altLang="en-US" sz="1400">
              <a:latin typeface="ＭＳ ゴシック" pitchFamily="49" charset="-128"/>
              <a:ea typeface="ＭＳ ゴシック" pitchFamily="49" charset="-128"/>
            </a:rPr>
            <a:t>　令和３年度に策定した「行財政改革計画」に基づき，市債残高や職員数の更なる適正化などに取り組んでおり，引き続き比率の改善に努めいていく。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減債基金積立相当額の積立ルール（発行額の</a:t>
          </a:r>
          <a:r>
            <a:rPr kumimoji="1" lang="en-US" altLang="ja-JP" sz="900">
              <a:latin typeface="ＭＳ ゴシック" pitchFamily="49" charset="-128"/>
              <a:ea typeface="ＭＳ ゴシック" pitchFamily="49" charset="-128"/>
            </a:rPr>
            <a:t>3.3%</a:t>
          </a:r>
          <a:r>
            <a:rPr kumimoji="1" lang="ja-JP" altLang="en-US" sz="900">
              <a:latin typeface="ＭＳ ゴシック" pitchFamily="49" charset="-128"/>
              <a:ea typeface="ＭＳ ゴシック" pitchFamily="49" charset="-128"/>
            </a:rPr>
            <a:t>を</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年間積立）と本市の積立ルール（</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年据置後，発行額の</a:t>
          </a:r>
          <a:r>
            <a:rPr kumimoji="1" lang="en-US" altLang="ja-JP" sz="900">
              <a:latin typeface="ＭＳ ゴシック" pitchFamily="49" charset="-128"/>
              <a:ea typeface="ＭＳ ゴシック" pitchFamily="49" charset="-128"/>
            </a:rPr>
            <a:t>4</a:t>
          </a:r>
          <a:r>
            <a:rPr kumimoji="1" lang="ja-JP" altLang="en-US" sz="900">
              <a:latin typeface="ＭＳ ゴシック" pitchFamily="49" charset="-128"/>
              <a:ea typeface="ＭＳ ゴシック" pitchFamily="49" charset="-128"/>
            </a:rPr>
            <a:t>％を</a:t>
          </a:r>
          <a:r>
            <a:rPr kumimoji="1" lang="en-US" altLang="ja-JP" sz="900">
              <a:latin typeface="ＭＳ ゴシック" pitchFamily="49" charset="-128"/>
              <a:ea typeface="ＭＳ ゴシック" pitchFamily="49" charset="-128"/>
            </a:rPr>
            <a:t>25</a:t>
          </a:r>
          <a:r>
            <a:rPr kumimoji="1" lang="ja-JP" altLang="en-US" sz="900">
              <a:latin typeface="ＭＳ ゴシック" pitchFamily="49" charset="-128"/>
              <a:ea typeface="ＭＳ ゴシック" pitchFamily="49" charset="-128"/>
            </a:rPr>
            <a:t>年間積立）が異なること，年度を超えた一般会計への貸し付けや特別の財源対策による取崩を行っていることから，減債基金残高と減債基金積立相当額に乖離が生じている。 </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新型コロナウイルス感染症対策である徴収猶予特例債や，調整債の発行に加え，公債償還基金の計画外の取崩しにより，将来負担額が増加し，将来負担比率を類似団体よりも押し上げる要因となっている。</a:t>
          </a:r>
        </a:p>
        <a:p>
          <a:r>
            <a:rPr kumimoji="1" lang="ja-JP" altLang="en-US" sz="1400">
              <a:latin typeface="ＭＳ ゴシック" pitchFamily="49" charset="-128"/>
              <a:ea typeface="ＭＳ ゴシック" pitchFamily="49" charset="-128"/>
            </a:rPr>
            <a:t>　今後は，令和３年８月に策定した「行財政改革計画」に基づき，行政の効率化など行政内部の改革を徹底して行ったうえで，経費の節減，事業費の圧縮に努めることにとどまらず，社会経済状況の変化や時代の潮流をとらえて，施策を持続可能なものに再構築することを基本とした改革を推進し，引き続き比率の改善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京都府京都市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 寄附金等の増収により「京都みらい夢基金」に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百万円，「新型コロナウイルス感染症対策支援支え合い基金」に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積み立てた一方，「社会福祉事業基金」から社会福祉事業等のために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百万円，「公共施設等整備管理基金」から公共施設及び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効用施設の整備管理事業等のために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百万円，「市営住宅基金」から市営住宅管理運営等のために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決算統計の集計上の都合で，令和元年度末の財政調整基金の残高及びその他特定目的基金には，調整額が含まれている。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ふるさと納税寄付金等の寄付金による基金への積立を増額できるよう努めていく。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残高の多い主な基金の目的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・市営住宅基金：本市市営住宅及びその共同施設の建設，修繕又は改良を図るための事業の実施に必要な資金を積み立てる。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・文化観光資源保護基金：本市内に存ずる文化観光資源の保護事業推進の資金を積み立てる。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・文化芸術振興基金：市民の文化の発展及び文化芸術の振興に寄与する事業の実施に必要な財源に充当する。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・公共施設等整備管理基金：公共施設等の整備及び管理に関する事業の実施等に必要な財源に充当する。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・社会福祉事業基金：本市における社会福祉事業の推進に必要な財源に充当する。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　京都みらい夢基金：本市が定める基本的計画推進事業へ充当するため，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百万円を取り崩した一方で，寄付金等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374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ことにより，残高は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424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　新型コロナウイルス感染症対策支援支え合い基金：新型コロナウイルス感染症対策対策事業へ充当するため，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491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一方で，寄附金等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694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　市営住宅基金：財産運用収入等により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百万円積み立てた一方で，市営住宅管理運営等へ充当するため，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598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により残高が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　公共施設等整備管理基金：寄附金等により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百万円積み立てた一方で，公共施設及び効用施設の整備管理事業等のために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取崩したことにより残高が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457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百万円減少となった。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　ふるさと納税寄付金等の寄付金による基金への積立を増額できるよう努めていくとともに，基金の目的に応じ適正な管理を行っていく。</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 令和元年度に引き続き，一般財源の不足へ充当するために全額取り崩したため，残高は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 大規模災害が発生した場合に万全の万策を講じるためには，過去の補正予算に要した一般財源を踏まえると，少なくとも数十億円の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残高は必要と考えている。しかし，特別の財源対策として，減債基金を取り崩しているため，同基金の枯渇回避が当面の課題である。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　満期一括償還に係る積立金以外の残高は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円で推移。</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　過去から行ってきた減債基金の計画外の取り崩し（特別の財源対策）について，行財政改革計画に基づき令和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年度までに脱却でき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るよう努めていく。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　満期一括償還に係る積立金については，本市の積立ルールに基づき，適切に積立を行う。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7C29882-8588-473D-B35C-813EB265A8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CFBFDC4-DE96-4C86-B704-25AC8B7A1A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D222DE1-8475-470C-873A-A00D7195E378}"/>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35CA022-F570-454F-AD44-C7AC1A549EA9}"/>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34EE1D3-69A0-429F-B184-5082384C02C0}"/>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2D394E2-F394-4832-A5B9-5B68D80524C6}"/>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C23DE50-D8AC-4451-A6AF-3AC77414EBAF}"/>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814E4A7-B9D6-4423-99C0-8DD8E758AD2C}"/>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4E9B7AD-BF8A-4F44-B75D-9042EEDF6261}"/>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3C329B9-D173-4B6D-BC3F-67DB30F63059}"/>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1C3A92F-C46E-4C2E-9D78-90356562FE88}"/>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2E5D673-C19E-402C-8556-EAFA392DF318}"/>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1,400,720
1,355,083
827.83
1,070,394,828
1,062,840,572
-316,816
405,033,797
1,367,868,965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EDCA000-FC00-498F-B9ED-F540D74CDA62}"/>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210250F-17BA-4DD4-AC67-1965EBBB7C82}"/>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CCAC31D-A1AC-42D2-BC89-66F635760A00}"/>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0.07
-
11.4
193.4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16A81B8-EAFB-4C3A-A7AF-FC447734AB0A}"/>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5BED5AE-9D7A-4BBA-A261-ADFF238691BE}"/>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4D32208-8D38-4B39-BA63-19D76B21AE1A}"/>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A386C31-9E5E-4FA8-8A5B-8E090CD2D719}"/>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4D113F2-0E62-4F3A-8714-62734002A22D}"/>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BAC9E99-7761-41E3-A289-9F01F574C91A}"/>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00571F0-1324-46AC-A3BA-D5FC407A6953}"/>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96B4A3F-03BC-44A7-8CD2-1C5662EC20C0}"/>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0542E97-A44B-44FE-8DE2-62F8AD30734E}"/>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34B746D-9532-4C5E-B89D-61D40942BF58}"/>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FF92823-EDA2-47F3-BE58-B1243BFF5939}"/>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80CFD41-5625-448E-85AA-FD1C606FEDCA}"/>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7D5237E-4F40-4D89-975D-6051D372F7DA}"/>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77645B5-DE3E-4A02-AE95-55456B20FF13}"/>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0670711-32F6-4CDF-A25A-574E04586DCD}"/>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B7D5064-818E-4AFB-9BCB-C72448511BE3}"/>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1199946-8544-47CA-88AC-29106F1DBE1A}"/>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AA0253A-D037-4D4A-8150-D742608BAC63}"/>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6E5B69F-61A4-4E9C-A088-BA34F78C9C13}"/>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8FB7B76-7ABA-4B33-A5F2-03D584F83FF6}"/>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1771B2C-CD18-4697-9085-1F0FE47F936C}"/>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F644E4A-43BC-46DC-B424-4C408B1877A1}"/>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76AA54C-594F-4C07-A167-56D30A5ED3C6}"/>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04FBF6E-5C22-49FA-B1FA-0A5D6538E8C8}"/>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3B7660A-9F66-4B50-AC74-2755CA248A97}"/>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47A06B7-3918-4F04-955D-17C0FDDA3BC7}"/>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994D870-0930-4462-B332-BC28B1643E60}"/>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E4AD43A-548C-49E4-88AA-B0BC1B7F16D9}"/>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76C3B4C-90D1-4834-A2FA-F9CDA18D8B13}"/>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E3C7C1D-7ABE-4AB8-A21A-9325F2B1EC04}"/>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DA1F243-B3FA-4C6B-A078-38D3389EA85E}"/>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036183F-9DF1-4427-BDB0-C685A5C41B4B}"/>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庁舎や市営住宅など、公共施設の老朽化が進んでおり、類似団体平均値を若干上回っている。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施設の長寿命化に向けた計画的な設備更新のほか、公共施設の集約化による保有量の最適化など、適切な保有資産のマネジメントを進めていく必要がある。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C7DBAF5-2637-49AD-AF03-52AB9E3DDCC7}"/>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C2203CD-A01F-4ED9-A71F-7C80D73A5311}"/>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DABCE48-B8E8-4EC1-98A7-3AC7AFCC3192}"/>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61A07D5D-DFBF-4CDE-806F-88C3711144F6}"/>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5EBC24DE-082B-40DB-9168-79B824EFF522}"/>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CA0F8398-B471-44F6-AFC8-E2DC17EB28BE}"/>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924C71FC-56C2-4BA5-97E4-35DF4D6301E6}"/>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7E437644-D320-48F3-B28E-A5B1C67CFE19}"/>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2BA82E8C-ABDB-4F49-B8C6-7672B61C5D0A}"/>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89E42DAD-2B22-42A8-93F0-C2F275D9DA4F}"/>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972BA2E8-258A-45F2-AED5-376CCE52A583}"/>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3DD51E66-6243-43F1-B70F-22334637902C}"/>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4EC829E6-3C93-4AC0-B177-6494A3D1D1C9}"/>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6D609396-5607-479E-A467-F6D85DE57621}"/>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10033</xdr:rowOff>
    </xdr:from>
    <xdr:to>
      <xdr:col>23</xdr:col>
      <xdr:colOff>85090</xdr:colOff>
      <xdr:row>35</xdr:row>
      <xdr:rowOff>11557</xdr:rowOff>
    </xdr:to>
    <xdr:cxnSp macro="">
      <xdr:nvCxnSpPr>
        <xdr:cNvPr id="63" name="直線コネクタ 62">
          <a:extLst>
            <a:ext uri="{FF2B5EF4-FFF2-40B4-BE49-F238E27FC236}">
              <a16:creationId xmlns:a16="http://schemas.microsoft.com/office/drawing/2014/main" id="{4E439A0A-6AA6-48FE-8F6D-A7CC2FA3EFDE}"/>
            </a:ext>
          </a:extLst>
        </xdr:cNvPr>
        <xdr:cNvCxnSpPr/>
      </xdr:nvCxnSpPr>
      <xdr:spPr>
        <a:xfrm flipV="1">
          <a:off x="4306570" y="4378833"/>
          <a:ext cx="1270" cy="129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a:extLst>
            <a:ext uri="{FF2B5EF4-FFF2-40B4-BE49-F238E27FC236}">
              <a16:creationId xmlns:a16="http://schemas.microsoft.com/office/drawing/2014/main" id="{7E00F269-A13E-476F-A372-1159728FF8B4}"/>
            </a:ext>
          </a:extLst>
        </xdr:cNvPr>
        <xdr:cNvSpPr txBox="1"/>
      </xdr:nvSpPr>
      <xdr:spPr>
        <a:xfrm>
          <a:off x="4359275"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a:extLst>
            <a:ext uri="{FF2B5EF4-FFF2-40B4-BE49-F238E27FC236}">
              <a16:creationId xmlns:a16="http://schemas.microsoft.com/office/drawing/2014/main" id="{8D937EBA-E175-4F65-8967-086C4F5297CC}"/>
            </a:ext>
          </a:extLst>
        </xdr:cNvPr>
        <xdr:cNvCxnSpPr/>
      </xdr:nvCxnSpPr>
      <xdr:spPr>
        <a:xfrm>
          <a:off x="4216400" y="56757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128160</xdr:rowOff>
    </xdr:from>
    <xdr:ext cx="405111" cy="259045"/>
    <xdr:sp macro="" textlink="">
      <xdr:nvSpPr>
        <xdr:cNvPr id="66" name="有形固定資産減価償却率最大値テキスト">
          <a:extLst>
            <a:ext uri="{FF2B5EF4-FFF2-40B4-BE49-F238E27FC236}">
              <a16:creationId xmlns:a16="http://schemas.microsoft.com/office/drawing/2014/main" id="{5FE1360D-AA1A-4C0D-93FE-07C54EB68DFC}"/>
            </a:ext>
          </a:extLst>
        </xdr:cNvPr>
        <xdr:cNvSpPr txBox="1"/>
      </xdr:nvSpPr>
      <xdr:spPr>
        <a:xfrm>
          <a:off x="4359275" y="417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10033</xdr:rowOff>
    </xdr:from>
    <xdr:to>
      <xdr:col>23</xdr:col>
      <xdr:colOff>174625</xdr:colOff>
      <xdr:row>27</xdr:row>
      <xdr:rowOff>10033</xdr:rowOff>
    </xdr:to>
    <xdr:cxnSp macro="">
      <xdr:nvCxnSpPr>
        <xdr:cNvPr id="67" name="直線コネクタ 66">
          <a:extLst>
            <a:ext uri="{FF2B5EF4-FFF2-40B4-BE49-F238E27FC236}">
              <a16:creationId xmlns:a16="http://schemas.microsoft.com/office/drawing/2014/main" id="{9A135237-473E-4865-A7E5-A1539FBC3060}"/>
            </a:ext>
          </a:extLst>
        </xdr:cNvPr>
        <xdr:cNvCxnSpPr/>
      </xdr:nvCxnSpPr>
      <xdr:spPr>
        <a:xfrm>
          <a:off x="4216400" y="437883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64914</xdr:rowOff>
    </xdr:from>
    <xdr:ext cx="405111" cy="259045"/>
    <xdr:sp macro="" textlink="">
      <xdr:nvSpPr>
        <xdr:cNvPr id="68" name="有形固定資産減価償却率平均値テキスト">
          <a:extLst>
            <a:ext uri="{FF2B5EF4-FFF2-40B4-BE49-F238E27FC236}">
              <a16:creationId xmlns:a16="http://schemas.microsoft.com/office/drawing/2014/main" id="{686E9E3F-2517-4832-8CF1-85B55D162289}"/>
            </a:ext>
          </a:extLst>
        </xdr:cNvPr>
        <xdr:cNvSpPr txBox="1"/>
      </xdr:nvSpPr>
      <xdr:spPr>
        <a:xfrm>
          <a:off x="4359275" y="4925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69" name="フローチャート: 判断 68">
          <a:extLst>
            <a:ext uri="{FF2B5EF4-FFF2-40B4-BE49-F238E27FC236}">
              <a16:creationId xmlns:a16="http://schemas.microsoft.com/office/drawing/2014/main" id="{9D43DBD9-4841-448A-8FAE-B5F345DD33A0}"/>
            </a:ext>
          </a:extLst>
        </xdr:cNvPr>
        <xdr:cNvSpPr/>
      </xdr:nvSpPr>
      <xdr:spPr>
        <a:xfrm>
          <a:off x="4254500" y="50648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144399</xdr:rowOff>
    </xdr:from>
    <xdr:to>
      <xdr:col>19</xdr:col>
      <xdr:colOff>187325</xdr:colOff>
      <xdr:row>31</xdr:row>
      <xdr:rowOff>74549</xdr:rowOff>
    </xdr:to>
    <xdr:sp macro="" textlink="">
      <xdr:nvSpPr>
        <xdr:cNvPr id="70" name="フローチャート: 判断 69">
          <a:extLst>
            <a:ext uri="{FF2B5EF4-FFF2-40B4-BE49-F238E27FC236}">
              <a16:creationId xmlns:a16="http://schemas.microsoft.com/office/drawing/2014/main" id="{F517E75F-9D75-4BBD-BB3B-A510A4BC9508}"/>
            </a:ext>
          </a:extLst>
        </xdr:cNvPr>
        <xdr:cNvSpPr/>
      </xdr:nvSpPr>
      <xdr:spPr>
        <a:xfrm>
          <a:off x="3616325" y="49989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1" name="フローチャート: 判断 70">
          <a:extLst>
            <a:ext uri="{FF2B5EF4-FFF2-40B4-BE49-F238E27FC236}">
              <a16:creationId xmlns:a16="http://schemas.microsoft.com/office/drawing/2014/main" id="{E0370D49-7FDB-4553-8BCA-9EC87FFADB4F}"/>
            </a:ext>
          </a:extLst>
        </xdr:cNvPr>
        <xdr:cNvSpPr/>
      </xdr:nvSpPr>
      <xdr:spPr>
        <a:xfrm>
          <a:off x="29305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2" name="フローチャート: 判断 71">
          <a:extLst>
            <a:ext uri="{FF2B5EF4-FFF2-40B4-BE49-F238E27FC236}">
              <a16:creationId xmlns:a16="http://schemas.microsoft.com/office/drawing/2014/main" id="{B25C775F-70A9-40D2-9FF1-4F1CC274954E}"/>
            </a:ext>
          </a:extLst>
        </xdr:cNvPr>
        <xdr:cNvSpPr/>
      </xdr:nvSpPr>
      <xdr:spPr>
        <a:xfrm>
          <a:off x="22447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3" name="フローチャート: 判断 72">
          <a:extLst>
            <a:ext uri="{FF2B5EF4-FFF2-40B4-BE49-F238E27FC236}">
              <a16:creationId xmlns:a16="http://schemas.microsoft.com/office/drawing/2014/main" id="{6FFF6322-35D1-43F5-A9A0-64802E21DC03}"/>
            </a:ext>
          </a:extLst>
        </xdr:cNvPr>
        <xdr:cNvSpPr/>
      </xdr:nvSpPr>
      <xdr:spPr>
        <a:xfrm>
          <a:off x="15589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4AC0E187-11A8-4836-8E2C-F7D722EACAF3}"/>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3FEF253-7736-47D5-8CA3-C9A29A240C34}"/>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9ED7CA4-AE4C-426A-877B-986FE48731FD}"/>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0F85648-00A7-4D66-9A87-07E987E94FD5}"/>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CB2D599-1C31-4448-AAFA-67F98A764A40}"/>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79" name="楕円 78">
          <a:extLst>
            <a:ext uri="{FF2B5EF4-FFF2-40B4-BE49-F238E27FC236}">
              <a16:creationId xmlns:a16="http://schemas.microsoft.com/office/drawing/2014/main" id="{C7528971-1B8F-49E3-9F9F-E5F9789398DE}"/>
            </a:ext>
          </a:extLst>
        </xdr:cNvPr>
        <xdr:cNvSpPr/>
      </xdr:nvSpPr>
      <xdr:spPr>
        <a:xfrm>
          <a:off x="4254500" y="514489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106824</xdr:rowOff>
    </xdr:from>
    <xdr:ext cx="405111" cy="259045"/>
    <xdr:sp macro="" textlink="">
      <xdr:nvSpPr>
        <xdr:cNvPr id="80" name="有形固定資産減価償却率該当値テキスト">
          <a:extLst>
            <a:ext uri="{FF2B5EF4-FFF2-40B4-BE49-F238E27FC236}">
              <a16:creationId xmlns:a16="http://schemas.microsoft.com/office/drawing/2014/main" id="{C5D96C20-EE03-4ECD-9331-EA8D3FF53511}"/>
            </a:ext>
          </a:extLst>
        </xdr:cNvPr>
        <xdr:cNvSpPr txBox="1"/>
      </xdr:nvSpPr>
      <xdr:spPr>
        <a:xfrm>
          <a:off x="4359275" y="5123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1" name="楕円 80">
          <a:extLst>
            <a:ext uri="{FF2B5EF4-FFF2-40B4-BE49-F238E27FC236}">
              <a16:creationId xmlns:a16="http://schemas.microsoft.com/office/drawing/2014/main" id="{41FFCF30-E582-4C2E-900C-DCF64397EC0A}"/>
            </a:ext>
          </a:extLst>
        </xdr:cNvPr>
        <xdr:cNvSpPr/>
      </xdr:nvSpPr>
      <xdr:spPr>
        <a:xfrm>
          <a:off x="3616325" y="50476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32</xdr:row>
      <xdr:rowOff>7747</xdr:rowOff>
    </xdr:to>
    <xdr:cxnSp macro="">
      <xdr:nvCxnSpPr>
        <xdr:cNvPr id="82" name="直線コネクタ 81">
          <a:extLst>
            <a:ext uri="{FF2B5EF4-FFF2-40B4-BE49-F238E27FC236}">
              <a16:creationId xmlns:a16="http://schemas.microsoft.com/office/drawing/2014/main" id="{67A20824-0F0D-41C7-9E7D-DC0D2C754773}"/>
            </a:ext>
          </a:extLst>
        </xdr:cNvPr>
        <xdr:cNvCxnSpPr/>
      </xdr:nvCxnSpPr>
      <xdr:spPr>
        <a:xfrm>
          <a:off x="3673475" y="5095240"/>
          <a:ext cx="628650" cy="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50673</xdr:rowOff>
    </xdr:from>
    <xdr:to>
      <xdr:col>15</xdr:col>
      <xdr:colOff>187325</xdr:colOff>
      <xdr:row>31</xdr:row>
      <xdr:rowOff>152273</xdr:rowOff>
    </xdr:to>
    <xdr:sp macro="" textlink="">
      <xdr:nvSpPr>
        <xdr:cNvPr id="83" name="楕円 82">
          <a:extLst>
            <a:ext uri="{FF2B5EF4-FFF2-40B4-BE49-F238E27FC236}">
              <a16:creationId xmlns:a16="http://schemas.microsoft.com/office/drawing/2014/main" id="{09AB8CF7-112F-438D-A328-F6D15F5F86BD}"/>
            </a:ext>
          </a:extLst>
        </xdr:cNvPr>
        <xdr:cNvSpPr/>
      </xdr:nvSpPr>
      <xdr:spPr>
        <a:xfrm>
          <a:off x="2930525" y="506717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101473</xdr:rowOff>
    </xdr:to>
    <xdr:cxnSp macro="">
      <xdr:nvCxnSpPr>
        <xdr:cNvPr id="84" name="直線コネクタ 83">
          <a:extLst>
            <a:ext uri="{FF2B5EF4-FFF2-40B4-BE49-F238E27FC236}">
              <a16:creationId xmlns:a16="http://schemas.microsoft.com/office/drawing/2014/main" id="{049DD112-7BFB-444E-8491-D9CFE76D6FF8}"/>
            </a:ext>
          </a:extLst>
        </xdr:cNvPr>
        <xdr:cNvCxnSpPr/>
      </xdr:nvCxnSpPr>
      <xdr:spPr>
        <a:xfrm flipV="1">
          <a:off x="2987675" y="5095240"/>
          <a:ext cx="685800" cy="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118491</xdr:rowOff>
    </xdr:from>
    <xdr:to>
      <xdr:col>11</xdr:col>
      <xdr:colOff>187325</xdr:colOff>
      <xdr:row>31</xdr:row>
      <xdr:rowOff>48641</xdr:rowOff>
    </xdr:to>
    <xdr:sp macro="" textlink="">
      <xdr:nvSpPr>
        <xdr:cNvPr id="85" name="楕円 84">
          <a:extLst>
            <a:ext uri="{FF2B5EF4-FFF2-40B4-BE49-F238E27FC236}">
              <a16:creationId xmlns:a16="http://schemas.microsoft.com/office/drawing/2014/main" id="{6C36BA4F-5CF2-4DA0-A9E5-0FA1F61752CC}"/>
            </a:ext>
          </a:extLst>
        </xdr:cNvPr>
        <xdr:cNvSpPr/>
      </xdr:nvSpPr>
      <xdr:spPr>
        <a:xfrm>
          <a:off x="2244725" y="497941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169291</xdr:rowOff>
    </xdr:from>
    <xdr:to>
      <xdr:col>15</xdr:col>
      <xdr:colOff>136525</xdr:colOff>
      <xdr:row>31</xdr:row>
      <xdr:rowOff>101473</xdr:rowOff>
    </xdr:to>
    <xdr:cxnSp macro="">
      <xdr:nvCxnSpPr>
        <xdr:cNvPr id="86" name="直線コネクタ 85">
          <a:extLst>
            <a:ext uri="{FF2B5EF4-FFF2-40B4-BE49-F238E27FC236}">
              <a16:creationId xmlns:a16="http://schemas.microsoft.com/office/drawing/2014/main" id="{629CB7E5-B923-4828-99EF-7F317BDCDAD5}"/>
            </a:ext>
          </a:extLst>
        </xdr:cNvPr>
        <xdr:cNvCxnSpPr/>
      </xdr:nvCxnSpPr>
      <xdr:spPr>
        <a:xfrm>
          <a:off x="2301875" y="5017516"/>
          <a:ext cx="685800" cy="10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134493</xdr:rowOff>
    </xdr:from>
    <xdr:to>
      <xdr:col>7</xdr:col>
      <xdr:colOff>187325</xdr:colOff>
      <xdr:row>30</xdr:row>
      <xdr:rowOff>64643</xdr:rowOff>
    </xdr:to>
    <xdr:sp macro="" textlink="">
      <xdr:nvSpPr>
        <xdr:cNvPr id="87" name="楕円 86">
          <a:extLst>
            <a:ext uri="{FF2B5EF4-FFF2-40B4-BE49-F238E27FC236}">
              <a16:creationId xmlns:a16="http://schemas.microsoft.com/office/drawing/2014/main" id="{1CDBF97E-90CD-4442-BAE0-8B9E46B08D25}"/>
            </a:ext>
          </a:extLst>
        </xdr:cNvPr>
        <xdr:cNvSpPr/>
      </xdr:nvSpPr>
      <xdr:spPr>
        <a:xfrm>
          <a:off x="1558925" y="483031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13843</xdr:rowOff>
    </xdr:from>
    <xdr:to>
      <xdr:col>11</xdr:col>
      <xdr:colOff>136525</xdr:colOff>
      <xdr:row>30</xdr:row>
      <xdr:rowOff>169291</xdr:rowOff>
    </xdr:to>
    <xdr:cxnSp macro="">
      <xdr:nvCxnSpPr>
        <xdr:cNvPr id="88" name="直線コネクタ 87">
          <a:extLst>
            <a:ext uri="{FF2B5EF4-FFF2-40B4-BE49-F238E27FC236}">
              <a16:creationId xmlns:a16="http://schemas.microsoft.com/office/drawing/2014/main" id="{708D1F7D-7FF4-438D-86BE-30676FADF416}"/>
            </a:ext>
          </a:extLst>
        </xdr:cNvPr>
        <xdr:cNvCxnSpPr/>
      </xdr:nvCxnSpPr>
      <xdr:spPr>
        <a:xfrm>
          <a:off x="1616075" y="4868418"/>
          <a:ext cx="685800" cy="14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91076</xdr:rowOff>
    </xdr:from>
    <xdr:ext cx="405111" cy="259045"/>
    <xdr:sp macro="" textlink="">
      <xdr:nvSpPr>
        <xdr:cNvPr id="89" name="n_1aveValue有形固定資産減価償却率">
          <a:extLst>
            <a:ext uri="{FF2B5EF4-FFF2-40B4-BE49-F238E27FC236}">
              <a16:creationId xmlns:a16="http://schemas.microsoft.com/office/drawing/2014/main" id="{60B8B905-C9F6-4243-9946-1EDE26F1C77A}"/>
            </a:ext>
          </a:extLst>
        </xdr:cNvPr>
        <xdr:cNvSpPr txBox="1"/>
      </xdr:nvSpPr>
      <xdr:spPr>
        <a:xfrm>
          <a:off x="3474094" y="4783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47896</xdr:rowOff>
    </xdr:from>
    <xdr:ext cx="405111" cy="259045"/>
    <xdr:sp macro="" textlink="">
      <xdr:nvSpPr>
        <xdr:cNvPr id="90" name="n_2aveValue有形固定資産減価償却率">
          <a:extLst>
            <a:ext uri="{FF2B5EF4-FFF2-40B4-BE49-F238E27FC236}">
              <a16:creationId xmlns:a16="http://schemas.microsoft.com/office/drawing/2014/main" id="{5547ABF6-6480-4A63-84DD-F2A8350E8A1E}"/>
            </a:ext>
          </a:extLst>
        </xdr:cNvPr>
        <xdr:cNvSpPr txBox="1"/>
      </xdr:nvSpPr>
      <xdr:spPr>
        <a:xfrm>
          <a:off x="2797819" y="474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1" name="n_3aveValue有形固定資産減価償却率">
          <a:extLst>
            <a:ext uri="{FF2B5EF4-FFF2-40B4-BE49-F238E27FC236}">
              <a16:creationId xmlns:a16="http://schemas.microsoft.com/office/drawing/2014/main" id="{AEE4B497-D6C5-4487-9DF1-F59BCAC269D4}"/>
            </a:ext>
          </a:extLst>
        </xdr:cNvPr>
        <xdr:cNvSpPr txBox="1"/>
      </xdr:nvSpPr>
      <xdr:spPr>
        <a:xfrm>
          <a:off x="2112019" y="46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2" name="n_4aveValue有形固定資産減価償却率">
          <a:extLst>
            <a:ext uri="{FF2B5EF4-FFF2-40B4-BE49-F238E27FC236}">
              <a16:creationId xmlns:a16="http://schemas.microsoft.com/office/drawing/2014/main" id="{15A0321A-234F-4175-A673-2519E7868C60}"/>
            </a:ext>
          </a:extLst>
        </xdr:cNvPr>
        <xdr:cNvSpPr txBox="1"/>
      </xdr:nvSpPr>
      <xdr:spPr>
        <a:xfrm>
          <a:off x="1426219" y="458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117492</xdr:rowOff>
    </xdr:from>
    <xdr:ext cx="405111" cy="259045"/>
    <xdr:sp macro="" textlink="">
      <xdr:nvSpPr>
        <xdr:cNvPr id="93" name="n_1mainValue有形固定資産減価償却率">
          <a:extLst>
            <a:ext uri="{FF2B5EF4-FFF2-40B4-BE49-F238E27FC236}">
              <a16:creationId xmlns:a16="http://schemas.microsoft.com/office/drawing/2014/main" id="{D5CEF2E2-D664-4F2E-8D1B-12D23F2CE2EA}"/>
            </a:ext>
          </a:extLst>
        </xdr:cNvPr>
        <xdr:cNvSpPr txBox="1"/>
      </xdr:nvSpPr>
      <xdr:spPr>
        <a:xfrm>
          <a:off x="3474094" y="514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143400</xdr:rowOff>
    </xdr:from>
    <xdr:ext cx="405111" cy="259045"/>
    <xdr:sp macro="" textlink="">
      <xdr:nvSpPr>
        <xdr:cNvPr id="94" name="n_2mainValue有形固定資産減価償却率">
          <a:extLst>
            <a:ext uri="{FF2B5EF4-FFF2-40B4-BE49-F238E27FC236}">
              <a16:creationId xmlns:a16="http://schemas.microsoft.com/office/drawing/2014/main" id="{2F6F25C2-8CCF-4ADA-9AE9-703DC70359F7}"/>
            </a:ext>
          </a:extLst>
        </xdr:cNvPr>
        <xdr:cNvSpPr txBox="1"/>
      </xdr:nvSpPr>
      <xdr:spPr>
        <a:xfrm>
          <a:off x="2797819" y="5159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39768</xdr:rowOff>
    </xdr:from>
    <xdr:ext cx="405111" cy="259045"/>
    <xdr:sp macro="" textlink="">
      <xdr:nvSpPr>
        <xdr:cNvPr id="95" name="n_3mainValue有形固定資産減価償却率">
          <a:extLst>
            <a:ext uri="{FF2B5EF4-FFF2-40B4-BE49-F238E27FC236}">
              <a16:creationId xmlns:a16="http://schemas.microsoft.com/office/drawing/2014/main" id="{8CCFD725-8CC5-4F4D-9E1F-A72260017D87}"/>
            </a:ext>
          </a:extLst>
        </xdr:cNvPr>
        <xdr:cNvSpPr txBox="1"/>
      </xdr:nvSpPr>
      <xdr:spPr>
        <a:xfrm>
          <a:off x="2112019" y="505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55770</xdr:rowOff>
    </xdr:from>
    <xdr:ext cx="405111" cy="259045"/>
    <xdr:sp macro="" textlink="">
      <xdr:nvSpPr>
        <xdr:cNvPr id="96" name="n_4mainValue有形固定資産減価償却率">
          <a:extLst>
            <a:ext uri="{FF2B5EF4-FFF2-40B4-BE49-F238E27FC236}">
              <a16:creationId xmlns:a16="http://schemas.microsoft.com/office/drawing/2014/main" id="{EFB92E7E-CF73-4E3B-B127-E7E4630243E0}"/>
            </a:ext>
          </a:extLst>
        </xdr:cNvPr>
        <xdr:cNvSpPr txBox="1"/>
      </xdr:nvSpPr>
      <xdr:spPr>
        <a:xfrm>
          <a:off x="1426219" y="491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AD2D0FBC-C044-4A1A-9B94-C7F90B09C4B8}"/>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B9F2CCAF-52D9-4B7F-8BAC-2B2526ACE393}"/>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BA831782-E9B8-43AC-8D6E-DF729658A536}"/>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[ 1,741.0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A0A60669-16B2-425D-88EE-8318EC039073}"/>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C07C60F-129E-4F66-AB77-3F01AA99D9D1}"/>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A02B24B3-AA04-47A6-B7E1-BB2236CD3578}"/>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141F15CE-5052-4BB8-A1D1-C7B034AADE7D}"/>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9BC6FB89-E237-4412-BD79-C943135C899B}"/>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BE6D9426-969B-4B57-A20A-965B0FDA0636}"/>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66D85CDE-EC1A-4BA3-A198-E0CBAD917CDB}"/>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41702B6C-9882-403A-A168-89AE7C693A98}"/>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2ECBD15F-283E-459C-B8A2-31251432B1EB}"/>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362B98-CE8D-445B-A6A0-657B90936CB4}"/>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地下鉄事業への経営健全化出資債、退職手当債、行政改革推進債など地方交付税措置のない特例的な市債の発行額が多いことなどにより、類似団体平均値を上回っている。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引き続き、令和３年度に策定した「行財政改革計画」に基づき、市債残高の縮減に取り組むとともに、歳入増加（都市の成長戦略の推進による税収増等）及び歳出削減（人件費の削減、事業見直し）などの行財政改革を進めていく必要があ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7F3FEEA9-6761-4C6F-800F-C940C6D0CAC2}"/>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3EA67AF-2AB6-425D-AD58-57BD13413925}"/>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883FA50B-2030-4B85-BF78-C52DB99E697E}"/>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8C2BB5A2-377F-49DA-B27C-C97FD034590A}"/>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50FD387E-0314-40E7-B9B1-EF76222C2A83}"/>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99C6BBA3-BC6F-4647-8557-EF084AFC5C55}"/>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F28135B7-F03A-46BB-BCB8-7C5DF2180450}"/>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816D32CE-36FB-4785-A610-20293DAE4AF4}"/>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C64EE99D-AC5A-4809-839C-C19A3E650274}"/>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7F1E860A-4B7A-4911-8338-AEA84A090232}"/>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CEBEB97A-0332-493B-B2A3-B392593F6C84}"/>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4B966F80-9686-441B-AF7C-F5064FA08335}"/>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A9303252-A407-49D5-8FE7-B2203C2EC3B0}"/>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BE345839-F6CA-4CFD-AB04-7335E5877A47}"/>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23C3D10C-1510-4308-A36A-A5EE50BA3BA1}"/>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6593083B-42F8-4B11-9648-312BC91C7291}"/>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26" name="直線コネクタ 125">
          <a:extLst>
            <a:ext uri="{FF2B5EF4-FFF2-40B4-BE49-F238E27FC236}">
              <a16:creationId xmlns:a16="http://schemas.microsoft.com/office/drawing/2014/main" id="{D66CE539-EF54-45C8-A38B-3A8B54AAC9A9}"/>
            </a:ext>
          </a:extLst>
        </xdr:cNvPr>
        <xdr:cNvCxnSpPr/>
      </xdr:nvCxnSpPr>
      <xdr:spPr>
        <a:xfrm flipV="1">
          <a:off x="13326745" y="4208491"/>
          <a:ext cx="1269" cy="138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27" name="債務償還比率最小値テキスト">
          <a:extLst>
            <a:ext uri="{FF2B5EF4-FFF2-40B4-BE49-F238E27FC236}">
              <a16:creationId xmlns:a16="http://schemas.microsoft.com/office/drawing/2014/main" id="{11A9EB02-4453-4132-BD59-D1A23CCDE60B}"/>
            </a:ext>
          </a:extLst>
        </xdr:cNvPr>
        <xdr:cNvSpPr txBox="1"/>
      </xdr:nvSpPr>
      <xdr:spPr>
        <a:xfrm>
          <a:off x="13379450" y="55930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28" name="直線コネクタ 127">
          <a:extLst>
            <a:ext uri="{FF2B5EF4-FFF2-40B4-BE49-F238E27FC236}">
              <a16:creationId xmlns:a16="http://schemas.microsoft.com/office/drawing/2014/main" id="{181821F5-BB28-4576-96C5-24EE69BD28DD}"/>
            </a:ext>
          </a:extLst>
        </xdr:cNvPr>
        <xdr:cNvCxnSpPr/>
      </xdr:nvCxnSpPr>
      <xdr:spPr>
        <a:xfrm>
          <a:off x="13255625" y="558919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29" name="債務償還比率最大値テキスト">
          <a:extLst>
            <a:ext uri="{FF2B5EF4-FFF2-40B4-BE49-F238E27FC236}">
              <a16:creationId xmlns:a16="http://schemas.microsoft.com/office/drawing/2014/main" id="{ABEF8C8F-8EFD-44DC-8BFE-93FB7A527FF5}"/>
            </a:ext>
          </a:extLst>
        </xdr:cNvPr>
        <xdr:cNvSpPr txBox="1"/>
      </xdr:nvSpPr>
      <xdr:spPr>
        <a:xfrm>
          <a:off x="13379450" y="399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0" name="直線コネクタ 129">
          <a:extLst>
            <a:ext uri="{FF2B5EF4-FFF2-40B4-BE49-F238E27FC236}">
              <a16:creationId xmlns:a16="http://schemas.microsoft.com/office/drawing/2014/main" id="{FEF7F76F-43C6-488D-B0A5-EA14F0B486FE}"/>
            </a:ext>
          </a:extLst>
        </xdr:cNvPr>
        <xdr:cNvCxnSpPr/>
      </xdr:nvCxnSpPr>
      <xdr:spPr>
        <a:xfrm>
          <a:off x="13255625" y="42084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62254</xdr:rowOff>
    </xdr:from>
    <xdr:ext cx="560923" cy="259045"/>
    <xdr:sp macro="" textlink="">
      <xdr:nvSpPr>
        <xdr:cNvPr id="131" name="債務償還比率平均値テキスト">
          <a:extLst>
            <a:ext uri="{FF2B5EF4-FFF2-40B4-BE49-F238E27FC236}">
              <a16:creationId xmlns:a16="http://schemas.microsoft.com/office/drawing/2014/main" id="{FCB15684-241A-4A31-8FCE-555CFB8A3972}"/>
            </a:ext>
          </a:extLst>
        </xdr:cNvPr>
        <xdr:cNvSpPr txBox="1"/>
      </xdr:nvSpPr>
      <xdr:spPr>
        <a:xfrm>
          <a:off x="13379450" y="459932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2" name="フローチャート: 判断 131">
          <a:extLst>
            <a:ext uri="{FF2B5EF4-FFF2-40B4-BE49-F238E27FC236}">
              <a16:creationId xmlns:a16="http://schemas.microsoft.com/office/drawing/2014/main" id="{C0A11EE0-8C1A-4538-92B0-B0E53763F8A8}"/>
            </a:ext>
          </a:extLst>
        </xdr:cNvPr>
        <xdr:cNvSpPr/>
      </xdr:nvSpPr>
      <xdr:spPr>
        <a:xfrm>
          <a:off x="13293725" y="473520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3" name="フローチャート: 判断 132">
          <a:extLst>
            <a:ext uri="{FF2B5EF4-FFF2-40B4-BE49-F238E27FC236}">
              <a16:creationId xmlns:a16="http://schemas.microsoft.com/office/drawing/2014/main" id="{4270012B-77B7-4878-83EB-8A5A0BEECFC0}"/>
            </a:ext>
          </a:extLst>
        </xdr:cNvPr>
        <xdr:cNvSpPr/>
      </xdr:nvSpPr>
      <xdr:spPr>
        <a:xfrm>
          <a:off x="12646025" y="47406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4" name="フローチャート: 判断 133">
          <a:extLst>
            <a:ext uri="{FF2B5EF4-FFF2-40B4-BE49-F238E27FC236}">
              <a16:creationId xmlns:a16="http://schemas.microsoft.com/office/drawing/2014/main" id="{712F529D-5347-418F-80EC-7085E7E0081A}"/>
            </a:ext>
          </a:extLst>
        </xdr:cNvPr>
        <xdr:cNvSpPr/>
      </xdr:nvSpPr>
      <xdr:spPr>
        <a:xfrm>
          <a:off x="119602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5" name="フローチャート: 判断 134">
          <a:extLst>
            <a:ext uri="{FF2B5EF4-FFF2-40B4-BE49-F238E27FC236}">
              <a16:creationId xmlns:a16="http://schemas.microsoft.com/office/drawing/2014/main" id="{0CBEC71E-8218-4CF9-87B6-9DF1E2E18D07}"/>
            </a:ext>
          </a:extLst>
        </xdr:cNvPr>
        <xdr:cNvSpPr/>
      </xdr:nvSpPr>
      <xdr:spPr>
        <a:xfrm>
          <a:off x="112744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36" name="フローチャート: 判断 135">
          <a:extLst>
            <a:ext uri="{FF2B5EF4-FFF2-40B4-BE49-F238E27FC236}">
              <a16:creationId xmlns:a16="http://schemas.microsoft.com/office/drawing/2014/main" id="{A8A0B6B9-DF24-4D19-866A-FB693F675D96}"/>
            </a:ext>
          </a:extLst>
        </xdr:cNvPr>
        <xdr:cNvSpPr/>
      </xdr:nvSpPr>
      <xdr:spPr>
        <a:xfrm>
          <a:off x="105886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7E719CD0-7209-4CB2-8DFE-80B19B9D356E}"/>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13C1D19-BCB7-4BC5-AC36-84657DD57B4D}"/>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A3CC5A6-E1F7-4C46-8F02-84B532462543}"/>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BCA711D-3E7D-42E9-9C2D-7380670778F7}"/>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2B0785F-3BAF-482F-A8A6-6330C74B6FC3}"/>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29774</xdr:rowOff>
    </xdr:from>
    <xdr:to>
      <xdr:col>76</xdr:col>
      <xdr:colOff>73025</xdr:colOff>
      <xdr:row>34</xdr:row>
      <xdr:rowOff>131374</xdr:rowOff>
    </xdr:to>
    <xdr:sp macro="" textlink="">
      <xdr:nvSpPr>
        <xdr:cNvPr id="142" name="楕円 141">
          <a:extLst>
            <a:ext uri="{FF2B5EF4-FFF2-40B4-BE49-F238E27FC236}">
              <a16:creationId xmlns:a16="http://schemas.microsoft.com/office/drawing/2014/main" id="{1C81855B-05F9-45BB-AA11-E9C17B487FBE}"/>
            </a:ext>
          </a:extLst>
        </xdr:cNvPr>
        <xdr:cNvSpPr/>
      </xdr:nvSpPr>
      <xdr:spPr>
        <a:xfrm>
          <a:off x="13293725" y="553204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116151</xdr:rowOff>
    </xdr:from>
    <xdr:ext cx="560923" cy="259045"/>
    <xdr:sp macro="" textlink="">
      <xdr:nvSpPr>
        <xdr:cNvPr id="143" name="債務償還比率該当値テキスト">
          <a:extLst>
            <a:ext uri="{FF2B5EF4-FFF2-40B4-BE49-F238E27FC236}">
              <a16:creationId xmlns:a16="http://schemas.microsoft.com/office/drawing/2014/main" id="{3EFE4C00-1142-4CF3-ABA7-533FE1B7ACCA}"/>
            </a:ext>
          </a:extLst>
        </xdr:cNvPr>
        <xdr:cNvSpPr txBox="1"/>
      </xdr:nvSpPr>
      <xdr:spPr>
        <a:xfrm>
          <a:off x="13379450" y="54596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84808</xdr:rowOff>
    </xdr:from>
    <xdr:to>
      <xdr:col>72</xdr:col>
      <xdr:colOff>123825</xdr:colOff>
      <xdr:row>33</xdr:row>
      <xdr:rowOff>14958</xdr:rowOff>
    </xdr:to>
    <xdr:sp macro="" textlink="">
      <xdr:nvSpPr>
        <xdr:cNvPr id="144" name="楕円 143">
          <a:extLst>
            <a:ext uri="{FF2B5EF4-FFF2-40B4-BE49-F238E27FC236}">
              <a16:creationId xmlns:a16="http://schemas.microsoft.com/office/drawing/2014/main" id="{128B33AA-CE69-428D-A893-4A7376F4A07A}"/>
            </a:ext>
          </a:extLst>
        </xdr:cNvPr>
        <xdr:cNvSpPr/>
      </xdr:nvSpPr>
      <xdr:spPr>
        <a:xfrm>
          <a:off x="12646025" y="526958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135608</xdr:rowOff>
    </xdr:from>
    <xdr:to>
      <xdr:col>76</xdr:col>
      <xdr:colOff>22225</xdr:colOff>
      <xdr:row>34</xdr:row>
      <xdr:rowOff>80574</xdr:rowOff>
    </xdr:to>
    <xdr:cxnSp macro="">
      <xdr:nvCxnSpPr>
        <xdr:cNvPr id="145" name="直線コネクタ 144">
          <a:extLst>
            <a:ext uri="{FF2B5EF4-FFF2-40B4-BE49-F238E27FC236}">
              <a16:creationId xmlns:a16="http://schemas.microsoft.com/office/drawing/2014/main" id="{D5BEB924-133D-4C8A-879A-2A279C07AE6E}"/>
            </a:ext>
          </a:extLst>
        </xdr:cNvPr>
        <xdr:cNvCxnSpPr/>
      </xdr:nvCxnSpPr>
      <xdr:spPr>
        <a:xfrm>
          <a:off x="12693650" y="5317208"/>
          <a:ext cx="638175" cy="27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166419</xdr:rowOff>
    </xdr:from>
    <xdr:to>
      <xdr:col>68</xdr:col>
      <xdr:colOff>123825</xdr:colOff>
      <xdr:row>32</xdr:row>
      <xdr:rowOff>96569</xdr:rowOff>
    </xdr:to>
    <xdr:sp macro="" textlink="">
      <xdr:nvSpPr>
        <xdr:cNvPr id="146" name="楕円 145">
          <a:extLst>
            <a:ext uri="{FF2B5EF4-FFF2-40B4-BE49-F238E27FC236}">
              <a16:creationId xmlns:a16="http://schemas.microsoft.com/office/drawing/2014/main" id="{E61747D0-301E-4BCE-B207-BF2FC1041CC5}"/>
            </a:ext>
          </a:extLst>
        </xdr:cNvPr>
        <xdr:cNvSpPr/>
      </xdr:nvSpPr>
      <xdr:spPr>
        <a:xfrm>
          <a:off x="11960225" y="518291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45769</xdr:rowOff>
    </xdr:from>
    <xdr:to>
      <xdr:col>72</xdr:col>
      <xdr:colOff>73025</xdr:colOff>
      <xdr:row>32</xdr:row>
      <xdr:rowOff>135608</xdr:rowOff>
    </xdr:to>
    <xdr:cxnSp macro="">
      <xdr:nvCxnSpPr>
        <xdr:cNvPr id="147" name="直線コネクタ 146">
          <a:extLst>
            <a:ext uri="{FF2B5EF4-FFF2-40B4-BE49-F238E27FC236}">
              <a16:creationId xmlns:a16="http://schemas.microsoft.com/office/drawing/2014/main" id="{78BB3529-3C5D-49C7-9965-0856ADDE760A}"/>
            </a:ext>
          </a:extLst>
        </xdr:cNvPr>
        <xdr:cNvCxnSpPr/>
      </xdr:nvCxnSpPr>
      <xdr:spPr>
        <a:xfrm>
          <a:off x="12007850" y="5230544"/>
          <a:ext cx="685800" cy="8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129907</xdr:rowOff>
    </xdr:from>
    <xdr:to>
      <xdr:col>64</xdr:col>
      <xdr:colOff>123825</xdr:colOff>
      <xdr:row>33</xdr:row>
      <xdr:rowOff>60057</xdr:rowOff>
    </xdr:to>
    <xdr:sp macro="" textlink="">
      <xdr:nvSpPr>
        <xdr:cNvPr id="148" name="楕円 147">
          <a:extLst>
            <a:ext uri="{FF2B5EF4-FFF2-40B4-BE49-F238E27FC236}">
              <a16:creationId xmlns:a16="http://schemas.microsoft.com/office/drawing/2014/main" id="{8BACD6D4-A759-4D19-9C2B-E9583A634342}"/>
            </a:ext>
          </a:extLst>
        </xdr:cNvPr>
        <xdr:cNvSpPr/>
      </xdr:nvSpPr>
      <xdr:spPr>
        <a:xfrm>
          <a:off x="11274425" y="53083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45769</xdr:rowOff>
    </xdr:from>
    <xdr:to>
      <xdr:col>68</xdr:col>
      <xdr:colOff>73025</xdr:colOff>
      <xdr:row>33</xdr:row>
      <xdr:rowOff>9257</xdr:rowOff>
    </xdr:to>
    <xdr:cxnSp macro="">
      <xdr:nvCxnSpPr>
        <xdr:cNvPr id="149" name="直線コネクタ 148">
          <a:extLst>
            <a:ext uri="{FF2B5EF4-FFF2-40B4-BE49-F238E27FC236}">
              <a16:creationId xmlns:a16="http://schemas.microsoft.com/office/drawing/2014/main" id="{422A7152-B107-4744-A998-242B9384B517}"/>
            </a:ext>
          </a:extLst>
        </xdr:cNvPr>
        <xdr:cNvCxnSpPr/>
      </xdr:nvCxnSpPr>
      <xdr:spPr>
        <a:xfrm flipV="1">
          <a:off x="11322050" y="5230544"/>
          <a:ext cx="685800" cy="12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167400</xdr:rowOff>
    </xdr:from>
    <xdr:to>
      <xdr:col>60</xdr:col>
      <xdr:colOff>123825</xdr:colOff>
      <xdr:row>34</xdr:row>
      <xdr:rowOff>97550</xdr:rowOff>
    </xdr:to>
    <xdr:sp macro="" textlink="">
      <xdr:nvSpPr>
        <xdr:cNvPr id="150" name="楕円 149">
          <a:extLst>
            <a:ext uri="{FF2B5EF4-FFF2-40B4-BE49-F238E27FC236}">
              <a16:creationId xmlns:a16="http://schemas.microsoft.com/office/drawing/2014/main" id="{3A22DF6C-D7D4-40E2-86C2-A6A4FCD22EE4}"/>
            </a:ext>
          </a:extLst>
        </xdr:cNvPr>
        <xdr:cNvSpPr/>
      </xdr:nvSpPr>
      <xdr:spPr>
        <a:xfrm>
          <a:off x="10588625" y="55077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9257</xdr:rowOff>
    </xdr:from>
    <xdr:to>
      <xdr:col>64</xdr:col>
      <xdr:colOff>73025</xdr:colOff>
      <xdr:row>34</xdr:row>
      <xdr:rowOff>46750</xdr:rowOff>
    </xdr:to>
    <xdr:cxnSp macro="">
      <xdr:nvCxnSpPr>
        <xdr:cNvPr id="151" name="直線コネクタ 150">
          <a:extLst>
            <a:ext uri="{FF2B5EF4-FFF2-40B4-BE49-F238E27FC236}">
              <a16:creationId xmlns:a16="http://schemas.microsoft.com/office/drawing/2014/main" id="{E9770F9B-57AD-4763-8C00-11F2AFE04330}"/>
            </a:ext>
          </a:extLst>
        </xdr:cNvPr>
        <xdr:cNvCxnSpPr/>
      </xdr:nvCxnSpPr>
      <xdr:spPr>
        <a:xfrm flipV="1">
          <a:off x="10636250" y="5355957"/>
          <a:ext cx="685800" cy="19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159783</xdr:rowOff>
    </xdr:from>
    <xdr:ext cx="560923" cy="259045"/>
    <xdr:sp macro="" textlink="">
      <xdr:nvSpPr>
        <xdr:cNvPr id="152" name="n_1aveValue債務償還比率">
          <a:extLst>
            <a:ext uri="{FF2B5EF4-FFF2-40B4-BE49-F238E27FC236}">
              <a16:creationId xmlns:a16="http://schemas.microsoft.com/office/drawing/2014/main" id="{AC2BA86A-B6D6-4293-8AFD-F6A530206BB7}"/>
            </a:ext>
          </a:extLst>
        </xdr:cNvPr>
        <xdr:cNvSpPr txBox="1"/>
      </xdr:nvSpPr>
      <xdr:spPr>
        <a:xfrm>
          <a:off x="12441763" y="45349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144670</xdr:rowOff>
    </xdr:from>
    <xdr:ext cx="560923" cy="259045"/>
    <xdr:sp macro="" textlink="">
      <xdr:nvSpPr>
        <xdr:cNvPr id="153" name="n_2aveValue債務償還比率">
          <a:extLst>
            <a:ext uri="{FF2B5EF4-FFF2-40B4-BE49-F238E27FC236}">
              <a16:creationId xmlns:a16="http://schemas.microsoft.com/office/drawing/2014/main" id="{31A0496F-E0FD-487F-A918-6A05EA86134A}"/>
            </a:ext>
          </a:extLst>
        </xdr:cNvPr>
        <xdr:cNvSpPr txBox="1"/>
      </xdr:nvSpPr>
      <xdr:spPr>
        <a:xfrm>
          <a:off x="11765488" y="45134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27</xdr:row>
      <xdr:rowOff>161942</xdr:rowOff>
    </xdr:from>
    <xdr:ext cx="560923" cy="259045"/>
    <xdr:sp macro="" textlink="">
      <xdr:nvSpPr>
        <xdr:cNvPr id="154" name="n_3aveValue債務償還比率">
          <a:extLst>
            <a:ext uri="{FF2B5EF4-FFF2-40B4-BE49-F238E27FC236}">
              <a16:creationId xmlns:a16="http://schemas.microsoft.com/office/drawing/2014/main" id="{B5A4E704-A64C-4F90-BA78-43C18E715138}"/>
            </a:ext>
          </a:extLst>
        </xdr:cNvPr>
        <xdr:cNvSpPr txBox="1"/>
      </xdr:nvSpPr>
      <xdr:spPr>
        <a:xfrm>
          <a:off x="11079688" y="45307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28</xdr:row>
      <xdr:rowOff>16160</xdr:rowOff>
    </xdr:from>
    <xdr:ext cx="560923" cy="259045"/>
    <xdr:sp macro="" textlink="">
      <xdr:nvSpPr>
        <xdr:cNvPr id="155" name="n_4aveValue債務償還比率">
          <a:extLst>
            <a:ext uri="{FF2B5EF4-FFF2-40B4-BE49-F238E27FC236}">
              <a16:creationId xmlns:a16="http://schemas.microsoft.com/office/drawing/2014/main" id="{42D7AD55-37F7-42AE-91BD-0CD17BE40CB0}"/>
            </a:ext>
          </a:extLst>
        </xdr:cNvPr>
        <xdr:cNvSpPr txBox="1"/>
      </xdr:nvSpPr>
      <xdr:spPr>
        <a:xfrm>
          <a:off x="10393888" y="45500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6085</xdr:rowOff>
    </xdr:from>
    <xdr:ext cx="560923" cy="259045"/>
    <xdr:sp macro="" textlink="">
      <xdr:nvSpPr>
        <xdr:cNvPr id="156" name="n_1mainValue債務償還比率">
          <a:extLst>
            <a:ext uri="{FF2B5EF4-FFF2-40B4-BE49-F238E27FC236}">
              <a16:creationId xmlns:a16="http://schemas.microsoft.com/office/drawing/2014/main" id="{93C49B96-97A4-4AA6-B245-F4798406620C}"/>
            </a:ext>
          </a:extLst>
        </xdr:cNvPr>
        <xdr:cNvSpPr txBox="1"/>
      </xdr:nvSpPr>
      <xdr:spPr>
        <a:xfrm>
          <a:off x="12441763" y="53527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87696</xdr:rowOff>
    </xdr:from>
    <xdr:ext cx="560923" cy="259045"/>
    <xdr:sp macro="" textlink="">
      <xdr:nvSpPr>
        <xdr:cNvPr id="157" name="n_2mainValue債務償還比率">
          <a:extLst>
            <a:ext uri="{FF2B5EF4-FFF2-40B4-BE49-F238E27FC236}">
              <a16:creationId xmlns:a16="http://schemas.microsoft.com/office/drawing/2014/main" id="{FC601060-B722-446E-9FB9-304368E03D34}"/>
            </a:ext>
          </a:extLst>
        </xdr:cNvPr>
        <xdr:cNvSpPr txBox="1"/>
      </xdr:nvSpPr>
      <xdr:spPr>
        <a:xfrm>
          <a:off x="11765488" y="52661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51184</xdr:rowOff>
    </xdr:from>
    <xdr:ext cx="560923" cy="259045"/>
    <xdr:sp macro="" textlink="">
      <xdr:nvSpPr>
        <xdr:cNvPr id="158" name="n_3mainValue債務償還比率">
          <a:extLst>
            <a:ext uri="{FF2B5EF4-FFF2-40B4-BE49-F238E27FC236}">
              <a16:creationId xmlns:a16="http://schemas.microsoft.com/office/drawing/2014/main" id="{30D24198-38E1-4AC6-9049-C703E8DC8DCC}"/>
            </a:ext>
          </a:extLst>
        </xdr:cNvPr>
        <xdr:cNvSpPr txBox="1"/>
      </xdr:nvSpPr>
      <xdr:spPr>
        <a:xfrm>
          <a:off x="11079688" y="53915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88677</xdr:rowOff>
    </xdr:from>
    <xdr:ext cx="560923" cy="259045"/>
    <xdr:sp macro="" textlink="">
      <xdr:nvSpPr>
        <xdr:cNvPr id="159" name="n_4mainValue債務償還比率">
          <a:extLst>
            <a:ext uri="{FF2B5EF4-FFF2-40B4-BE49-F238E27FC236}">
              <a16:creationId xmlns:a16="http://schemas.microsoft.com/office/drawing/2014/main" id="{26EFD0CB-E305-4AB8-9C15-0974FB8C2D08}"/>
            </a:ext>
          </a:extLst>
        </xdr:cNvPr>
        <xdr:cNvSpPr txBox="1"/>
      </xdr:nvSpPr>
      <xdr:spPr>
        <a:xfrm>
          <a:off x="10393888" y="55909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56EB5975-2E3B-431D-9390-3C6B02EEB70C}"/>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A7AC915D-E873-4527-B817-81E5ABA729CD}"/>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98BFAEF0-7DFE-4480-9521-4EF61B7779C7}"/>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C76B4DF5-7DA5-41EB-883B-0767AC911907}"/>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EE9E715B-06BD-4067-96E7-326670E2178B}"/>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FA6D1FC-2FA5-4F3C-8A08-1409275AF3CF}"/>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F48CD9D-5868-413B-9028-6807EA334248}"/>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AEC8427-BD07-41A5-8650-2E76E1F83A56}"/>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974611C-11BA-4D2D-8806-B281CCFBAD8D}"/>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F26AEFC-85D8-484E-9EF3-E10DFBA5D936}"/>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E42A859-F6F6-4C21-8266-1DFF4A9D0377}"/>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1ED2587-BF06-40F3-A83B-8092DC4204D4}"/>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3CE86C1-399C-4E9A-B68E-E9197F792781}"/>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A3EFF1A-32B3-40FE-9770-C391D80300D3}"/>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79CD395-1379-4B2D-A369-C572E8A40FF5}"/>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86B1214-FA01-4973-BF86-C987229FCC35}"/>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1,400,720
1,355,083
827.83
1,070,394,828
1,062,840,572
-316,816
405,033,797
1,367,868,965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85CBFB-8314-4792-A6B4-6462F1C0F402}"/>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3404BBF-B72C-44BC-AC7C-DBDC2C643BA7}"/>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BFB7762-BEB9-424D-BAAE-C2D69A5FE1DF}"/>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0.07
-
11.4
193.4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680686C-6779-4A36-BFC6-EEFB63D39703}"/>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2DEA25F-AB76-47DC-BE4B-F7C94458DFDD}"/>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B631DC3-2658-411B-A682-13E143C1A44A}"/>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99D19FF-698D-4340-855C-869C1C25DC2C}"/>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3D71C2B-E887-46CD-9608-00C70C1D6034}"/>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FFE004A-4C9A-4109-805E-44F291053938}"/>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FCC8FD6-08F9-487F-9402-B47DC7B3D549}"/>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50C0B3D-AABE-4FAF-8A14-58EE5463A4D2}"/>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05A82B-6415-424B-853B-DD3CE50DDF22}"/>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8720EA9-5622-4ACB-A697-D009D41743FD}"/>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803958C-52D8-4E9B-AD80-4FF85876EB4C}"/>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313A2F4-A55C-43A6-9CE1-B0C73DEDD583}"/>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E43C6C0-AB18-4A1C-BCB1-8416AFB65B49}"/>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50375E4-7BA7-497A-BD7D-FF3CDD0584D1}"/>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5892D87-C49D-4DCE-94D5-08E6226D67EC}"/>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5B0AD59-0A65-4DDE-B41F-D8BD6CA2C4F3}"/>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A92D9FB-E52F-4972-8EFC-8B3F8701FA61}"/>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A9B2ADB-8F29-4DD2-A478-C520C11F1A71}"/>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675CCAB-C337-479B-96D2-A87535E70FA3}"/>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90B4D1E-A373-4C24-BB80-E9854F2A345E}"/>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F1E3E99-D97B-42FE-AA8E-74804A0499C8}"/>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3CA887C-3EB7-42AB-9D16-5DC72E1A9FA3}"/>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8672BB3-2BD2-4FEC-AD8E-62ECD2D34D0A}"/>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4C726BD-98FD-42DC-BDDF-7FD8A8CA2FDC}"/>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8E9F499-173C-41BF-8C59-BC4CE8BB3700}"/>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20CBC32-FE75-48A3-8BE6-F3126601F226}"/>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77892CD-39C9-4023-A33F-7B3CAECA9C77}"/>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62B657C-7C7C-449C-93A7-F57274488004}"/>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C1E47F9-CEE5-43E0-9AEB-66FB74654B95}"/>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9D5EEDED-0B4E-4092-B3B1-352D36F0D763}"/>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51115AC3-5C4D-4EBA-AFF7-F37F2BF3DD5A}"/>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2D104865-56B3-4B56-AA84-CFD2B9263B8B}"/>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36DC718C-822B-43C8-B667-4510D0C54AF7}"/>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3B33677A-AE58-4BEF-B05B-772F69EAB58E}"/>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BF08468-5213-4243-AB1C-F870D8687874}"/>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60C8A720-773D-422B-B2F1-20E1B54AC706}"/>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D6E0CDF2-9519-49B8-9A1B-81729620CAF4}"/>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FE9B202-55F4-4317-B4EC-E9FB8290C274}"/>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2E88E1ED-9922-4C89-BA73-A00A2781FF56}"/>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127E3454-AB8E-44FF-AE89-1E3350837E18}"/>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a:extLst>
            <a:ext uri="{FF2B5EF4-FFF2-40B4-BE49-F238E27FC236}">
              <a16:creationId xmlns:a16="http://schemas.microsoft.com/office/drawing/2014/main" id="{33109F2D-1577-4193-AFC3-8DDEBA429836}"/>
            </a:ext>
          </a:extLst>
        </xdr:cNvPr>
        <xdr:cNvCxnSpPr/>
      </xdr:nvCxnSpPr>
      <xdr:spPr>
        <a:xfrm flipV="1">
          <a:off x="4180840" y="5612257"/>
          <a:ext cx="0" cy="120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a:extLst>
            <a:ext uri="{FF2B5EF4-FFF2-40B4-BE49-F238E27FC236}">
              <a16:creationId xmlns:a16="http://schemas.microsoft.com/office/drawing/2014/main" id="{62CBE8A1-90AD-4187-A90B-D7A1D58268F1}"/>
            </a:ext>
          </a:extLst>
        </xdr:cNvPr>
        <xdr:cNvSpPr txBox="1"/>
      </xdr:nvSpPr>
      <xdr:spPr>
        <a:xfrm>
          <a:off x="42195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a:extLst>
            <a:ext uri="{FF2B5EF4-FFF2-40B4-BE49-F238E27FC236}">
              <a16:creationId xmlns:a16="http://schemas.microsoft.com/office/drawing/2014/main" id="{E43461BC-1F39-4395-A6DA-5B950F48BB7E}"/>
            </a:ext>
          </a:extLst>
        </xdr:cNvPr>
        <xdr:cNvCxnSpPr/>
      </xdr:nvCxnSpPr>
      <xdr:spPr>
        <a:xfrm>
          <a:off x="4105275"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a:extLst>
            <a:ext uri="{FF2B5EF4-FFF2-40B4-BE49-F238E27FC236}">
              <a16:creationId xmlns:a16="http://schemas.microsoft.com/office/drawing/2014/main" id="{21996086-3956-4900-AE10-B6B1488794A6}"/>
            </a:ext>
          </a:extLst>
        </xdr:cNvPr>
        <xdr:cNvSpPr txBox="1"/>
      </xdr:nvSpPr>
      <xdr:spPr>
        <a:xfrm>
          <a:off x="4219575" y="53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a:extLst>
            <a:ext uri="{FF2B5EF4-FFF2-40B4-BE49-F238E27FC236}">
              <a16:creationId xmlns:a16="http://schemas.microsoft.com/office/drawing/2014/main" id="{BD27399E-4631-4D95-823A-8D41D0DB7009}"/>
            </a:ext>
          </a:extLst>
        </xdr:cNvPr>
        <xdr:cNvCxnSpPr/>
      </xdr:nvCxnSpPr>
      <xdr:spPr>
        <a:xfrm>
          <a:off x="4105275" y="56122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36847</xdr:rowOff>
    </xdr:from>
    <xdr:ext cx="405111" cy="259045"/>
    <xdr:sp macro="" textlink="">
      <xdr:nvSpPr>
        <xdr:cNvPr id="60" name="【道路】&#10;有形固定資産減価償却率平均値テキスト">
          <a:extLst>
            <a:ext uri="{FF2B5EF4-FFF2-40B4-BE49-F238E27FC236}">
              <a16:creationId xmlns:a16="http://schemas.microsoft.com/office/drawing/2014/main" id="{1F42F25A-6DAB-44AB-A482-90F9145C2164}"/>
            </a:ext>
          </a:extLst>
        </xdr:cNvPr>
        <xdr:cNvSpPr txBox="1"/>
      </xdr:nvSpPr>
      <xdr:spPr>
        <a:xfrm>
          <a:off x="4219575" y="618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a:extLst>
            <a:ext uri="{FF2B5EF4-FFF2-40B4-BE49-F238E27FC236}">
              <a16:creationId xmlns:a16="http://schemas.microsoft.com/office/drawing/2014/main" id="{676739B8-FF28-4C7E-895E-E50FF5B2D993}"/>
            </a:ext>
          </a:extLst>
        </xdr:cNvPr>
        <xdr:cNvSpPr/>
      </xdr:nvSpPr>
      <xdr:spPr>
        <a:xfrm>
          <a:off x="4124325" y="63258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a:extLst>
            <a:ext uri="{FF2B5EF4-FFF2-40B4-BE49-F238E27FC236}">
              <a16:creationId xmlns:a16="http://schemas.microsoft.com/office/drawing/2014/main" id="{3C85E325-A56D-499B-B576-CB6C98CFE861}"/>
            </a:ext>
          </a:extLst>
        </xdr:cNvPr>
        <xdr:cNvSpPr/>
      </xdr:nvSpPr>
      <xdr:spPr>
        <a:xfrm>
          <a:off x="3381375" y="6304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a:extLst>
            <a:ext uri="{FF2B5EF4-FFF2-40B4-BE49-F238E27FC236}">
              <a16:creationId xmlns:a16="http://schemas.microsoft.com/office/drawing/2014/main" id="{492B802F-8CDE-414B-9260-38066A8A2690}"/>
            </a:ext>
          </a:extLst>
        </xdr:cNvPr>
        <xdr:cNvSpPr/>
      </xdr:nvSpPr>
      <xdr:spPr>
        <a:xfrm>
          <a:off x="2571750" y="6312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a:extLst>
            <a:ext uri="{FF2B5EF4-FFF2-40B4-BE49-F238E27FC236}">
              <a16:creationId xmlns:a16="http://schemas.microsoft.com/office/drawing/2014/main" id="{9126BE93-B060-4392-8B72-57BD06A7B60F}"/>
            </a:ext>
          </a:extLst>
        </xdr:cNvPr>
        <xdr:cNvSpPr/>
      </xdr:nvSpPr>
      <xdr:spPr>
        <a:xfrm>
          <a:off x="1781175" y="62882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a:extLst>
            <a:ext uri="{FF2B5EF4-FFF2-40B4-BE49-F238E27FC236}">
              <a16:creationId xmlns:a16="http://schemas.microsoft.com/office/drawing/2014/main" id="{D640041F-6B53-4099-A7FA-F6D1E470DFC6}"/>
            </a:ext>
          </a:extLst>
        </xdr:cNvPr>
        <xdr:cNvSpPr/>
      </xdr:nvSpPr>
      <xdr:spPr>
        <a:xfrm>
          <a:off x="981075" y="62942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020B9F3-3E21-4E88-A8C0-A2FFDF6E17B8}"/>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E98EB5F-B82C-4DB8-B7A8-99280920EDB5}"/>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994C068-C2C7-42B1-A32E-1A1FA44A14B7}"/>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9A95C0A-0C7A-42FD-A01F-7737B21974B9}"/>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0D1B132-34C9-4BAB-9A7F-6FE0F27E80B9}"/>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103124</xdr:rowOff>
    </xdr:from>
    <xdr:to>
      <xdr:col>24</xdr:col>
      <xdr:colOff>114300</xdr:colOff>
      <xdr:row>40</xdr:row>
      <xdr:rowOff>33274</xdr:rowOff>
    </xdr:to>
    <xdr:sp macro="" textlink="">
      <xdr:nvSpPr>
        <xdr:cNvPr id="71" name="楕円 70">
          <a:extLst>
            <a:ext uri="{FF2B5EF4-FFF2-40B4-BE49-F238E27FC236}">
              <a16:creationId xmlns:a16="http://schemas.microsoft.com/office/drawing/2014/main" id="{AD47428D-422D-46C3-B628-6AEA3BA438FE}"/>
            </a:ext>
          </a:extLst>
        </xdr:cNvPr>
        <xdr:cNvSpPr/>
      </xdr:nvSpPr>
      <xdr:spPr>
        <a:xfrm>
          <a:off x="4124325" y="642137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81551</xdr:rowOff>
    </xdr:from>
    <xdr:ext cx="405111" cy="259045"/>
    <xdr:sp macro="" textlink="">
      <xdr:nvSpPr>
        <xdr:cNvPr id="72" name="【道路】&#10;有形固定資産減価償却率該当値テキスト">
          <a:extLst>
            <a:ext uri="{FF2B5EF4-FFF2-40B4-BE49-F238E27FC236}">
              <a16:creationId xmlns:a16="http://schemas.microsoft.com/office/drawing/2014/main" id="{EB1E374A-8765-4E06-9A10-268B3B868950}"/>
            </a:ext>
          </a:extLst>
        </xdr:cNvPr>
        <xdr:cNvSpPr txBox="1"/>
      </xdr:nvSpPr>
      <xdr:spPr>
        <a:xfrm>
          <a:off x="4219575" y="639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59690</xdr:rowOff>
    </xdr:from>
    <xdr:to>
      <xdr:col>20</xdr:col>
      <xdr:colOff>38100</xdr:colOff>
      <xdr:row>39</xdr:row>
      <xdr:rowOff>161290</xdr:rowOff>
    </xdr:to>
    <xdr:sp macro="" textlink="">
      <xdr:nvSpPr>
        <xdr:cNvPr id="73" name="楕円 72">
          <a:extLst>
            <a:ext uri="{FF2B5EF4-FFF2-40B4-BE49-F238E27FC236}">
              <a16:creationId xmlns:a16="http://schemas.microsoft.com/office/drawing/2014/main" id="{1D554B1F-3587-49A9-8913-A18C856DDAC5}"/>
            </a:ext>
          </a:extLst>
        </xdr:cNvPr>
        <xdr:cNvSpPr/>
      </xdr:nvSpPr>
      <xdr:spPr>
        <a:xfrm>
          <a:off x="3381375" y="63747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153924</xdr:rowOff>
    </xdr:to>
    <xdr:cxnSp macro="">
      <xdr:nvCxnSpPr>
        <xdr:cNvPr id="74" name="直線コネクタ 73">
          <a:extLst>
            <a:ext uri="{FF2B5EF4-FFF2-40B4-BE49-F238E27FC236}">
              <a16:creationId xmlns:a16="http://schemas.microsoft.com/office/drawing/2014/main" id="{1CA0F662-716B-46E2-8A5A-4FC068870B23}"/>
            </a:ext>
          </a:extLst>
        </xdr:cNvPr>
        <xdr:cNvCxnSpPr/>
      </xdr:nvCxnSpPr>
      <xdr:spPr>
        <a:xfrm>
          <a:off x="3429000" y="6422390"/>
          <a:ext cx="752475"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9398</xdr:rowOff>
    </xdr:from>
    <xdr:to>
      <xdr:col>15</xdr:col>
      <xdr:colOff>101600</xdr:colOff>
      <xdr:row>39</xdr:row>
      <xdr:rowOff>110998</xdr:rowOff>
    </xdr:to>
    <xdr:sp macro="" textlink="">
      <xdr:nvSpPr>
        <xdr:cNvPr id="75" name="楕円 74">
          <a:extLst>
            <a:ext uri="{FF2B5EF4-FFF2-40B4-BE49-F238E27FC236}">
              <a16:creationId xmlns:a16="http://schemas.microsoft.com/office/drawing/2014/main" id="{DCE3F348-5AFB-4BFD-AE86-6C51A29DC1DB}"/>
            </a:ext>
          </a:extLst>
        </xdr:cNvPr>
        <xdr:cNvSpPr/>
      </xdr:nvSpPr>
      <xdr:spPr>
        <a:xfrm>
          <a:off x="2571750" y="632764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60198</xdr:rowOff>
    </xdr:from>
    <xdr:to>
      <xdr:col>19</xdr:col>
      <xdr:colOff>177800</xdr:colOff>
      <xdr:row>39</xdr:row>
      <xdr:rowOff>110490</xdr:rowOff>
    </xdr:to>
    <xdr:cxnSp macro="">
      <xdr:nvCxnSpPr>
        <xdr:cNvPr id="76" name="直線コネクタ 75">
          <a:extLst>
            <a:ext uri="{FF2B5EF4-FFF2-40B4-BE49-F238E27FC236}">
              <a16:creationId xmlns:a16="http://schemas.microsoft.com/office/drawing/2014/main" id="{523BB8F0-C9B7-42D5-B76C-0509313BFB30}"/>
            </a:ext>
          </a:extLst>
        </xdr:cNvPr>
        <xdr:cNvCxnSpPr/>
      </xdr:nvCxnSpPr>
      <xdr:spPr>
        <a:xfrm>
          <a:off x="2619375" y="6375273"/>
          <a:ext cx="809625"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160274</xdr:rowOff>
    </xdr:from>
    <xdr:to>
      <xdr:col>10</xdr:col>
      <xdr:colOff>165100</xdr:colOff>
      <xdr:row>39</xdr:row>
      <xdr:rowOff>90424</xdr:rowOff>
    </xdr:to>
    <xdr:sp macro="" textlink="">
      <xdr:nvSpPr>
        <xdr:cNvPr id="77" name="楕円 76">
          <a:extLst>
            <a:ext uri="{FF2B5EF4-FFF2-40B4-BE49-F238E27FC236}">
              <a16:creationId xmlns:a16="http://schemas.microsoft.com/office/drawing/2014/main" id="{A56B27E2-DE4F-430E-8573-E0329206E370}"/>
            </a:ext>
          </a:extLst>
        </xdr:cNvPr>
        <xdr:cNvSpPr/>
      </xdr:nvSpPr>
      <xdr:spPr>
        <a:xfrm>
          <a:off x="1781175" y="631659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39624</xdr:rowOff>
    </xdr:from>
    <xdr:to>
      <xdr:col>15</xdr:col>
      <xdr:colOff>50800</xdr:colOff>
      <xdr:row>39</xdr:row>
      <xdr:rowOff>60198</xdr:rowOff>
    </xdr:to>
    <xdr:cxnSp macro="">
      <xdr:nvCxnSpPr>
        <xdr:cNvPr id="78" name="直線コネクタ 77">
          <a:extLst>
            <a:ext uri="{FF2B5EF4-FFF2-40B4-BE49-F238E27FC236}">
              <a16:creationId xmlns:a16="http://schemas.microsoft.com/office/drawing/2014/main" id="{245D9B90-1851-4CBB-BE6E-3839CAFEDC20}"/>
            </a:ext>
          </a:extLst>
        </xdr:cNvPr>
        <xdr:cNvCxnSpPr/>
      </xdr:nvCxnSpPr>
      <xdr:spPr>
        <a:xfrm>
          <a:off x="1828800" y="6354699"/>
          <a:ext cx="790575"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97807</xdr:rowOff>
    </xdr:from>
    <xdr:ext cx="405111" cy="259045"/>
    <xdr:sp macro="" textlink="">
      <xdr:nvSpPr>
        <xdr:cNvPr id="79" name="n_1aveValue【道路】&#10;有形固定資産減価償却率">
          <a:extLst>
            <a:ext uri="{FF2B5EF4-FFF2-40B4-BE49-F238E27FC236}">
              <a16:creationId xmlns:a16="http://schemas.microsoft.com/office/drawing/2014/main" id="{312E539E-897A-447F-A5D5-853FFE5E0639}"/>
            </a:ext>
          </a:extLst>
        </xdr:cNvPr>
        <xdr:cNvSpPr txBox="1"/>
      </xdr:nvSpPr>
      <xdr:spPr>
        <a:xfrm>
          <a:off x="32391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109237</xdr:rowOff>
    </xdr:from>
    <xdr:ext cx="405111" cy="259045"/>
    <xdr:sp macro="" textlink="">
      <xdr:nvSpPr>
        <xdr:cNvPr id="80" name="n_2aveValue【道路】&#10;有形固定資産減価償却率">
          <a:extLst>
            <a:ext uri="{FF2B5EF4-FFF2-40B4-BE49-F238E27FC236}">
              <a16:creationId xmlns:a16="http://schemas.microsoft.com/office/drawing/2014/main" id="{1151E0BB-A166-4B27-B8E3-25A38D882D2E}"/>
            </a:ext>
          </a:extLst>
        </xdr:cNvPr>
        <xdr:cNvSpPr txBox="1"/>
      </xdr:nvSpPr>
      <xdr:spPr>
        <a:xfrm>
          <a:off x="2439044" y="609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81805</xdr:rowOff>
    </xdr:from>
    <xdr:ext cx="405111" cy="259045"/>
    <xdr:sp macro="" textlink="">
      <xdr:nvSpPr>
        <xdr:cNvPr id="81" name="n_3aveValue【道路】&#10;有形固定資産減価償却率">
          <a:extLst>
            <a:ext uri="{FF2B5EF4-FFF2-40B4-BE49-F238E27FC236}">
              <a16:creationId xmlns:a16="http://schemas.microsoft.com/office/drawing/2014/main" id="{51277334-ADE6-4F69-B8F4-1F73EBE5F79F}"/>
            </a:ext>
          </a:extLst>
        </xdr:cNvPr>
        <xdr:cNvSpPr txBox="1"/>
      </xdr:nvSpPr>
      <xdr:spPr>
        <a:xfrm>
          <a:off x="1648469" y="607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90949</xdr:rowOff>
    </xdr:from>
    <xdr:ext cx="405111" cy="259045"/>
    <xdr:sp macro="" textlink="">
      <xdr:nvSpPr>
        <xdr:cNvPr id="82" name="n_4aveValue【道路】&#10;有形固定資産減価償却率">
          <a:extLst>
            <a:ext uri="{FF2B5EF4-FFF2-40B4-BE49-F238E27FC236}">
              <a16:creationId xmlns:a16="http://schemas.microsoft.com/office/drawing/2014/main" id="{38418F73-EF84-4D6E-84B9-979AC114AB95}"/>
            </a:ext>
          </a:extLst>
        </xdr:cNvPr>
        <xdr:cNvSpPr txBox="1"/>
      </xdr:nvSpPr>
      <xdr:spPr>
        <a:xfrm>
          <a:off x="848369" y="6078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152417</xdr:rowOff>
    </xdr:from>
    <xdr:ext cx="405111" cy="259045"/>
    <xdr:sp macro="" textlink="">
      <xdr:nvSpPr>
        <xdr:cNvPr id="83" name="n_1mainValue【道路】&#10;有形固定資産減価償却率">
          <a:extLst>
            <a:ext uri="{FF2B5EF4-FFF2-40B4-BE49-F238E27FC236}">
              <a16:creationId xmlns:a16="http://schemas.microsoft.com/office/drawing/2014/main" id="{2170B9A7-9E6D-4352-BF36-A2C613644161}"/>
            </a:ext>
          </a:extLst>
        </xdr:cNvPr>
        <xdr:cNvSpPr txBox="1"/>
      </xdr:nvSpPr>
      <xdr:spPr>
        <a:xfrm>
          <a:off x="32391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102125</xdr:rowOff>
    </xdr:from>
    <xdr:ext cx="405111" cy="259045"/>
    <xdr:sp macro="" textlink="">
      <xdr:nvSpPr>
        <xdr:cNvPr id="84" name="n_2mainValue【道路】&#10;有形固定資産減価償却率">
          <a:extLst>
            <a:ext uri="{FF2B5EF4-FFF2-40B4-BE49-F238E27FC236}">
              <a16:creationId xmlns:a16="http://schemas.microsoft.com/office/drawing/2014/main" id="{D956B102-91CD-4427-9A55-FD01E06ECC21}"/>
            </a:ext>
          </a:extLst>
        </xdr:cNvPr>
        <xdr:cNvSpPr txBox="1"/>
      </xdr:nvSpPr>
      <xdr:spPr>
        <a:xfrm>
          <a:off x="2439044" y="6420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81551</xdr:rowOff>
    </xdr:from>
    <xdr:ext cx="405111" cy="259045"/>
    <xdr:sp macro="" textlink="">
      <xdr:nvSpPr>
        <xdr:cNvPr id="85" name="n_3mainValue【道路】&#10;有形固定資産減価償却率">
          <a:extLst>
            <a:ext uri="{FF2B5EF4-FFF2-40B4-BE49-F238E27FC236}">
              <a16:creationId xmlns:a16="http://schemas.microsoft.com/office/drawing/2014/main" id="{EFF2698C-F51B-4FC1-B0C6-82081FAEDA68}"/>
            </a:ext>
          </a:extLst>
        </xdr:cNvPr>
        <xdr:cNvSpPr txBox="1"/>
      </xdr:nvSpPr>
      <xdr:spPr>
        <a:xfrm>
          <a:off x="1648469" y="639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87C62A72-01D4-4934-8176-E5DFE7B19D59}"/>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E6A8F98B-7F36-4201-B493-275F70083F69}"/>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CC7018AD-6EA1-408C-A6D5-F406B28BF7BC}"/>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D8EC1553-3E57-4483-B81F-DBE0FF481404}"/>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E256B77F-3D84-4958-AEFF-477CBF843ACF}"/>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4A045133-F0C6-4C92-950C-DF687439FA46}"/>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50F22B85-FCB3-43CA-9609-19BA65CF61CF}"/>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21BBEFBB-6192-4CC1-8FC7-51A42F10F497}"/>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EE9A62C8-5214-4EB1-A072-2F32DA743662}"/>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4DB5EA65-848B-4CD1-9B92-383D0ADBC032}"/>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FC3C8D04-2980-4D7A-8833-06A698843AE8}"/>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BD33E026-9DA4-484C-8297-C9DC50BCF9AA}"/>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6CFFEAA6-73CB-4FD9-AB56-4DD930823FC4}"/>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F67128EB-1D93-4558-B2F1-F25E9C7B2C83}"/>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E50B4384-B534-47B4-BFCA-84B378AFF295}"/>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D7B39D19-7EDC-4CF2-A0ED-95970ED7E806}"/>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8AE90AF7-ABB4-4EDD-B952-42BB6D849C03}"/>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A81F0B4D-8AD7-417C-840E-9FDDA823DA5E}"/>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627E514D-4231-418B-853B-637E632C7B5B}"/>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1F0735AB-04C2-44AF-A431-683F53BD9CA8}"/>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BB71627D-10F1-4636-9355-6767CD134059}"/>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A5199DD9-527F-4E65-8F16-A0C9297EB1D6}"/>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466C8C1-E7CA-472F-9D65-EA809DF31AE6}"/>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09" name="直線コネクタ 108">
          <a:extLst>
            <a:ext uri="{FF2B5EF4-FFF2-40B4-BE49-F238E27FC236}">
              <a16:creationId xmlns:a16="http://schemas.microsoft.com/office/drawing/2014/main" id="{A9983F52-7032-461F-9399-AA6E872FE9A4}"/>
            </a:ext>
          </a:extLst>
        </xdr:cNvPr>
        <xdr:cNvCxnSpPr/>
      </xdr:nvCxnSpPr>
      <xdr:spPr>
        <a:xfrm flipV="1">
          <a:off x="9429115" y="5419979"/>
          <a:ext cx="0" cy="126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0" name="【道路】&#10;一人当たり延長最小値テキスト">
          <a:extLst>
            <a:ext uri="{FF2B5EF4-FFF2-40B4-BE49-F238E27FC236}">
              <a16:creationId xmlns:a16="http://schemas.microsoft.com/office/drawing/2014/main" id="{79453151-5E11-4D4C-852F-6B07429E5D26}"/>
            </a:ext>
          </a:extLst>
        </xdr:cNvPr>
        <xdr:cNvSpPr txBox="1"/>
      </xdr:nvSpPr>
      <xdr:spPr>
        <a:xfrm>
          <a:off x="9467850" y="668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1" name="直線コネクタ 110">
          <a:extLst>
            <a:ext uri="{FF2B5EF4-FFF2-40B4-BE49-F238E27FC236}">
              <a16:creationId xmlns:a16="http://schemas.microsoft.com/office/drawing/2014/main" id="{3518D9B8-1375-430E-8FDD-587EDFF13D28}"/>
            </a:ext>
          </a:extLst>
        </xdr:cNvPr>
        <xdr:cNvCxnSpPr/>
      </xdr:nvCxnSpPr>
      <xdr:spPr>
        <a:xfrm>
          <a:off x="9363075" y="6685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2" name="【道路】&#10;一人当たり延長最大値テキスト">
          <a:extLst>
            <a:ext uri="{FF2B5EF4-FFF2-40B4-BE49-F238E27FC236}">
              <a16:creationId xmlns:a16="http://schemas.microsoft.com/office/drawing/2014/main" id="{84C76231-83A4-449E-B49A-8476DF8876ED}"/>
            </a:ext>
          </a:extLst>
        </xdr:cNvPr>
        <xdr:cNvSpPr txBox="1"/>
      </xdr:nvSpPr>
      <xdr:spPr>
        <a:xfrm>
          <a:off x="9467850" y="52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3" name="直線コネクタ 112">
          <a:extLst>
            <a:ext uri="{FF2B5EF4-FFF2-40B4-BE49-F238E27FC236}">
              <a16:creationId xmlns:a16="http://schemas.microsoft.com/office/drawing/2014/main" id="{73F0803E-7531-48A3-A1DB-2FCCE0AB6592}"/>
            </a:ext>
          </a:extLst>
        </xdr:cNvPr>
        <xdr:cNvCxnSpPr/>
      </xdr:nvCxnSpPr>
      <xdr:spPr>
        <a:xfrm>
          <a:off x="9363075" y="54199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113301</xdr:rowOff>
    </xdr:from>
    <xdr:ext cx="469744" cy="259045"/>
    <xdr:sp macro="" textlink="">
      <xdr:nvSpPr>
        <xdr:cNvPr id="114" name="【道路】&#10;一人当たり延長平均値テキスト">
          <a:extLst>
            <a:ext uri="{FF2B5EF4-FFF2-40B4-BE49-F238E27FC236}">
              <a16:creationId xmlns:a16="http://schemas.microsoft.com/office/drawing/2014/main" id="{A7D895D7-6834-4D51-B90B-F925BDFAACAD}"/>
            </a:ext>
          </a:extLst>
        </xdr:cNvPr>
        <xdr:cNvSpPr txBox="1"/>
      </xdr:nvSpPr>
      <xdr:spPr>
        <a:xfrm>
          <a:off x="9467850" y="6266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5" name="フローチャート: 判断 114">
          <a:extLst>
            <a:ext uri="{FF2B5EF4-FFF2-40B4-BE49-F238E27FC236}">
              <a16:creationId xmlns:a16="http://schemas.microsoft.com/office/drawing/2014/main" id="{1E1A95BD-9721-4500-977B-3D1777CAA7FA}"/>
            </a:ext>
          </a:extLst>
        </xdr:cNvPr>
        <xdr:cNvSpPr/>
      </xdr:nvSpPr>
      <xdr:spPr>
        <a:xfrm>
          <a:off x="9401175" y="640232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6" name="フローチャート: 判断 115">
          <a:extLst>
            <a:ext uri="{FF2B5EF4-FFF2-40B4-BE49-F238E27FC236}">
              <a16:creationId xmlns:a16="http://schemas.microsoft.com/office/drawing/2014/main" id="{9E5C6EE4-EB66-4C33-AAC5-235AADC7C21A}"/>
            </a:ext>
          </a:extLst>
        </xdr:cNvPr>
        <xdr:cNvSpPr/>
      </xdr:nvSpPr>
      <xdr:spPr>
        <a:xfrm>
          <a:off x="8639175" y="6401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17" name="フローチャート: 判断 116">
          <a:extLst>
            <a:ext uri="{FF2B5EF4-FFF2-40B4-BE49-F238E27FC236}">
              <a16:creationId xmlns:a16="http://schemas.microsoft.com/office/drawing/2014/main" id="{62AB8E95-1F79-4DB0-B36D-21ED8D09ABD4}"/>
            </a:ext>
          </a:extLst>
        </xdr:cNvPr>
        <xdr:cNvSpPr/>
      </xdr:nvSpPr>
      <xdr:spPr>
        <a:xfrm>
          <a:off x="7839075" y="64028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18" name="フローチャート: 判断 117">
          <a:extLst>
            <a:ext uri="{FF2B5EF4-FFF2-40B4-BE49-F238E27FC236}">
              <a16:creationId xmlns:a16="http://schemas.microsoft.com/office/drawing/2014/main" id="{513FE78D-212A-49BE-820F-E50EB611407E}"/>
            </a:ext>
          </a:extLst>
        </xdr:cNvPr>
        <xdr:cNvSpPr/>
      </xdr:nvSpPr>
      <xdr:spPr>
        <a:xfrm>
          <a:off x="7029450" y="6402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19" name="フローチャート: 判断 118">
          <a:extLst>
            <a:ext uri="{FF2B5EF4-FFF2-40B4-BE49-F238E27FC236}">
              <a16:creationId xmlns:a16="http://schemas.microsoft.com/office/drawing/2014/main" id="{48D8BD2C-33ED-4D41-BD44-07084A549D9E}"/>
            </a:ext>
          </a:extLst>
        </xdr:cNvPr>
        <xdr:cNvSpPr/>
      </xdr:nvSpPr>
      <xdr:spPr>
        <a:xfrm>
          <a:off x="6238875" y="63926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62BC1B4-64EE-4332-A736-512314FB89E4}"/>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B93B6C6-FBFF-4F89-9FE1-94CEAD32DFE5}"/>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CEE7F1D1-DEBB-4AC1-8DA7-5A1E4B9B7271}"/>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E7B9E03-D1FF-4194-8E98-2CB371C30B00}"/>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213BAE2-F319-461E-9A67-A31C8B27C756}"/>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57277</xdr:rowOff>
    </xdr:from>
    <xdr:to>
      <xdr:col>55</xdr:col>
      <xdr:colOff>50800</xdr:colOff>
      <xdr:row>40</xdr:row>
      <xdr:rowOff>158877</xdr:rowOff>
    </xdr:to>
    <xdr:sp macro="" textlink="">
      <xdr:nvSpPr>
        <xdr:cNvPr id="125" name="楕円 124">
          <a:extLst>
            <a:ext uri="{FF2B5EF4-FFF2-40B4-BE49-F238E27FC236}">
              <a16:creationId xmlns:a16="http://schemas.microsoft.com/office/drawing/2014/main" id="{3AB30F56-BA16-4760-B0F7-21B332C07CFB}"/>
            </a:ext>
          </a:extLst>
        </xdr:cNvPr>
        <xdr:cNvSpPr/>
      </xdr:nvSpPr>
      <xdr:spPr>
        <a:xfrm>
          <a:off x="9401175" y="6534277"/>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143654</xdr:rowOff>
    </xdr:from>
    <xdr:ext cx="469744" cy="259045"/>
    <xdr:sp macro="" textlink="">
      <xdr:nvSpPr>
        <xdr:cNvPr id="126" name="【道路】&#10;一人当たり延長該当値テキスト">
          <a:extLst>
            <a:ext uri="{FF2B5EF4-FFF2-40B4-BE49-F238E27FC236}">
              <a16:creationId xmlns:a16="http://schemas.microsoft.com/office/drawing/2014/main" id="{44E38D88-C82F-4B40-AC58-1AD6ECA30457}"/>
            </a:ext>
          </a:extLst>
        </xdr:cNvPr>
        <xdr:cNvSpPr txBox="1"/>
      </xdr:nvSpPr>
      <xdr:spPr>
        <a:xfrm>
          <a:off x="9467850" y="645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59690</xdr:rowOff>
    </xdr:from>
    <xdr:to>
      <xdr:col>50</xdr:col>
      <xdr:colOff>165100</xdr:colOff>
      <xdr:row>40</xdr:row>
      <xdr:rowOff>161290</xdr:rowOff>
    </xdr:to>
    <xdr:sp macro="" textlink="">
      <xdr:nvSpPr>
        <xdr:cNvPr id="127" name="楕円 126">
          <a:extLst>
            <a:ext uri="{FF2B5EF4-FFF2-40B4-BE49-F238E27FC236}">
              <a16:creationId xmlns:a16="http://schemas.microsoft.com/office/drawing/2014/main" id="{3635B494-FA8C-4802-BEC0-923213DF102A}"/>
            </a:ext>
          </a:extLst>
        </xdr:cNvPr>
        <xdr:cNvSpPr/>
      </xdr:nvSpPr>
      <xdr:spPr>
        <a:xfrm>
          <a:off x="8639175" y="65366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108077</xdr:rowOff>
    </xdr:from>
    <xdr:to>
      <xdr:col>55</xdr:col>
      <xdr:colOff>0</xdr:colOff>
      <xdr:row>40</xdr:row>
      <xdr:rowOff>110490</xdr:rowOff>
    </xdr:to>
    <xdr:cxnSp macro="">
      <xdr:nvCxnSpPr>
        <xdr:cNvPr id="128" name="直線コネクタ 127">
          <a:extLst>
            <a:ext uri="{FF2B5EF4-FFF2-40B4-BE49-F238E27FC236}">
              <a16:creationId xmlns:a16="http://schemas.microsoft.com/office/drawing/2014/main" id="{9035E900-B49D-4D9A-B65B-6819523398AC}"/>
            </a:ext>
          </a:extLst>
        </xdr:cNvPr>
        <xdr:cNvCxnSpPr/>
      </xdr:nvCxnSpPr>
      <xdr:spPr>
        <a:xfrm flipV="1">
          <a:off x="8686800" y="6581902"/>
          <a:ext cx="74295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61976</xdr:rowOff>
    </xdr:from>
    <xdr:to>
      <xdr:col>46</xdr:col>
      <xdr:colOff>38100</xdr:colOff>
      <xdr:row>40</xdr:row>
      <xdr:rowOff>163576</xdr:rowOff>
    </xdr:to>
    <xdr:sp macro="" textlink="">
      <xdr:nvSpPr>
        <xdr:cNvPr id="129" name="楕円 128">
          <a:extLst>
            <a:ext uri="{FF2B5EF4-FFF2-40B4-BE49-F238E27FC236}">
              <a16:creationId xmlns:a16="http://schemas.microsoft.com/office/drawing/2014/main" id="{88CC2C02-5886-45A4-88FB-35531C9AFF42}"/>
            </a:ext>
          </a:extLst>
        </xdr:cNvPr>
        <xdr:cNvSpPr/>
      </xdr:nvSpPr>
      <xdr:spPr>
        <a:xfrm>
          <a:off x="7839075" y="65421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110490</xdr:rowOff>
    </xdr:from>
    <xdr:to>
      <xdr:col>50</xdr:col>
      <xdr:colOff>114300</xdr:colOff>
      <xdr:row>40</xdr:row>
      <xdr:rowOff>112776</xdr:rowOff>
    </xdr:to>
    <xdr:cxnSp macro="">
      <xdr:nvCxnSpPr>
        <xdr:cNvPr id="130" name="直線コネクタ 129">
          <a:extLst>
            <a:ext uri="{FF2B5EF4-FFF2-40B4-BE49-F238E27FC236}">
              <a16:creationId xmlns:a16="http://schemas.microsoft.com/office/drawing/2014/main" id="{9DA8DBFB-012B-435E-8BB7-540AB6C1A4C7}"/>
            </a:ext>
          </a:extLst>
        </xdr:cNvPr>
        <xdr:cNvCxnSpPr/>
      </xdr:nvCxnSpPr>
      <xdr:spPr>
        <a:xfrm flipV="1">
          <a:off x="7886700" y="6584315"/>
          <a:ext cx="8001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62865</xdr:rowOff>
    </xdr:from>
    <xdr:to>
      <xdr:col>41</xdr:col>
      <xdr:colOff>101600</xdr:colOff>
      <xdr:row>40</xdr:row>
      <xdr:rowOff>164465</xdr:rowOff>
    </xdr:to>
    <xdr:sp macro="" textlink="">
      <xdr:nvSpPr>
        <xdr:cNvPr id="131" name="楕円 130">
          <a:extLst>
            <a:ext uri="{FF2B5EF4-FFF2-40B4-BE49-F238E27FC236}">
              <a16:creationId xmlns:a16="http://schemas.microsoft.com/office/drawing/2014/main" id="{FA8B808F-0839-4F6D-80DC-B09D67A6F98E}"/>
            </a:ext>
          </a:extLst>
        </xdr:cNvPr>
        <xdr:cNvSpPr/>
      </xdr:nvSpPr>
      <xdr:spPr>
        <a:xfrm>
          <a:off x="7029450" y="65430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112776</xdr:rowOff>
    </xdr:from>
    <xdr:to>
      <xdr:col>45</xdr:col>
      <xdr:colOff>177800</xdr:colOff>
      <xdr:row>40</xdr:row>
      <xdr:rowOff>113665</xdr:rowOff>
    </xdr:to>
    <xdr:cxnSp macro="">
      <xdr:nvCxnSpPr>
        <xdr:cNvPr id="132" name="直線コネクタ 131">
          <a:extLst>
            <a:ext uri="{FF2B5EF4-FFF2-40B4-BE49-F238E27FC236}">
              <a16:creationId xmlns:a16="http://schemas.microsoft.com/office/drawing/2014/main" id="{8870B8CF-7766-462D-98A5-AFE2AC5998F1}"/>
            </a:ext>
          </a:extLst>
        </xdr:cNvPr>
        <xdr:cNvCxnSpPr/>
      </xdr:nvCxnSpPr>
      <xdr:spPr>
        <a:xfrm flipV="1">
          <a:off x="7077075" y="6589776"/>
          <a:ext cx="809625"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36212</xdr:rowOff>
    </xdr:from>
    <xdr:ext cx="469744" cy="259045"/>
    <xdr:sp macro="" textlink="">
      <xdr:nvSpPr>
        <xdr:cNvPr id="133" name="n_1aveValue【道路】&#10;一人当たり延長">
          <a:extLst>
            <a:ext uri="{FF2B5EF4-FFF2-40B4-BE49-F238E27FC236}">
              <a16:creationId xmlns:a16="http://schemas.microsoft.com/office/drawing/2014/main" id="{4A6317BC-3F6A-4722-8873-F0CFBFB008D1}"/>
            </a:ext>
          </a:extLst>
        </xdr:cNvPr>
        <xdr:cNvSpPr txBox="1"/>
      </xdr:nvSpPr>
      <xdr:spPr>
        <a:xfrm>
          <a:off x="845827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37609</xdr:rowOff>
    </xdr:from>
    <xdr:ext cx="469744" cy="259045"/>
    <xdr:sp macro="" textlink="">
      <xdr:nvSpPr>
        <xdr:cNvPr id="134" name="n_2aveValue【道路】&#10;一人当たり延長">
          <a:extLst>
            <a:ext uri="{FF2B5EF4-FFF2-40B4-BE49-F238E27FC236}">
              <a16:creationId xmlns:a16="http://schemas.microsoft.com/office/drawing/2014/main" id="{5935BF0D-65E1-4373-B151-179DA0AC250F}"/>
            </a:ext>
          </a:extLst>
        </xdr:cNvPr>
        <xdr:cNvSpPr txBox="1"/>
      </xdr:nvSpPr>
      <xdr:spPr>
        <a:xfrm>
          <a:off x="7677227"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37482</xdr:rowOff>
    </xdr:from>
    <xdr:ext cx="469744" cy="259045"/>
    <xdr:sp macro="" textlink="">
      <xdr:nvSpPr>
        <xdr:cNvPr id="135" name="n_3aveValue【道路】&#10;一人当たり延長">
          <a:extLst>
            <a:ext uri="{FF2B5EF4-FFF2-40B4-BE49-F238E27FC236}">
              <a16:creationId xmlns:a16="http://schemas.microsoft.com/office/drawing/2014/main" id="{95277A6E-0354-4261-9FD9-69E8B84ADF9E}"/>
            </a:ext>
          </a:extLst>
        </xdr:cNvPr>
        <xdr:cNvSpPr txBox="1"/>
      </xdr:nvSpPr>
      <xdr:spPr>
        <a:xfrm>
          <a:off x="6867602"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24274</xdr:rowOff>
    </xdr:from>
    <xdr:ext cx="469744" cy="259045"/>
    <xdr:sp macro="" textlink="">
      <xdr:nvSpPr>
        <xdr:cNvPr id="136" name="n_4aveValue【道路】&#10;一人当たり延長">
          <a:extLst>
            <a:ext uri="{FF2B5EF4-FFF2-40B4-BE49-F238E27FC236}">
              <a16:creationId xmlns:a16="http://schemas.microsoft.com/office/drawing/2014/main" id="{3AB8C26C-538E-48FE-8F82-F34B953A4755}"/>
            </a:ext>
          </a:extLst>
        </xdr:cNvPr>
        <xdr:cNvSpPr txBox="1"/>
      </xdr:nvSpPr>
      <xdr:spPr>
        <a:xfrm>
          <a:off x="6067502" y="618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152417</xdr:rowOff>
    </xdr:from>
    <xdr:ext cx="469744" cy="259045"/>
    <xdr:sp macro="" textlink="">
      <xdr:nvSpPr>
        <xdr:cNvPr id="137" name="n_1mainValue【道路】&#10;一人当たり延長">
          <a:extLst>
            <a:ext uri="{FF2B5EF4-FFF2-40B4-BE49-F238E27FC236}">
              <a16:creationId xmlns:a16="http://schemas.microsoft.com/office/drawing/2014/main" id="{9F12DC68-602D-4FD4-BBA8-E66E3DB7659F}"/>
            </a:ext>
          </a:extLst>
        </xdr:cNvPr>
        <xdr:cNvSpPr txBox="1"/>
      </xdr:nvSpPr>
      <xdr:spPr>
        <a:xfrm>
          <a:off x="8458277" y="66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154703</xdr:rowOff>
    </xdr:from>
    <xdr:ext cx="469744" cy="259045"/>
    <xdr:sp macro="" textlink="">
      <xdr:nvSpPr>
        <xdr:cNvPr id="138" name="n_2mainValue【道路】&#10;一人当たり延長">
          <a:extLst>
            <a:ext uri="{FF2B5EF4-FFF2-40B4-BE49-F238E27FC236}">
              <a16:creationId xmlns:a16="http://schemas.microsoft.com/office/drawing/2014/main" id="{4FA7F781-BF0C-4DC1-B753-20F1B5D938B6}"/>
            </a:ext>
          </a:extLst>
        </xdr:cNvPr>
        <xdr:cNvSpPr txBox="1"/>
      </xdr:nvSpPr>
      <xdr:spPr>
        <a:xfrm>
          <a:off x="7677227" y="663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155592</xdr:rowOff>
    </xdr:from>
    <xdr:ext cx="469744" cy="259045"/>
    <xdr:sp macro="" textlink="">
      <xdr:nvSpPr>
        <xdr:cNvPr id="139" name="n_3mainValue【道路】&#10;一人当たり延長">
          <a:extLst>
            <a:ext uri="{FF2B5EF4-FFF2-40B4-BE49-F238E27FC236}">
              <a16:creationId xmlns:a16="http://schemas.microsoft.com/office/drawing/2014/main" id="{491D3F12-15A9-49E3-878C-5182AEB33EDC}"/>
            </a:ext>
          </a:extLst>
        </xdr:cNvPr>
        <xdr:cNvSpPr txBox="1"/>
      </xdr:nvSpPr>
      <xdr:spPr>
        <a:xfrm>
          <a:off x="6867602"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E3D4EF59-87B6-4222-9E29-C86A5A1D8356}"/>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F47FAFA2-7271-468E-9E8C-DD659BCDD7E8}"/>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49798E68-667B-4739-99C9-7653F9586734}"/>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E9AEB5AD-DB16-474D-810C-D26207592BE0}"/>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6831AC21-415C-4640-960E-28BD20B39F0B}"/>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FFFFF7DD-0C04-4B3B-A06F-A5397D89D635}"/>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50FABE67-6266-45B4-8232-A30D0B5FFC81}"/>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837E6ECA-DB0C-45AD-8615-D10FA4F63BA7}"/>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60507609-85A2-456E-9846-FCD12E5B2F24}"/>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BFF65C19-821D-46ED-BB9F-38CC62D27520}"/>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600ED447-8B0E-45B3-AFF5-B5C84D73DF4E}"/>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71321CD6-7DEC-4F54-B82C-6F1088F5A973}"/>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E5F6B417-2BC7-4224-807D-8035615DBDBF}"/>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D556A6FF-E4C9-4BE1-890E-9D0E245B6F04}"/>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8DA027BC-0D86-44E0-9017-9519F354E752}"/>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8B57FB05-F2B2-4233-A39E-9D51A36929C2}"/>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776AAA9A-BDB5-4395-80B2-DA5667D12E7D}"/>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7EE080FF-4D0E-4AF9-83B4-C7DE16721133}"/>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5EA5BA19-F8FB-4842-A661-F66651C718B7}"/>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AAE52022-C11D-48A3-B22F-2E03FA71564C}"/>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0" name="テキスト ボックス 159">
          <a:extLst>
            <a:ext uri="{FF2B5EF4-FFF2-40B4-BE49-F238E27FC236}">
              <a16:creationId xmlns:a16="http://schemas.microsoft.com/office/drawing/2014/main" id="{E02532B6-2629-4DEB-860D-B2A9A9298C53}"/>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3C275F14-56D6-469A-ACF7-626C2BEA36F5}"/>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DB031800-AF4B-4561-8B53-9C0A56825519}"/>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3" name="直線コネクタ 162">
          <a:extLst>
            <a:ext uri="{FF2B5EF4-FFF2-40B4-BE49-F238E27FC236}">
              <a16:creationId xmlns:a16="http://schemas.microsoft.com/office/drawing/2014/main" id="{F5ACC41A-F42F-4F4E-AF10-B09F473C7952}"/>
            </a:ext>
          </a:extLst>
        </xdr:cNvPr>
        <xdr:cNvCxnSpPr/>
      </xdr:nvCxnSpPr>
      <xdr:spPr>
        <a:xfrm flipV="1">
          <a:off x="4180840" y="9065895"/>
          <a:ext cx="0" cy="1218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64" name="【橋りょう・トンネル】&#10;有形固定資産減価償却率最小値テキスト">
          <a:extLst>
            <a:ext uri="{FF2B5EF4-FFF2-40B4-BE49-F238E27FC236}">
              <a16:creationId xmlns:a16="http://schemas.microsoft.com/office/drawing/2014/main" id="{06BE85EF-E4A6-4536-9EC9-5E74077C9DB6}"/>
            </a:ext>
          </a:extLst>
        </xdr:cNvPr>
        <xdr:cNvSpPr txBox="1"/>
      </xdr:nvSpPr>
      <xdr:spPr>
        <a:xfrm>
          <a:off x="4219575" y="1028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65" name="直線コネクタ 164">
          <a:extLst>
            <a:ext uri="{FF2B5EF4-FFF2-40B4-BE49-F238E27FC236}">
              <a16:creationId xmlns:a16="http://schemas.microsoft.com/office/drawing/2014/main" id="{199F7318-3634-41AF-BFB5-310182F91E8D}"/>
            </a:ext>
          </a:extLst>
        </xdr:cNvPr>
        <xdr:cNvCxnSpPr/>
      </xdr:nvCxnSpPr>
      <xdr:spPr>
        <a:xfrm>
          <a:off x="4105275" y="102844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66" name="【橋りょう・トンネル】&#10;有形固定資産減価償却率最大値テキスト">
          <a:extLst>
            <a:ext uri="{FF2B5EF4-FFF2-40B4-BE49-F238E27FC236}">
              <a16:creationId xmlns:a16="http://schemas.microsoft.com/office/drawing/2014/main" id="{8A8F1707-B8EF-4B86-9EDF-8AACC77165C1}"/>
            </a:ext>
          </a:extLst>
        </xdr:cNvPr>
        <xdr:cNvSpPr txBox="1"/>
      </xdr:nvSpPr>
      <xdr:spPr>
        <a:xfrm>
          <a:off x="4219575" y="8860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67" name="直線コネクタ 166">
          <a:extLst>
            <a:ext uri="{FF2B5EF4-FFF2-40B4-BE49-F238E27FC236}">
              <a16:creationId xmlns:a16="http://schemas.microsoft.com/office/drawing/2014/main" id="{1795C12B-23B1-49D3-B31B-D1786D335D7A}"/>
            </a:ext>
          </a:extLst>
        </xdr:cNvPr>
        <xdr:cNvCxnSpPr/>
      </xdr:nvCxnSpPr>
      <xdr:spPr>
        <a:xfrm>
          <a:off x="4105275" y="9065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23512</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D0387E1B-ABF7-4385-84C4-12B0707B6115}"/>
            </a:ext>
          </a:extLst>
        </xdr:cNvPr>
        <xdr:cNvSpPr txBox="1"/>
      </xdr:nvSpPr>
      <xdr:spPr>
        <a:xfrm>
          <a:off x="4219575"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69" name="フローチャート: 判断 168">
          <a:extLst>
            <a:ext uri="{FF2B5EF4-FFF2-40B4-BE49-F238E27FC236}">
              <a16:creationId xmlns:a16="http://schemas.microsoft.com/office/drawing/2014/main" id="{7E91880B-88A0-45C2-BEAB-844FB0E7F0A3}"/>
            </a:ext>
          </a:extLst>
        </xdr:cNvPr>
        <xdr:cNvSpPr/>
      </xdr:nvSpPr>
      <xdr:spPr>
        <a:xfrm>
          <a:off x="4124325" y="100399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0" name="フローチャート: 判断 169">
          <a:extLst>
            <a:ext uri="{FF2B5EF4-FFF2-40B4-BE49-F238E27FC236}">
              <a16:creationId xmlns:a16="http://schemas.microsoft.com/office/drawing/2014/main" id="{0AE3EEF4-FC7F-4E3E-B4D7-1C25D66CF8B9}"/>
            </a:ext>
          </a:extLst>
        </xdr:cNvPr>
        <xdr:cNvSpPr/>
      </xdr:nvSpPr>
      <xdr:spPr>
        <a:xfrm>
          <a:off x="3381375" y="100266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1" name="フローチャート: 判断 170">
          <a:extLst>
            <a:ext uri="{FF2B5EF4-FFF2-40B4-BE49-F238E27FC236}">
              <a16:creationId xmlns:a16="http://schemas.microsoft.com/office/drawing/2014/main" id="{06655B2C-CA2E-49C7-85AA-E676568A692A}"/>
            </a:ext>
          </a:extLst>
        </xdr:cNvPr>
        <xdr:cNvSpPr/>
      </xdr:nvSpPr>
      <xdr:spPr>
        <a:xfrm>
          <a:off x="2571750" y="100006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2" name="フローチャート: 判断 171">
          <a:extLst>
            <a:ext uri="{FF2B5EF4-FFF2-40B4-BE49-F238E27FC236}">
              <a16:creationId xmlns:a16="http://schemas.microsoft.com/office/drawing/2014/main" id="{B2BE6A65-11C4-488B-B3E2-897E007E7E13}"/>
            </a:ext>
          </a:extLst>
        </xdr:cNvPr>
        <xdr:cNvSpPr/>
      </xdr:nvSpPr>
      <xdr:spPr>
        <a:xfrm>
          <a:off x="1781175" y="998410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3" name="フローチャート: 判断 172">
          <a:extLst>
            <a:ext uri="{FF2B5EF4-FFF2-40B4-BE49-F238E27FC236}">
              <a16:creationId xmlns:a16="http://schemas.microsoft.com/office/drawing/2014/main" id="{5CE71E7F-0E35-4F74-A91E-DEE79AC2BBBE}"/>
            </a:ext>
          </a:extLst>
        </xdr:cNvPr>
        <xdr:cNvSpPr/>
      </xdr:nvSpPr>
      <xdr:spPr>
        <a:xfrm>
          <a:off x="981075" y="9950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4531C418-1DE7-4F69-957E-A095DBEF9F01}"/>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FF16213-FDD2-4FE5-A112-D6001582F0C9}"/>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99A76AB-F398-4596-A068-3A6D59A4B1BA}"/>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520F8D6C-30E1-4FD1-B0C6-855EA2478EB9}"/>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1226C7DF-0CB4-4CE1-B4D1-77FEF28A4900}"/>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124460</xdr:rowOff>
    </xdr:from>
    <xdr:to>
      <xdr:col>24</xdr:col>
      <xdr:colOff>114300</xdr:colOff>
      <xdr:row>63</xdr:row>
      <xdr:rowOff>54610</xdr:rowOff>
    </xdr:to>
    <xdr:sp macro="" textlink="">
      <xdr:nvSpPr>
        <xdr:cNvPr id="179" name="楕円 178">
          <a:extLst>
            <a:ext uri="{FF2B5EF4-FFF2-40B4-BE49-F238E27FC236}">
              <a16:creationId xmlns:a16="http://schemas.microsoft.com/office/drawing/2014/main" id="{D13DA3C5-01FD-4B45-993D-873E6495F878}"/>
            </a:ext>
          </a:extLst>
        </xdr:cNvPr>
        <xdr:cNvSpPr/>
      </xdr:nvSpPr>
      <xdr:spPr>
        <a:xfrm>
          <a:off x="4124325" y="101606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39387</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C36D779D-CD0E-4976-AA4F-72257D15D420}"/>
            </a:ext>
          </a:extLst>
        </xdr:cNvPr>
        <xdr:cNvSpPr txBox="1"/>
      </xdr:nvSpPr>
      <xdr:spPr>
        <a:xfrm>
          <a:off x="4219575" y="1007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133985</xdr:rowOff>
    </xdr:from>
    <xdr:to>
      <xdr:col>20</xdr:col>
      <xdr:colOff>38100</xdr:colOff>
      <xdr:row>63</xdr:row>
      <xdr:rowOff>64135</xdr:rowOff>
    </xdr:to>
    <xdr:sp macro="" textlink="">
      <xdr:nvSpPr>
        <xdr:cNvPr id="181" name="楕円 180">
          <a:extLst>
            <a:ext uri="{FF2B5EF4-FFF2-40B4-BE49-F238E27FC236}">
              <a16:creationId xmlns:a16="http://schemas.microsoft.com/office/drawing/2014/main" id="{15CB6E8F-5AE3-4313-A71D-09568AE73DE1}"/>
            </a:ext>
          </a:extLst>
        </xdr:cNvPr>
        <xdr:cNvSpPr/>
      </xdr:nvSpPr>
      <xdr:spPr>
        <a:xfrm>
          <a:off x="3381375" y="101733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3810</xdr:rowOff>
    </xdr:from>
    <xdr:to>
      <xdr:col>24</xdr:col>
      <xdr:colOff>63500</xdr:colOff>
      <xdr:row>63</xdr:row>
      <xdr:rowOff>13335</xdr:rowOff>
    </xdr:to>
    <xdr:cxnSp macro="">
      <xdr:nvCxnSpPr>
        <xdr:cNvPr id="182" name="直線コネクタ 181">
          <a:extLst>
            <a:ext uri="{FF2B5EF4-FFF2-40B4-BE49-F238E27FC236}">
              <a16:creationId xmlns:a16="http://schemas.microsoft.com/office/drawing/2014/main" id="{31DD8E5B-D4FA-4299-AAB3-26A43F0316EC}"/>
            </a:ext>
          </a:extLst>
        </xdr:cNvPr>
        <xdr:cNvCxnSpPr/>
      </xdr:nvCxnSpPr>
      <xdr:spPr>
        <a:xfrm flipV="1">
          <a:off x="3429000" y="10208260"/>
          <a:ext cx="752475"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109220</xdr:rowOff>
    </xdr:from>
    <xdr:to>
      <xdr:col>15</xdr:col>
      <xdr:colOff>101600</xdr:colOff>
      <xdr:row>63</xdr:row>
      <xdr:rowOff>39370</xdr:rowOff>
    </xdr:to>
    <xdr:sp macro="" textlink="">
      <xdr:nvSpPr>
        <xdr:cNvPr id="183" name="楕円 182">
          <a:extLst>
            <a:ext uri="{FF2B5EF4-FFF2-40B4-BE49-F238E27FC236}">
              <a16:creationId xmlns:a16="http://schemas.microsoft.com/office/drawing/2014/main" id="{388275D4-D28D-43D7-B048-AAC24FBD3359}"/>
            </a:ext>
          </a:extLst>
        </xdr:cNvPr>
        <xdr:cNvSpPr/>
      </xdr:nvSpPr>
      <xdr:spPr>
        <a:xfrm>
          <a:off x="2571750" y="101453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160020</xdr:rowOff>
    </xdr:from>
    <xdr:to>
      <xdr:col>19</xdr:col>
      <xdr:colOff>177800</xdr:colOff>
      <xdr:row>63</xdr:row>
      <xdr:rowOff>13335</xdr:rowOff>
    </xdr:to>
    <xdr:cxnSp macro="">
      <xdr:nvCxnSpPr>
        <xdr:cNvPr id="184" name="直線コネクタ 183">
          <a:extLst>
            <a:ext uri="{FF2B5EF4-FFF2-40B4-BE49-F238E27FC236}">
              <a16:creationId xmlns:a16="http://schemas.microsoft.com/office/drawing/2014/main" id="{D0F0C7B7-F7D6-4301-9FA1-55C897497DD2}"/>
            </a:ext>
          </a:extLst>
        </xdr:cNvPr>
        <xdr:cNvCxnSpPr/>
      </xdr:nvCxnSpPr>
      <xdr:spPr>
        <a:xfrm>
          <a:off x="2619375" y="10202545"/>
          <a:ext cx="809625"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84455</xdr:rowOff>
    </xdr:from>
    <xdr:to>
      <xdr:col>10</xdr:col>
      <xdr:colOff>165100</xdr:colOff>
      <xdr:row>63</xdr:row>
      <xdr:rowOff>14605</xdr:rowOff>
    </xdr:to>
    <xdr:sp macro="" textlink="">
      <xdr:nvSpPr>
        <xdr:cNvPr id="185" name="楕円 184">
          <a:extLst>
            <a:ext uri="{FF2B5EF4-FFF2-40B4-BE49-F238E27FC236}">
              <a16:creationId xmlns:a16="http://schemas.microsoft.com/office/drawing/2014/main" id="{773FAA2D-5DE2-4DF8-979E-43F76AB265E9}"/>
            </a:ext>
          </a:extLst>
        </xdr:cNvPr>
        <xdr:cNvSpPr/>
      </xdr:nvSpPr>
      <xdr:spPr>
        <a:xfrm>
          <a:off x="1781175" y="1012698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135255</xdr:rowOff>
    </xdr:from>
    <xdr:to>
      <xdr:col>15</xdr:col>
      <xdr:colOff>50800</xdr:colOff>
      <xdr:row>62</xdr:row>
      <xdr:rowOff>160020</xdr:rowOff>
    </xdr:to>
    <xdr:cxnSp macro="">
      <xdr:nvCxnSpPr>
        <xdr:cNvPr id="186" name="直線コネクタ 185">
          <a:extLst>
            <a:ext uri="{FF2B5EF4-FFF2-40B4-BE49-F238E27FC236}">
              <a16:creationId xmlns:a16="http://schemas.microsoft.com/office/drawing/2014/main" id="{13A86466-C33C-4EC6-86FF-499293B6DC16}"/>
            </a:ext>
          </a:extLst>
        </xdr:cNvPr>
        <xdr:cNvCxnSpPr/>
      </xdr:nvCxnSpPr>
      <xdr:spPr>
        <a:xfrm>
          <a:off x="1828800" y="10174605"/>
          <a:ext cx="790575"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95902</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8F830A15-4346-4810-B5A2-0033F388DFD4}"/>
            </a:ext>
          </a:extLst>
        </xdr:cNvPr>
        <xdr:cNvSpPr txBox="1"/>
      </xdr:nvSpPr>
      <xdr:spPr>
        <a:xfrm>
          <a:off x="32391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73042</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75E16455-920E-4427-95AE-ADFD51901260}"/>
            </a:ext>
          </a:extLst>
        </xdr:cNvPr>
        <xdr:cNvSpPr txBox="1"/>
      </xdr:nvSpPr>
      <xdr:spPr>
        <a:xfrm>
          <a:off x="24390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50182</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EF38C055-E308-42D8-AF96-D52A88C7DBD6}"/>
            </a:ext>
          </a:extLst>
        </xdr:cNvPr>
        <xdr:cNvSpPr txBox="1"/>
      </xdr:nvSpPr>
      <xdr:spPr>
        <a:xfrm>
          <a:off x="1648469"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19702</xdr:rowOff>
    </xdr:from>
    <xdr:ext cx="405111" cy="259045"/>
    <xdr:sp macro="" textlink="">
      <xdr:nvSpPr>
        <xdr:cNvPr id="190" name="n_4aveValue【橋りょう・トンネル】&#10;有形固定資産減価償却率">
          <a:extLst>
            <a:ext uri="{FF2B5EF4-FFF2-40B4-BE49-F238E27FC236}">
              <a16:creationId xmlns:a16="http://schemas.microsoft.com/office/drawing/2014/main" id="{41A075D9-A13D-48F1-A2BB-5DB6F1D55285}"/>
            </a:ext>
          </a:extLst>
        </xdr:cNvPr>
        <xdr:cNvSpPr txBox="1"/>
      </xdr:nvSpPr>
      <xdr:spPr>
        <a:xfrm>
          <a:off x="848369"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55262</xdr:rowOff>
    </xdr:from>
    <xdr:ext cx="405111" cy="259045"/>
    <xdr:sp macro="" textlink="">
      <xdr:nvSpPr>
        <xdr:cNvPr id="191" name="n_1mainValue【橋りょう・トンネル】&#10;有形固定資産減価償却率">
          <a:extLst>
            <a:ext uri="{FF2B5EF4-FFF2-40B4-BE49-F238E27FC236}">
              <a16:creationId xmlns:a16="http://schemas.microsoft.com/office/drawing/2014/main" id="{B97DADEB-693C-408F-AEB2-AD149D77D630}"/>
            </a:ext>
          </a:extLst>
        </xdr:cNvPr>
        <xdr:cNvSpPr txBox="1"/>
      </xdr:nvSpPr>
      <xdr:spPr>
        <a:xfrm>
          <a:off x="32391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30497</xdr:rowOff>
    </xdr:from>
    <xdr:ext cx="405111" cy="259045"/>
    <xdr:sp macro="" textlink="">
      <xdr:nvSpPr>
        <xdr:cNvPr id="192" name="n_2mainValue【橋りょう・トンネル】&#10;有形固定資産減価償却率">
          <a:extLst>
            <a:ext uri="{FF2B5EF4-FFF2-40B4-BE49-F238E27FC236}">
              <a16:creationId xmlns:a16="http://schemas.microsoft.com/office/drawing/2014/main" id="{3CD8E2ED-EF02-4C8A-9DC1-2ADE16422459}"/>
            </a:ext>
          </a:extLst>
        </xdr:cNvPr>
        <xdr:cNvSpPr txBox="1"/>
      </xdr:nvSpPr>
      <xdr:spPr>
        <a:xfrm>
          <a:off x="24390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5732</xdr:rowOff>
    </xdr:from>
    <xdr:ext cx="405111" cy="259045"/>
    <xdr:sp macro="" textlink="">
      <xdr:nvSpPr>
        <xdr:cNvPr id="193" name="n_3mainValue【橋りょう・トンネル】&#10;有形固定資産減価償却率">
          <a:extLst>
            <a:ext uri="{FF2B5EF4-FFF2-40B4-BE49-F238E27FC236}">
              <a16:creationId xmlns:a16="http://schemas.microsoft.com/office/drawing/2014/main" id="{A46BCE59-D59D-4453-A6D0-CBCC6C308A55}"/>
            </a:ext>
          </a:extLst>
        </xdr:cNvPr>
        <xdr:cNvSpPr txBox="1"/>
      </xdr:nvSpPr>
      <xdr:spPr>
        <a:xfrm>
          <a:off x="1648469" y="1021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5A427E16-3432-43EF-BE68-BE8E86BBF45A}"/>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D8E8B2E2-3B23-45D2-9ABD-0840D35F9788}"/>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7A9958E8-80B8-4CFF-A6E0-6BF0B66AD9D8}"/>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4B5061EC-18AA-44CB-A1EA-D376881D7D49}"/>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C7632D03-AB59-487F-801B-15B999F84033}"/>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6D4B77FD-6051-468D-BBAB-7A58E1051752}"/>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939FEDBA-BFE1-4462-90B2-06A17358DBF1}"/>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29B52110-510E-4E43-B912-1E1AC7203B2E}"/>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2AC371D2-1CBB-4089-AF3E-32FB7AB5C61E}"/>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E84A7B8D-964D-4B87-A383-AF5EF5F799F4}"/>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a:extLst>
            <a:ext uri="{FF2B5EF4-FFF2-40B4-BE49-F238E27FC236}">
              <a16:creationId xmlns:a16="http://schemas.microsoft.com/office/drawing/2014/main" id="{2B66C8C0-37AC-4921-959B-C760193C5CD8}"/>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5" name="テキスト ボックス 204">
          <a:extLst>
            <a:ext uri="{FF2B5EF4-FFF2-40B4-BE49-F238E27FC236}">
              <a16:creationId xmlns:a16="http://schemas.microsoft.com/office/drawing/2014/main" id="{2E708F97-BE18-45D6-8E30-D10147300F86}"/>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a:extLst>
            <a:ext uri="{FF2B5EF4-FFF2-40B4-BE49-F238E27FC236}">
              <a16:creationId xmlns:a16="http://schemas.microsoft.com/office/drawing/2014/main" id="{5909FD90-102A-4221-9441-9FF8F9A8D6D3}"/>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7" name="テキスト ボックス 206">
          <a:extLst>
            <a:ext uri="{FF2B5EF4-FFF2-40B4-BE49-F238E27FC236}">
              <a16:creationId xmlns:a16="http://schemas.microsoft.com/office/drawing/2014/main" id="{27BB0BDD-EEA4-4C17-AEB0-F960F53EA34B}"/>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a:extLst>
            <a:ext uri="{FF2B5EF4-FFF2-40B4-BE49-F238E27FC236}">
              <a16:creationId xmlns:a16="http://schemas.microsoft.com/office/drawing/2014/main" id="{A5888622-E48C-42CB-BB44-CA6EB3776CA5}"/>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9" name="テキスト ボックス 208">
          <a:extLst>
            <a:ext uri="{FF2B5EF4-FFF2-40B4-BE49-F238E27FC236}">
              <a16:creationId xmlns:a16="http://schemas.microsoft.com/office/drawing/2014/main" id="{617A6C8C-BAB7-4EDE-832E-DB924D594E08}"/>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a:extLst>
            <a:ext uri="{FF2B5EF4-FFF2-40B4-BE49-F238E27FC236}">
              <a16:creationId xmlns:a16="http://schemas.microsoft.com/office/drawing/2014/main" id="{195374F8-3910-4BB3-82F8-B10CC667B564}"/>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1" name="テキスト ボックス 210">
          <a:extLst>
            <a:ext uri="{FF2B5EF4-FFF2-40B4-BE49-F238E27FC236}">
              <a16:creationId xmlns:a16="http://schemas.microsoft.com/office/drawing/2014/main" id="{5F578918-D14C-40D4-A884-FA81F78CC7EB}"/>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a:extLst>
            <a:ext uri="{FF2B5EF4-FFF2-40B4-BE49-F238E27FC236}">
              <a16:creationId xmlns:a16="http://schemas.microsoft.com/office/drawing/2014/main" id="{A5D0C41A-DE6B-4941-ADE0-9531270B87A1}"/>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3" name="テキスト ボックス 212">
          <a:extLst>
            <a:ext uri="{FF2B5EF4-FFF2-40B4-BE49-F238E27FC236}">
              <a16:creationId xmlns:a16="http://schemas.microsoft.com/office/drawing/2014/main" id="{A805D18E-3A9C-4313-BA80-B44B2CE3BD6A}"/>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DD623268-82DF-4C68-BE72-FE4111A40BDA}"/>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5" name="テキスト ボックス 214">
          <a:extLst>
            <a:ext uri="{FF2B5EF4-FFF2-40B4-BE49-F238E27FC236}">
              <a16:creationId xmlns:a16="http://schemas.microsoft.com/office/drawing/2014/main" id="{67E02224-BE75-4277-A9F5-B72E92B208D9}"/>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a:extLst>
            <a:ext uri="{FF2B5EF4-FFF2-40B4-BE49-F238E27FC236}">
              <a16:creationId xmlns:a16="http://schemas.microsoft.com/office/drawing/2014/main" id="{95666A26-74A5-43B0-A4FC-4A5D31FC19E9}"/>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17" name="直線コネクタ 216">
          <a:extLst>
            <a:ext uri="{FF2B5EF4-FFF2-40B4-BE49-F238E27FC236}">
              <a16:creationId xmlns:a16="http://schemas.microsoft.com/office/drawing/2014/main" id="{172E8769-024B-43CE-AA4A-E988A31446AF}"/>
            </a:ext>
          </a:extLst>
        </xdr:cNvPr>
        <xdr:cNvCxnSpPr/>
      </xdr:nvCxnSpPr>
      <xdr:spPr>
        <a:xfrm flipV="1">
          <a:off x="9429115" y="9174349"/>
          <a:ext cx="0" cy="1215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18" name="【橋りょう・トンネル】&#10;一人当たり有形固定資産（償却資産）額最小値テキスト">
          <a:extLst>
            <a:ext uri="{FF2B5EF4-FFF2-40B4-BE49-F238E27FC236}">
              <a16:creationId xmlns:a16="http://schemas.microsoft.com/office/drawing/2014/main" id="{D0007B87-1A3E-4052-8F48-93120A9529EF}"/>
            </a:ext>
          </a:extLst>
        </xdr:cNvPr>
        <xdr:cNvSpPr txBox="1"/>
      </xdr:nvSpPr>
      <xdr:spPr>
        <a:xfrm>
          <a:off x="9467850" y="103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19" name="直線コネクタ 218">
          <a:extLst>
            <a:ext uri="{FF2B5EF4-FFF2-40B4-BE49-F238E27FC236}">
              <a16:creationId xmlns:a16="http://schemas.microsoft.com/office/drawing/2014/main" id="{1C8ED01B-6A41-455D-B07D-FFC7A17D7033}"/>
            </a:ext>
          </a:extLst>
        </xdr:cNvPr>
        <xdr:cNvCxnSpPr/>
      </xdr:nvCxnSpPr>
      <xdr:spPr>
        <a:xfrm>
          <a:off x="9363075" y="103901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0" name="【橋りょう・トンネル】&#10;一人当たり有形固定資産（償却資産）額最大値テキスト">
          <a:extLst>
            <a:ext uri="{FF2B5EF4-FFF2-40B4-BE49-F238E27FC236}">
              <a16:creationId xmlns:a16="http://schemas.microsoft.com/office/drawing/2014/main" id="{8A8A0DCA-ECCC-4723-AB1D-9DEAFBE87079}"/>
            </a:ext>
          </a:extLst>
        </xdr:cNvPr>
        <xdr:cNvSpPr txBox="1"/>
      </xdr:nvSpPr>
      <xdr:spPr>
        <a:xfrm>
          <a:off x="9467850" y="896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21" name="直線コネクタ 220">
          <a:extLst>
            <a:ext uri="{FF2B5EF4-FFF2-40B4-BE49-F238E27FC236}">
              <a16:creationId xmlns:a16="http://schemas.microsoft.com/office/drawing/2014/main" id="{A671583C-4FB3-4C77-ACF3-9E21D24B7568}"/>
            </a:ext>
          </a:extLst>
        </xdr:cNvPr>
        <xdr:cNvCxnSpPr/>
      </xdr:nvCxnSpPr>
      <xdr:spPr>
        <a:xfrm>
          <a:off x="9363075" y="91743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107283</xdr:rowOff>
    </xdr:from>
    <xdr:ext cx="599010" cy="259045"/>
    <xdr:sp macro="" textlink="">
      <xdr:nvSpPr>
        <xdr:cNvPr id="222" name="【橋りょう・トンネル】&#10;一人当たり有形固定資産（償却資産）額平均値テキスト">
          <a:extLst>
            <a:ext uri="{FF2B5EF4-FFF2-40B4-BE49-F238E27FC236}">
              <a16:creationId xmlns:a16="http://schemas.microsoft.com/office/drawing/2014/main" id="{FF9DC846-2A2A-4EE5-AFCD-7339DF4C6F8D}"/>
            </a:ext>
          </a:extLst>
        </xdr:cNvPr>
        <xdr:cNvSpPr txBox="1"/>
      </xdr:nvSpPr>
      <xdr:spPr>
        <a:xfrm>
          <a:off x="9467850" y="9819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23" name="フローチャート: 判断 222">
          <a:extLst>
            <a:ext uri="{FF2B5EF4-FFF2-40B4-BE49-F238E27FC236}">
              <a16:creationId xmlns:a16="http://schemas.microsoft.com/office/drawing/2014/main" id="{55348928-1E74-45F9-8CD6-BD01E0319BC8}"/>
            </a:ext>
          </a:extLst>
        </xdr:cNvPr>
        <xdr:cNvSpPr/>
      </xdr:nvSpPr>
      <xdr:spPr>
        <a:xfrm>
          <a:off x="9401175" y="996500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24" name="フローチャート: 判断 223">
          <a:extLst>
            <a:ext uri="{FF2B5EF4-FFF2-40B4-BE49-F238E27FC236}">
              <a16:creationId xmlns:a16="http://schemas.microsoft.com/office/drawing/2014/main" id="{A0E56CF5-2CC3-417F-8D8E-0A93D6D8A4E4}"/>
            </a:ext>
          </a:extLst>
        </xdr:cNvPr>
        <xdr:cNvSpPr/>
      </xdr:nvSpPr>
      <xdr:spPr>
        <a:xfrm>
          <a:off x="8639175" y="99617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25" name="フローチャート: 判断 224">
          <a:extLst>
            <a:ext uri="{FF2B5EF4-FFF2-40B4-BE49-F238E27FC236}">
              <a16:creationId xmlns:a16="http://schemas.microsoft.com/office/drawing/2014/main" id="{2BF88F51-9579-4B3F-ABAD-E64F694EF2D1}"/>
            </a:ext>
          </a:extLst>
        </xdr:cNvPr>
        <xdr:cNvSpPr/>
      </xdr:nvSpPr>
      <xdr:spPr>
        <a:xfrm>
          <a:off x="7839075" y="99645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26" name="フローチャート: 判断 225">
          <a:extLst>
            <a:ext uri="{FF2B5EF4-FFF2-40B4-BE49-F238E27FC236}">
              <a16:creationId xmlns:a16="http://schemas.microsoft.com/office/drawing/2014/main" id="{F9E93843-6D86-4855-A8B7-2E5B11B005C7}"/>
            </a:ext>
          </a:extLst>
        </xdr:cNvPr>
        <xdr:cNvSpPr/>
      </xdr:nvSpPr>
      <xdr:spPr>
        <a:xfrm>
          <a:off x="7029450" y="99528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27" name="フローチャート: 判断 226">
          <a:extLst>
            <a:ext uri="{FF2B5EF4-FFF2-40B4-BE49-F238E27FC236}">
              <a16:creationId xmlns:a16="http://schemas.microsoft.com/office/drawing/2014/main" id="{08D58826-4847-4DE6-80E4-5A80E18EBD4D}"/>
            </a:ext>
          </a:extLst>
        </xdr:cNvPr>
        <xdr:cNvSpPr/>
      </xdr:nvSpPr>
      <xdr:spPr>
        <a:xfrm>
          <a:off x="6238875" y="99468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DDA538FB-7D50-4A23-8C4D-5A56164D1B1B}"/>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B457240B-A3C5-4602-8890-1046330E8757}"/>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C5241CD3-3EFF-4C59-B1B5-D76B56DA5AC1}"/>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3FF62EF-F821-439D-A66C-D84E87F10468}"/>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4A3A190-11F2-4790-B70C-0E32EDE78DA3}"/>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115552</xdr:rowOff>
    </xdr:from>
    <xdr:to>
      <xdr:col>55</xdr:col>
      <xdr:colOff>50800</xdr:colOff>
      <xdr:row>63</xdr:row>
      <xdr:rowOff>45702</xdr:rowOff>
    </xdr:to>
    <xdr:sp macro="" textlink="">
      <xdr:nvSpPr>
        <xdr:cNvPr id="233" name="楕円 232">
          <a:extLst>
            <a:ext uri="{FF2B5EF4-FFF2-40B4-BE49-F238E27FC236}">
              <a16:creationId xmlns:a16="http://schemas.microsoft.com/office/drawing/2014/main" id="{6AF7803D-D205-4EFB-9CA5-2ADC42ABD85E}"/>
            </a:ext>
          </a:extLst>
        </xdr:cNvPr>
        <xdr:cNvSpPr/>
      </xdr:nvSpPr>
      <xdr:spPr>
        <a:xfrm>
          <a:off x="9401175" y="1015490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93979</xdr:rowOff>
    </xdr:from>
    <xdr:ext cx="534377" cy="259045"/>
    <xdr:sp macro="" textlink="">
      <xdr:nvSpPr>
        <xdr:cNvPr id="234" name="【橋りょう・トンネル】&#10;一人当たり有形固定資産（償却資産）額該当値テキスト">
          <a:extLst>
            <a:ext uri="{FF2B5EF4-FFF2-40B4-BE49-F238E27FC236}">
              <a16:creationId xmlns:a16="http://schemas.microsoft.com/office/drawing/2014/main" id="{AF5DEBDB-F1F1-4AFE-AC64-46F960B6854D}"/>
            </a:ext>
          </a:extLst>
        </xdr:cNvPr>
        <xdr:cNvSpPr txBox="1"/>
      </xdr:nvSpPr>
      <xdr:spPr>
        <a:xfrm>
          <a:off x="9467850" y="101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123831</xdr:rowOff>
    </xdr:from>
    <xdr:to>
      <xdr:col>50</xdr:col>
      <xdr:colOff>165100</xdr:colOff>
      <xdr:row>63</xdr:row>
      <xdr:rowOff>53981</xdr:rowOff>
    </xdr:to>
    <xdr:sp macro="" textlink="">
      <xdr:nvSpPr>
        <xdr:cNvPr id="235" name="楕円 234">
          <a:extLst>
            <a:ext uri="{FF2B5EF4-FFF2-40B4-BE49-F238E27FC236}">
              <a16:creationId xmlns:a16="http://schemas.microsoft.com/office/drawing/2014/main" id="{860B877C-F2FF-4010-863E-E0A80E4247BC}"/>
            </a:ext>
          </a:extLst>
        </xdr:cNvPr>
        <xdr:cNvSpPr/>
      </xdr:nvSpPr>
      <xdr:spPr>
        <a:xfrm>
          <a:off x="8639175" y="1016000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166352</xdr:rowOff>
    </xdr:from>
    <xdr:to>
      <xdr:col>55</xdr:col>
      <xdr:colOff>0</xdr:colOff>
      <xdr:row>63</xdr:row>
      <xdr:rowOff>3181</xdr:rowOff>
    </xdr:to>
    <xdr:cxnSp macro="">
      <xdr:nvCxnSpPr>
        <xdr:cNvPr id="236" name="直線コネクタ 235">
          <a:extLst>
            <a:ext uri="{FF2B5EF4-FFF2-40B4-BE49-F238E27FC236}">
              <a16:creationId xmlns:a16="http://schemas.microsoft.com/office/drawing/2014/main" id="{DD75B95A-C384-4C80-940D-069B426766A6}"/>
            </a:ext>
          </a:extLst>
        </xdr:cNvPr>
        <xdr:cNvCxnSpPr/>
      </xdr:nvCxnSpPr>
      <xdr:spPr>
        <a:xfrm flipV="1">
          <a:off x="8686800" y="10202527"/>
          <a:ext cx="742950" cy="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124464</xdr:rowOff>
    </xdr:from>
    <xdr:to>
      <xdr:col>46</xdr:col>
      <xdr:colOff>38100</xdr:colOff>
      <xdr:row>63</xdr:row>
      <xdr:rowOff>54614</xdr:rowOff>
    </xdr:to>
    <xdr:sp macro="" textlink="">
      <xdr:nvSpPr>
        <xdr:cNvPr id="237" name="楕円 236">
          <a:extLst>
            <a:ext uri="{FF2B5EF4-FFF2-40B4-BE49-F238E27FC236}">
              <a16:creationId xmlns:a16="http://schemas.microsoft.com/office/drawing/2014/main" id="{2DB0077C-4516-406D-88CD-FD6F202150C3}"/>
            </a:ext>
          </a:extLst>
        </xdr:cNvPr>
        <xdr:cNvSpPr/>
      </xdr:nvSpPr>
      <xdr:spPr>
        <a:xfrm>
          <a:off x="7839075" y="101606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3181</xdr:rowOff>
    </xdr:from>
    <xdr:to>
      <xdr:col>50</xdr:col>
      <xdr:colOff>114300</xdr:colOff>
      <xdr:row>63</xdr:row>
      <xdr:rowOff>3814</xdr:rowOff>
    </xdr:to>
    <xdr:cxnSp macro="">
      <xdr:nvCxnSpPr>
        <xdr:cNvPr id="238" name="直線コネクタ 237">
          <a:extLst>
            <a:ext uri="{FF2B5EF4-FFF2-40B4-BE49-F238E27FC236}">
              <a16:creationId xmlns:a16="http://schemas.microsoft.com/office/drawing/2014/main" id="{4BF581C7-7238-48B4-A10B-39F0333E6AD9}"/>
            </a:ext>
          </a:extLst>
        </xdr:cNvPr>
        <xdr:cNvCxnSpPr/>
      </xdr:nvCxnSpPr>
      <xdr:spPr>
        <a:xfrm flipV="1">
          <a:off x="7886700" y="10207631"/>
          <a:ext cx="8001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125016</xdr:rowOff>
    </xdr:from>
    <xdr:to>
      <xdr:col>41</xdr:col>
      <xdr:colOff>101600</xdr:colOff>
      <xdr:row>63</xdr:row>
      <xdr:rowOff>55166</xdr:rowOff>
    </xdr:to>
    <xdr:sp macro="" textlink="">
      <xdr:nvSpPr>
        <xdr:cNvPr id="239" name="楕円 238">
          <a:extLst>
            <a:ext uri="{FF2B5EF4-FFF2-40B4-BE49-F238E27FC236}">
              <a16:creationId xmlns:a16="http://schemas.microsoft.com/office/drawing/2014/main" id="{981471E9-79A9-4863-B2C1-1EBFEF423441}"/>
            </a:ext>
          </a:extLst>
        </xdr:cNvPr>
        <xdr:cNvSpPr/>
      </xdr:nvSpPr>
      <xdr:spPr>
        <a:xfrm>
          <a:off x="7029450" y="1016119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3814</xdr:rowOff>
    </xdr:from>
    <xdr:to>
      <xdr:col>45</xdr:col>
      <xdr:colOff>177800</xdr:colOff>
      <xdr:row>63</xdr:row>
      <xdr:rowOff>4366</xdr:rowOff>
    </xdr:to>
    <xdr:cxnSp macro="">
      <xdr:nvCxnSpPr>
        <xdr:cNvPr id="240" name="直線コネクタ 239">
          <a:extLst>
            <a:ext uri="{FF2B5EF4-FFF2-40B4-BE49-F238E27FC236}">
              <a16:creationId xmlns:a16="http://schemas.microsoft.com/office/drawing/2014/main" id="{3524FF42-E889-41E7-AEFF-FD5675691439}"/>
            </a:ext>
          </a:extLst>
        </xdr:cNvPr>
        <xdr:cNvCxnSpPr/>
      </xdr:nvCxnSpPr>
      <xdr:spPr>
        <a:xfrm flipV="1">
          <a:off x="7077075" y="10208264"/>
          <a:ext cx="809625"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34161</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id="{E3D9BD05-B038-46B4-BE0D-D989D12313F0}"/>
            </a:ext>
          </a:extLst>
        </xdr:cNvPr>
        <xdr:cNvSpPr txBox="1"/>
      </xdr:nvSpPr>
      <xdr:spPr>
        <a:xfrm>
          <a:off x="8399995" y="974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36977</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id="{64EAD8C1-9A8F-4288-9466-AE9A0EB09B34}"/>
            </a:ext>
          </a:extLst>
        </xdr:cNvPr>
        <xdr:cNvSpPr txBox="1"/>
      </xdr:nvSpPr>
      <xdr:spPr>
        <a:xfrm>
          <a:off x="7609420"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22129</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id="{2A26BE26-D697-4105-B8C0-7B36EEBE4893}"/>
            </a:ext>
          </a:extLst>
        </xdr:cNvPr>
        <xdr:cNvSpPr txBox="1"/>
      </xdr:nvSpPr>
      <xdr:spPr>
        <a:xfrm>
          <a:off x="6818845"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12897</xdr:rowOff>
    </xdr:from>
    <xdr:ext cx="599010" cy="259045"/>
    <xdr:sp macro="" textlink="">
      <xdr:nvSpPr>
        <xdr:cNvPr id="244" name="n_4aveValue【橋りょう・トンネル】&#10;一人当たり有形固定資産（償却資産）額">
          <a:extLst>
            <a:ext uri="{FF2B5EF4-FFF2-40B4-BE49-F238E27FC236}">
              <a16:creationId xmlns:a16="http://schemas.microsoft.com/office/drawing/2014/main" id="{B948AFA2-A445-481C-B696-90CDDE043B70}"/>
            </a:ext>
          </a:extLst>
        </xdr:cNvPr>
        <xdr:cNvSpPr txBox="1"/>
      </xdr:nvSpPr>
      <xdr:spPr>
        <a:xfrm>
          <a:off x="6009220" y="972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45108</xdr:rowOff>
    </xdr:from>
    <xdr:ext cx="534377" cy="259045"/>
    <xdr:sp macro="" textlink="">
      <xdr:nvSpPr>
        <xdr:cNvPr id="245" name="n_1mainValue【橋りょう・トンネル】&#10;一人当たり有形固定資産（償却資産）額">
          <a:extLst>
            <a:ext uri="{FF2B5EF4-FFF2-40B4-BE49-F238E27FC236}">
              <a16:creationId xmlns:a16="http://schemas.microsoft.com/office/drawing/2014/main" id="{1B4486FF-A8D6-44B0-A08A-7F5426246B1B}"/>
            </a:ext>
          </a:extLst>
        </xdr:cNvPr>
        <xdr:cNvSpPr txBox="1"/>
      </xdr:nvSpPr>
      <xdr:spPr>
        <a:xfrm>
          <a:off x="8429136" y="102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45741</xdr:rowOff>
    </xdr:from>
    <xdr:ext cx="534377" cy="259045"/>
    <xdr:sp macro="" textlink="">
      <xdr:nvSpPr>
        <xdr:cNvPr id="246" name="n_2mainValue【橋りょう・トンネル】&#10;一人当たり有形固定資産（償却資産）額">
          <a:extLst>
            <a:ext uri="{FF2B5EF4-FFF2-40B4-BE49-F238E27FC236}">
              <a16:creationId xmlns:a16="http://schemas.microsoft.com/office/drawing/2014/main" id="{C30C089E-6C79-4536-AACB-60144015D80F}"/>
            </a:ext>
          </a:extLst>
        </xdr:cNvPr>
        <xdr:cNvSpPr txBox="1"/>
      </xdr:nvSpPr>
      <xdr:spPr>
        <a:xfrm>
          <a:off x="7648086" y="1025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46293</xdr:rowOff>
    </xdr:from>
    <xdr:ext cx="534377" cy="259045"/>
    <xdr:sp macro="" textlink="">
      <xdr:nvSpPr>
        <xdr:cNvPr id="247" name="n_3mainValue【橋りょう・トンネル】&#10;一人当たり有形固定資産（償却資産）額">
          <a:extLst>
            <a:ext uri="{FF2B5EF4-FFF2-40B4-BE49-F238E27FC236}">
              <a16:creationId xmlns:a16="http://schemas.microsoft.com/office/drawing/2014/main" id="{D25C1881-221E-4C9A-BFE8-0084F7F7BAAB}"/>
            </a:ext>
          </a:extLst>
        </xdr:cNvPr>
        <xdr:cNvSpPr txBox="1"/>
      </xdr:nvSpPr>
      <xdr:spPr>
        <a:xfrm>
          <a:off x="6847986" y="1025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246F2B47-F487-4CD4-AC2B-806F7930697A}"/>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A79EAB85-E2FE-4E8B-A4EF-B65B5EE20246}"/>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83D17887-157B-46D4-8F41-180A9A8E9565}"/>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E60A0302-FE8F-4BEF-B8AA-C0AE7F3F699B}"/>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B0EBC9CE-73FD-48CF-AB9D-493CCA97BE87}"/>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2AF8388B-4B5B-4B1E-B105-0E73E1741754}"/>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F8F68A77-9070-4342-B979-5B94A9CCB33D}"/>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1C2C0664-6D58-4824-8877-D34FACDF195B}"/>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B6E808DA-701F-4FF7-8A1B-9AA019D05B6E}"/>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93F557F3-5EF6-485F-BE56-AD9B75C92B19}"/>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8" name="テキスト ボックス 257">
          <a:extLst>
            <a:ext uri="{FF2B5EF4-FFF2-40B4-BE49-F238E27FC236}">
              <a16:creationId xmlns:a16="http://schemas.microsoft.com/office/drawing/2014/main" id="{B4E46BF5-1E47-4D7E-B19A-D11734F0E4A7}"/>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EA27C735-32DE-4150-BB5D-AF2292BB838F}"/>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0" name="テキスト ボックス 259">
          <a:extLst>
            <a:ext uri="{FF2B5EF4-FFF2-40B4-BE49-F238E27FC236}">
              <a16:creationId xmlns:a16="http://schemas.microsoft.com/office/drawing/2014/main" id="{D8B395B2-D666-48F2-94F2-1FF3AF69C90C}"/>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F356564D-35DB-41D4-A115-0F55EC08D3B1}"/>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C6A6ADFF-7CFD-48C6-99B4-65A06578963C}"/>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7BA61994-3B35-4E74-8A44-D24DC74D60EF}"/>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B8D04FAB-6073-4961-A300-C8972688C059}"/>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A5D4BF09-2AAA-4793-B216-09040302FAC0}"/>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35EF7D0C-1C83-49CC-967B-87C425C91C16}"/>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F7065083-4B11-450F-AE16-25FCD6F6156A}"/>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F97EFBC3-1CFC-455A-863F-611DC14B74F4}"/>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C4236B93-4FF7-4E39-B501-B87278D269F9}"/>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a:extLst>
            <a:ext uri="{FF2B5EF4-FFF2-40B4-BE49-F238E27FC236}">
              <a16:creationId xmlns:a16="http://schemas.microsoft.com/office/drawing/2014/main" id="{1FF620EB-D615-436F-87C8-1A17A4955041}"/>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a:extLst>
            <a:ext uri="{FF2B5EF4-FFF2-40B4-BE49-F238E27FC236}">
              <a16:creationId xmlns:a16="http://schemas.microsoft.com/office/drawing/2014/main" id="{E9DE224A-083C-44BA-B90C-5D95B2BB4192}"/>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72" name="直線コネクタ 271">
          <a:extLst>
            <a:ext uri="{FF2B5EF4-FFF2-40B4-BE49-F238E27FC236}">
              <a16:creationId xmlns:a16="http://schemas.microsoft.com/office/drawing/2014/main" id="{BFA5F7CA-4685-4F70-BC8A-902C009A0A90}"/>
            </a:ext>
          </a:extLst>
        </xdr:cNvPr>
        <xdr:cNvCxnSpPr/>
      </xdr:nvCxnSpPr>
      <xdr:spPr>
        <a:xfrm flipV="1">
          <a:off x="4180840" y="12792075"/>
          <a:ext cx="0" cy="12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3" name="【公営住宅】&#10;有形固定資産減価償却率最小値テキスト">
          <a:extLst>
            <a:ext uri="{FF2B5EF4-FFF2-40B4-BE49-F238E27FC236}">
              <a16:creationId xmlns:a16="http://schemas.microsoft.com/office/drawing/2014/main" id="{287DB5D5-6521-4961-A492-4C21566C32D9}"/>
            </a:ext>
          </a:extLst>
        </xdr:cNvPr>
        <xdr:cNvSpPr txBox="1"/>
      </xdr:nvSpPr>
      <xdr:spPr>
        <a:xfrm>
          <a:off x="4219575"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4" name="直線コネクタ 273">
          <a:extLst>
            <a:ext uri="{FF2B5EF4-FFF2-40B4-BE49-F238E27FC236}">
              <a16:creationId xmlns:a16="http://schemas.microsoft.com/office/drawing/2014/main" id="{FF8CE7E0-BF9C-4D0D-A7C0-67371D8B9083}"/>
            </a:ext>
          </a:extLst>
        </xdr:cNvPr>
        <xdr:cNvCxnSpPr/>
      </xdr:nvCxnSpPr>
      <xdr:spPr>
        <a:xfrm>
          <a:off x="4105275" y="140290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75" name="【公営住宅】&#10;有形固定資産減価償却率最大値テキスト">
          <a:extLst>
            <a:ext uri="{FF2B5EF4-FFF2-40B4-BE49-F238E27FC236}">
              <a16:creationId xmlns:a16="http://schemas.microsoft.com/office/drawing/2014/main" id="{F2270ACE-57F9-4567-BE1D-143F727B10AB}"/>
            </a:ext>
          </a:extLst>
        </xdr:cNvPr>
        <xdr:cNvSpPr txBox="1"/>
      </xdr:nvSpPr>
      <xdr:spPr>
        <a:xfrm>
          <a:off x="4219575" y="1258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76" name="直線コネクタ 275">
          <a:extLst>
            <a:ext uri="{FF2B5EF4-FFF2-40B4-BE49-F238E27FC236}">
              <a16:creationId xmlns:a16="http://schemas.microsoft.com/office/drawing/2014/main" id="{30D44573-C450-4316-AFB0-5FC68D3E2222}"/>
            </a:ext>
          </a:extLst>
        </xdr:cNvPr>
        <xdr:cNvCxnSpPr/>
      </xdr:nvCxnSpPr>
      <xdr:spPr>
        <a:xfrm>
          <a:off x="4105275" y="12792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59707</xdr:rowOff>
    </xdr:from>
    <xdr:ext cx="405111" cy="259045"/>
    <xdr:sp macro="" textlink="">
      <xdr:nvSpPr>
        <xdr:cNvPr id="277" name="【公営住宅】&#10;有形固定資産減価償却率平均値テキスト">
          <a:extLst>
            <a:ext uri="{FF2B5EF4-FFF2-40B4-BE49-F238E27FC236}">
              <a16:creationId xmlns:a16="http://schemas.microsoft.com/office/drawing/2014/main" id="{B7F962A6-4EAC-4E2E-9098-DC45F6929765}"/>
            </a:ext>
          </a:extLst>
        </xdr:cNvPr>
        <xdr:cNvSpPr txBox="1"/>
      </xdr:nvSpPr>
      <xdr:spPr>
        <a:xfrm>
          <a:off x="4219575" y="13337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78" name="フローチャート: 判断 277">
          <a:extLst>
            <a:ext uri="{FF2B5EF4-FFF2-40B4-BE49-F238E27FC236}">
              <a16:creationId xmlns:a16="http://schemas.microsoft.com/office/drawing/2014/main" id="{8A4F8FEA-A955-4A11-B1CE-841A12348CEF}"/>
            </a:ext>
          </a:extLst>
        </xdr:cNvPr>
        <xdr:cNvSpPr/>
      </xdr:nvSpPr>
      <xdr:spPr>
        <a:xfrm>
          <a:off x="4124325" y="134766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79" name="フローチャート: 判断 278">
          <a:extLst>
            <a:ext uri="{FF2B5EF4-FFF2-40B4-BE49-F238E27FC236}">
              <a16:creationId xmlns:a16="http://schemas.microsoft.com/office/drawing/2014/main" id="{12307C17-110B-46B6-B99F-56CBBCB04CDF}"/>
            </a:ext>
          </a:extLst>
        </xdr:cNvPr>
        <xdr:cNvSpPr/>
      </xdr:nvSpPr>
      <xdr:spPr>
        <a:xfrm>
          <a:off x="33813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80" name="フローチャート: 判断 279">
          <a:extLst>
            <a:ext uri="{FF2B5EF4-FFF2-40B4-BE49-F238E27FC236}">
              <a16:creationId xmlns:a16="http://schemas.microsoft.com/office/drawing/2014/main" id="{1355C537-16C4-42AD-8E0B-9A4C244CBDD6}"/>
            </a:ext>
          </a:extLst>
        </xdr:cNvPr>
        <xdr:cNvSpPr/>
      </xdr:nvSpPr>
      <xdr:spPr>
        <a:xfrm>
          <a:off x="2571750" y="1341373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81" name="フローチャート: 判断 280">
          <a:extLst>
            <a:ext uri="{FF2B5EF4-FFF2-40B4-BE49-F238E27FC236}">
              <a16:creationId xmlns:a16="http://schemas.microsoft.com/office/drawing/2014/main" id="{1C8C8D46-E5FC-4FB8-8649-4274D87E25B9}"/>
            </a:ext>
          </a:extLst>
        </xdr:cNvPr>
        <xdr:cNvSpPr/>
      </xdr:nvSpPr>
      <xdr:spPr>
        <a:xfrm>
          <a:off x="1781175" y="133565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82" name="フローチャート: 判断 281">
          <a:extLst>
            <a:ext uri="{FF2B5EF4-FFF2-40B4-BE49-F238E27FC236}">
              <a16:creationId xmlns:a16="http://schemas.microsoft.com/office/drawing/2014/main" id="{75C34412-5A3F-45D3-A34D-8495B0AA407E}"/>
            </a:ext>
          </a:extLst>
        </xdr:cNvPr>
        <xdr:cNvSpPr/>
      </xdr:nvSpPr>
      <xdr:spPr>
        <a:xfrm>
          <a:off x="981075" y="132765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728FC3CE-C6E9-4EB6-85FD-7FB8AE8BB1E8}"/>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13A4495E-A594-4945-9D25-CE53C30FF9DB}"/>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EEF26AD3-0DD2-4175-8262-B1F7E6C5B7B3}"/>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49DB91C3-756A-46AE-A504-F22482A2BDCD}"/>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B5787D79-9AC9-422C-9FF0-484346B6D831}"/>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10161</xdr:rowOff>
    </xdr:from>
    <xdr:to>
      <xdr:col>24</xdr:col>
      <xdr:colOff>114300</xdr:colOff>
      <xdr:row>86</xdr:row>
      <xdr:rowOff>111761</xdr:rowOff>
    </xdr:to>
    <xdr:sp macro="" textlink="">
      <xdr:nvSpPr>
        <xdr:cNvPr id="288" name="楕円 287">
          <a:extLst>
            <a:ext uri="{FF2B5EF4-FFF2-40B4-BE49-F238E27FC236}">
              <a16:creationId xmlns:a16="http://schemas.microsoft.com/office/drawing/2014/main" id="{BC79318D-ECB0-4AFD-A63C-B697C6C42C51}"/>
            </a:ext>
          </a:extLst>
        </xdr:cNvPr>
        <xdr:cNvSpPr/>
      </xdr:nvSpPr>
      <xdr:spPr>
        <a:xfrm>
          <a:off x="4124325" y="139325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96538</xdr:rowOff>
    </xdr:from>
    <xdr:ext cx="405111" cy="259045"/>
    <xdr:sp macro="" textlink="">
      <xdr:nvSpPr>
        <xdr:cNvPr id="289" name="【公営住宅】&#10;有形固定資産減価償却率該当値テキスト">
          <a:extLst>
            <a:ext uri="{FF2B5EF4-FFF2-40B4-BE49-F238E27FC236}">
              <a16:creationId xmlns:a16="http://schemas.microsoft.com/office/drawing/2014/main" id="{9EB2169D-7C8A-4A88-B512-9285CED020D7}"/>
            </a:ext>
          </a:extLst>
        </xdr:cNvPr>
        <xdr:cNvSpPr txBox="1"/>
      </xdr:nvSpPr>
      <xdr:spPr>
        <a:xfrm>
          <a:off x="4219575" y="13860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128270</xdr:rowOff>
    </xdr:from>
    <xdr:to>
      <xdr:col>20</xdr:col>
      <xdr:colOff>38100</xdr:colOff>
      <xdr:row>86</xdr:row>
      <xdr:rowOff>58420</xdr:rowOff>
    </xdr:to>
    <xdr:sp macro="" textlink="">
      <xdr:nvSpPr>
        <xdr:cNvPr id="290" name="楕円 289">
          <a:extLst>
            <a:ext uri="{FF2B5EF4-FFF2-40B4-BE49-F238E27FC236}">
              <a16:creationId xmlns:a16="http://schemas.microsoft.com/office/drawing/2014/main" id="{A84C51DE-B6AE-4846-ACA2-514C364BA84E}"/>
            </a:ext>
          </a:extLst>
        </xdr:cNvPr>
        <xdr:cNvSpPr/>
      </xdr:nvSpPr>
      <xdr:spPr>
        <a:xfrm>
          <a:off x="3381375" y="138887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7620</xdr:rowOff>
    </xdr:from>
    <xdr:to>
      <xdr:col>24</xdr:col>
      <xdr:colOff>63500</xdr:colOff>
      <xdr:row>86</xdr:row>
      <xdr:rowOff>60961</xdr:rowOff>
    </xdr:to>
    <xdr:cxnSp macro="">
      <xdr:nvCxnSpPr>
        <xdr:cNvPr id="291" name="直線コネクタ 290">
          <a:extLst>
            <a:ext uri="{FF2B5EF4-FFF2-40B4-BE49-F238E27FC236}">
              <a16:creationId xmlns:a16="http://schemas.microsoft.com/office/drawing/2014/main" id="{44FA0C27-ED58-42FA-9DF6-E1ACEDA8B451}"/>
            </a:ext>
          </a:extLst>
        </xdr:cNvPr>
        <xdr:cNvCxnSpPr/>
      </xdr:nvCxnSpPr>
      <xdr:spPr>
        <a:xfrm>
          <a:off x="3429000" y="13936345"/>
          <a:ext cx="752475"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135889</xdr:rowOff>
    </xdr:from>
    <xdr:to>
      <xdr:col>15</xdr:col>
      <xdr:colOff>101600</xdr:colOff>
      <xdr:row>86</xdr:row>
      <xdr:rowOff>66039</xdr:rowOff>
    </xdr:to>
    <xdr:sp macro="" textlink="">
      <xdr:nvSpPr>
        <xdr:cNvPr id="292" name="楕円 291">
          <a:extLst>
            <a:ext uri="{FF2B5EF4-FFF2-40B4-BE49-F238E27FC236}">
              <a16:creationId xmlns:a16="http://schemas.microsoft.com/office/drawing/2014/main" id="{10337684-C4FE-406E-9534-027C0FFEA9B7}"/>
            </a:ext>
          </a:extLst>
        </xdr:cNvPr>
        <xdr:cNvSpPr/>
      </xdr:nvSpPr>
      <xdr:spPr>
        <a:xfrm>
          <a:off x="2571750" y="138995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7620</xdr:rowOff>
    </xdr:from>
    <xdr:to>
      <xdr:col>19</xdr:col>
      <xdr:colOff>177800</xdr:colOff>
      <xdr:row>86</xdr:row>
      <xdr:rowOff>15239</xdr:rowOff>
    </xdr:to>
    <xdr:cxnSp macro="">
      <xdr:nvCxnSpPr>
        <xdr:cNvPr id="293" name="直線コネクタ 292">
          <a:extLst>
            <a:ext uri="{FF2B5EF4-FFF2-40B4-BE49-F238E27FC236}">
              <a16:creationId xmlns:a16="http://schemas.microsoft.com/office/drawing/2014/main" id="{5239DE05-7979-49AF-B02B-32DBE5827CED}"/>
            </a:ext>
          </a:extLst>
        </xdr:cNvPr>
        <xdr:cNvCxnSpPr/>
      </xdr:nvCxnSpPr>
      <xdr:spPr>
        <a:xfrm flipV="1">
          <a:off x="2619375" y="13936345"/>
          <a:ext cx="809625"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109220</xdr:rowOff>
    </xdr:from>
    <xdr:to>
      <xdr:col>10</xdr:col>
      <xdr:colOff>165100</xdr:colOff>
      <xdr:row>86</xdr:row>
      <xdr:rowOff>39370</xdr:rowOff>
    </xdr:to>
    <xdr:sp macro="" textlink="">
      <xdr:nvSpPr>
        <xdr:cNvPr id="294" name="楕円 293">
          <a:extLst>
            <a:ext uri="{FF2B5EF4-FFF2-40B4-BE49-F238E27FC236}">
              <a16:creationId xmlns:a16="http://schemas.microsoft.com/office/drawing/2014/main" id="{F4C5DFA3-3493-470F-96D8-26D5103EFD52}"/>
            </a:ext>
          </a:extLst>
        </xdr:cNvPr>
        <xdr:cNvSpPr/>
      </xdr:nvSpPr>
      <xdr:spPr>
        <a:xfrm>
          <a:off x="1781175" y="138696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160020</xdr:rowOff>
    </xdr:from>
    <xdr:to>
      <xdr:col>15</xdr:col>
      <xdr:colOff>50800</xdr:colOff>
      <xdr:row>86</xdr:row>
      <xdr:rowOff>15239</xdr:rowOff>
    </xdr:to>
    <xdr:cxnSp macro="">
      <xdr:nvCxnSpPr>
        <xdr:cNvPr id="295" name="直線コネクタ 294">
          <a:extLst>
            <a:ext uri="{FF2B5EF4-FFF2-40B4-BE49-F238E27FC236}">
              <a16:creationId xmlns:a16="http://schemas.microsoft.com/office/drawing/2014/main" id="{0FED0E51-0CA7-412D-8715-9839CF9BDD52}"/>
            </a:ext>
          </a:extLst>
        </xdr:cNvPr>
        <xdr:cNvCxnSpPr/>
      </xdr:nvCxnSpPr>
      <xdr:spPr>
        <a:xfrm>
          <a:off x="1828800" y="13926820"/>
          <a:ext cx="790575"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113047</xdr:rowOff>
    </xdr:from>
    <xdr:ext cx="405111" cy="259045"/>
    <xdr:sp macro="" textlink="">
      <xdr:nvSpPr>
        <xdr:cNvPr id="296" name="n_1aveValue【公営住宅】&#10;有形固定資産減価償却率">
          <a:extLst>
            <a:ext uri="{FF2B5EF4-FFF2-40B4-BE49-F238E27FC236}">
              <a16:creationId xmlns:a16="http://schemas.microsoft.com/office/drawing/2014/main" id="{1681CC49-0405-4CBD-8EE2-3F56808FB7E9}"/>
            </a:ext>
          </a:extLst>
        </xdr:cNvPr>
        <xdr:cNvSpPr txBox="1"/>
      </xdr:nvSpPr>
      <xdr:spPr>
        <a:xfrm>
          <a:off x="3239144"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97" name="n_2aveValue【公営住宅】&#10;有形固定資産減価償却率">
          <a:extLst>
            <a:ext uri="{FF2B5EF4-FFF2-40B4-BE49-F238E27FC236}">
              <a16:creationId xmlns:a16="http://schemas.microsoft.com/office/drawing/2014/main" id="{504804B0-42F0-4867-9040-BDE36F042CA7}"/>
            </a:ext>
          </a:extLst>
        </xdr:cNvPr>
        <xdr:cNvSpPr txBox="1"/>
      </xdr:nvSpPr>
      <xdr:spPr>
        <a:xfrm>
          <a:off x="2439044"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298" name="n_3aveValue【公営住宅】&#10;有形固定資産減価償却率">
          <a:extLst>
            <a:ext uri="{FF2B5EF4-FFF2-40B4-BE49-F238E27FC236}">
              <a16:creationId xmlns:a16="http://schemas.microsoft.com/office/drawing/2014/main" id="{23ADC3BB-898B-4ADE-909B-50E1DBB0D854}"/>
            </a:ext>
          </a:extLst>
        </xdr:cNvPr>
        <xdr:cNvSpPr txBox="1"/>
      </xdr:nvSpPr>
      <xdr:spPr>
        <a:xfrm>
          <a:off x="1648469"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116857</xdr:rowOff>
    </xdr:from>
    <xdr:ext cx="405111" cy="259045"/>
    <xdr:sp macro="" textlink="">
      <xdr:nvSpPr>
        <xdr:cNvPr id="299" name="n_4aveValue【公営住宅】&#10;有形固定資産減価償却率">
          <a:extLst>
            <a:ext uri="{FF2B5EF4-FFF2-40B4-BE49-F238E27FC236}">
              <a16:creationId xmlns:a16="http://schemas.microsoft.com/office/drawing/2014/main" id="{E6A7A1FA-CE5A-4C23-8D64-4A9231A54B5F}"/>
            </a:ext>
          </a:extLst>
        </xdr:cNvPr>
        <xdr:cNvSpPr txBox="1"/>
      </xdr:nvSpPr>
      <xdr:spPr>
        <a:xfrm>
          <a:off x="84836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49547</xdr:rowOff>
    </xdr:from>
    <xdr:ext cx="405111" cy="259045"/>
    <xdr:sp macro="" textlink="">
      <xdr:nvSpPr>
        <xdr:cNvPr id="300" name="n_1mainValue【公営住宅】&#10;有形固定資産減価償却率">
          <a:extLst>
            <a:ext uri="{FF2B5EF4-FFF2-40B4-BE49-F238E27FC236}">
              <a16:creationId xmlns:a16="http://schemas.microsoft.com/office/drawing/2014/main" id="{0FEDB23F-1886-46F7-BBE2-188322720EBA}"/>
            </a:ext>
          </a:extLst>
        </xdr:cNvPr>
        <xdr:cNvSpPr txBox="1"/>
      </xdr:nvSpPr>
      <xdr:spPr>
        <a:xfrm>
          <a:off x="32391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57166</xdr:rowOff>
    </xdr:from>
    <xdr:ext cx="405111" cy="259045"/>
    <xdr:sp macro="" textlink="">
      <xdr:nvSpPr>
        <xdr:cNvPr id="301" name="n_2mainValue【公営住宅】&#10;有形固定資産減価償却率">
          <a:extLst>
            <a:ext uri="{FF2B5EF4-FFF2-40B4-BE49-F238E27FC236}">
              <a16:creationId xmlns:a16="http://schemas.microsoft.com/office/drawing/2014/main" id="{43EB5C9F-5713-497B-93E8-5B85D43A2AED}"/>
            </a:ext>
          </a:extLst>
        </xdr:cNvPr>
        <xdr:cNvSpPr txBox="1"/>
      </xdr:nvSpPr>
      <xdr:spPr>
        <a:xfrm>
          <a:off x="24390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30497</xdr:rowOff>
    </xdr:from>
    <xdr:ext cx="405111" cy="259045"/>
    <xdr:sp macro="" textlink="">
      <xdr:nvSpPr>
        <xdr:cNvPr id="302" name="n_3mainValue【公営住宅】&#10;有形固定資産減価償却率">
          <a:extLst>
            <a:ext uri="{FF2B5EF4-FFF2-40B4-BE49-F238E27FC236}">
              <a16:creationId xmlns:a16="http://schemas.microsoft.com/office/drawing/2014/main" id="{C76B7A34-7BAF-4A9D-9F43-A8B350CC5769}"/>
            </a:ext>
          </a:extLst>
        </xdr:cNvPr>
        <xdr:cNvSpPr txBox="1"/>
      </xdr:nvSpPr>
      <xdr:spPr>
        <a:xfrm>
          <a:off x="1648469"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6F721AD8-4954-461F-BB83-9067E09A0880}"/>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A3551050-F829-4C8D-BDDE-0F88CF7F1C50}"/>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19DFC7D2-2B87-45E5-89B8-A31F72A9E83C}"/>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42844AD6-D217-475D-A8A4-81316702C5D1}"/>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A8927B23-CA47-47F8-9F1F-C664E674B2AD}"/>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C595C9C6-4EA4-4CFA-8ACE-8F52119B502C}"/>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FABEDBF7-3803-4635-BEC2-2D8A4DA9E9F3}"/>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C0DCC187-74FA-4BBC-BC78-FB8B22E0D49E}"/>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A3E72050-C905-43E0-8625-868F92112396}"/>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4C0D2EFA-BE70-4FDE-9FF2-7CB8EFC6B0C9}"/>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a:extLst>
            <a:ext uri="{FF2B5EF4-FFF2-40B4-BE49-F238E27FC236}">
              <a16:creationId xmlns:a16="http://schemas.microsoft.com/office/drawing/2014/main" id="{A65DC4A0-5635-4327-AB3B-04C48AF22B0A}"/>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a:extLst>
            <a:ext uri="{FF2B5EF4-FFF2-40B4-BE49-F238E27FC236}">
              <a16:creationId xmlns:a16="http://schemas.microsoft.com/office/drawing/2014/main" id="{EF0A694B-8FBE-4972-A632-B9319F9EC970}"/>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a:extLst>
            <a:ext uri="{FF2B5EF4-FFF2-40B4-BE49-F238E27FC236}">
              <a16:creationId xmlns:a16="http://schemas.microsoft.com/office/drawing/2014/main" id="{A0A2608A-2E7B-435A-BFB5-2DC2B1FB9ADD}"/>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a:extLst>
            <a:ext uri="{FF2B5EF4-FFF2-40B4-BE49-F238E27FC236}">
              <a16:creationId xmlns:a16="http://schemas.microsoft.com/office/drawing/2014/main" id="{573C2B07-1EAA-472D-A6CD-224059A28E36}"/>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a:extLst>
            <a:ext uri="{FF2B5EF4-FFF2-40B4-BE49-F238E27FC236}">
              <a16:creationId xmlns:a16="http://schemas.microsoft.com/office/drawing/2014/main" id="{7C5DE581-7A9A-43D7-90A2-5525F8109CCB}"/>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a:extLst>
            <a:ext uri="{FF2B5EF4-FFF2-40B4-BE49-F238E27FC236}">
              <a16:creationId xmlns:a16="http://schemas.microsoft.com/office/drawing/2014/main" id="{651F3C06-2887-403E-99F1-8EC56E789EBE}"/>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a:extLst>
            <a:ext uri="{FF2B5EF4-FFF2-40B4-BE49-F238E27FC236}">
              <a16:creationId xmlns:a16="http://schemas.microsoft.com/office/drawing/2014/main" id="{5CAB3246-202F-4FCB-9102-03B08E83C0CA}"/>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a:extLst>
            <a:ext uri="{FF2B5EF4-FFF2-40B4-BE49-F238E27FC236}">
              <a16:creationId xmlns:a16="http://schemas.microsoft.com/office/drawing/2014/main" id="{6B32DA13-CBBE-4E91-8121-A14FCAD531CB}"/>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77065E18-8795-43E5-B363-9763FF32BAEE}"/>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7D44B9B3-B8DE-41C9-82AF-DBB368AEEFFF}"/>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公営住宅】&#10;一人当たり面積グラフ枠">
          <a:extLst>
            <a:ext uri="{FF2B5EF4-FFF2-40B4-BE49-F238E27FC236}">
              <a16:creationId xmlns:a16="http://schemas.microsoft.com/office/drawing/2014/main" id="{35ED2F23-3933-448B-B2C0-1F0317A851D5}"/>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24" name="直線コネクタ 323">
          <a:extLst>
            <a:ext uri="{FF2B5EF4-FFF2-40B4-BE49-F238E27FC236}">
              <a16:creationId xmlns:a16="http://schemas.microsoft.com/office/drawing/2014/main" id="{32C9D96E-A1B1-4B74-B1E2-D9AB8C90835A}"/>
            </a:ext>
          </a:extLst>
        </xdr:cNvPr>
        <xdr:cNvCxnSpPr/>
      </xdr:nvCxnSpPr>
      <xdr:spPr>
        <a:xfrm flipV="1">
          <a:off x="9429115" y="12561188"/>
          <a:ext cx="0" cy="13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25" name="【公営住宅】&#10;一人当たり面積最小値テキスト">
          <a:extLst>
            <a:ext uri="{FF2B5EF4-FFF2-40B4-BE49-F238E27FC236}">
              <a16:creationId xmlns:a16="http://schemas.microsoft.com/office/drawing/2014/main" id="{3849D424-BC42-45E0-B5BC-DAF72E965DCE}"/>
            </a:ext>
          </a:extLst>
        </xdr:cNvPr>
        <xdr:cNvSpPr txBox="1"/>
      </xdr:nvSpPr>
      <xdr:spPr>
        <a:xfrm>
          <a:off x="9467850" y="1392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26" name="直線コネクタ 325">
          <a:extLst>
            <a:ext uri="{FF2B5EF4-FFF2-40B4-BE49-F238E27FC236}">
              <a16:creationId xmlns:a16="http://schemas.microsoft.com/office/drawing/2014/main" id="{1FD91A19-76D8-447D-9126-55429324993A}"/>
            </a:ext>
          </a:extLst>
        </xdr:cNvPr>
        <xdr:cNvCxnSpPr/>
      </xdr:nvCxnSpPr>
      <xdr:spPr>
        <a:xfrm>
          <a:off x="9363075" y="1392422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27" name="【公営住宅】&#10;一人当たり面積最大値テキスト">
          <a:extLst>
            <a:ext uri="{FF2B5EF4-FFF2-40B4-BE49-F238E27FC236}">
              <a16:creationId xmlns:a16="http://schemas.microsoft.com/office/drawing/2014/main" id="{2993472A-868E-4DE1-B9DC-A342E878B48F}"/>
            </a:ext>
          </a:extLst>
        </xdr:cNvPr>
        <xdr:cNvSpPr txBox="1"/>
      </xdr:nvSpPr>
      <xdr:spPr>
        <a:xfrm>
          <a:off x="9467850" y="12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28" name="直線コネクタ 327">
          <a:extLst>
            <a:ext uri="{FF2B5EF4-FFF2-40B4-BE49-F238E27FC236}">
              <a16:creationId xmlns:a16="http://schemas.microsoft.com/office/drawing/2014/main" id="{D6057800-CAC6-4DB1-87AC-4E0C27D0C887}"/>
            </a:ext>
          </a:extLst>
        </xdr:cNvPr>
        <xdr:cNvCxnSpPr/>
      </xdr:nvCxnSpPr>
      <xdr:spPr>
        <a:xfrm>
          <a:off x="9363075" y="1256118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131335</xdr:rowOff>
    </xdr:from>
    <xdr:ext cx="469744" cy="259045"/>
    <xdr:sp macro="" textlink="">
      <xdr:nvSpPr>
        <xdr:cNvPr id="329" name="【公営住宅】&#10;一人当たり面積平均値テキスト">
          <a:extLst>
            <a:ext uri="{FF2B5EF4-FFF2-40B4-BE49-F238E27FC236}">
              <a16:creationId xmlns:a16="http://schemas.microsoft.com/office/drawing/2014/main" id="{726BA439-D797-4569-AAD5-340A6FC34E2D}"/>
            </a:ext>
          </a:extLst>
        </xdr:cNvPr>
        <xdr:cNvSpPr txBox="1"/>
      </xdr:nvSpPr>
      <xdr:spPr>
        <a:xfrm>
          <a:off x="9467850" y="13247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30" name="フローチャート: 判断 329">
          <a:extLst>
            <a:ext uri="{FF2B5EF4-FFF2-40B4-BE49-F238E27FC236}">
              <a16:creationId xmlns:a16="http://schemas.microsoft.com/office/drawing/2014/main" id="{AB2C8D48-9CB0-429B-A8AB-20F73D9A28E8}"/>
            </a:ext>
          </a:extLst>
        </xdr:cNvPr>
        <xdr:cNvSpPr/>
      </xdr:nvSpPr>
      <xdr:spPr>
        <a:xfrm>
          <a:off x="9401175" y="1338313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31" name="フローチャート: 判断 330">
          <a:extLst>
            <a:ext uri="{FF2B5EF4-FFF2-40B4-BE49-F238E27FC236}">
              <a16:creationId xmlns:a16="http://schemas.microsoft.com/office/drawing/2014/main" id="{8BB1B1E6-8414-46A1-ADF7-50A9A84BF2D7}"/>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32" name="フローチャート: 判断 331">
          <a:extLst>
            <a:ext uri="{FF2B5EF4-FFF2-40B4-BE49-F238E27FC236}">
              <a16:creationId xmlns:a16="http://schemas.microsoft.com/office/drawing/2014/main" id="{3C2F606D-6561-4316-B1F0-E2F1067660A6}"/>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33" name="フローチャート: 判断 332">
          <a:extLst>
            <a:ext uri="{FF2B5EF4-FFF2-40B4-BE49-F238E27FC236}">
              <a16:creationId xmlns:a16="http://schemas.microsoft.com/office/drawing/2014/main" id="{D8CCAD19-03D6-4D19-BC31-ADFB2B8D833C}"/>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34" name="フローチャート: 判断 333">
          <a:extLst>
            <a:ext uri="{FF2B5EF4-FFF2-40B4-BE49-F238E27FC236}">
              <a16:creationId xmlns:a16="http://schemas.microsoft.com/office/drawing/2014/main" id="{69217668-08C9-444B-83B8-3DA4F4AC9E00}"/>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9158A127-D2C6-425C-8B44-607436975171}"/>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B144AA96-FA99-4257-BC03-DE40650C21D5}"/>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2B1539C1-4E0A-4E8E-9B6A-33244C658038}"/>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7C91C80E-B5FB-4805-BA9C-2923AEF45431}"/>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E3AF0ED8-6FAC-48B4-ACA9-2B443ADC4F24}"/>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139091</xdr:rowOff>
    </xdr:from>
    <xdr:to>
      <xdr:col>55</xdr:col>
      <xdr:colOff>50800</xdr:colOff>
      <xdr:row>83</xdr:row>
      <xdr:rowOff>69241</xdr:rowOff>
    </xdr:to>
    <xdr:sp macro="" textlink="">
      <xdr:nvSpPr>
        <xdr:cNvPr id="340" name="楕円 339">
          <a:extLst>
            <a:ext uri="{FF2B5EF4-FFF2-40B4-BE49-F238E27FC236}">
              <a16:creationId xmlns:a16="http://schemas.microsoft.com/office/drawing/2014/main" id="{04C07547-EDE1-4DE6-BFC4-B31D494E8994}"/>
            </a:ext>
          </a:extLst>
        </xdr:cNvPr>
        <xdr:cNvSpPr/>
      </xdr:nvSpPr>
      <xdr:spPr>
        <a:xfrm>
          <a:off x="9401175" y="13420116"/>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117518</xdr:rowOff>
    </xdr:from>
    <xdr:ext cx="469744" cy="259045"/>
    <xdr:sp macro="" textlink="">
      <xdr:nvSpPr>
        <xdr:cNvPr id="341" name="【公営住宅】&#10;一人当たり面積該当値テキスト">
          <a:extLst>
            <a:ext uri="{FF2B5EF4-FFF2-40B4-BE49-F238E27FC236}">
              <a16:creationId xmlns:a16="http://schemas.microsoft.com/office/drawing/2014/main" id="{61236591-F10F-42C2-8791-14FC3BB1DA77}"/>
            </a:ext>
          </a:extLst>
        </xdr:cNvPr>
        <xdr:cNvSpPr txBox="1"/>
      </xdr:nvSpPr>
      <xdr:spPr>
        <a:xfrm>
          <a:off x="9467850" y="1339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142291</xdr:rowOff>
    </xdr:from>
    <xdr:to>
      <xdr:col>50</xdr:col>
      <xdr:colOff>165100</xdr:colOff>
      <xdr:row>83</xdr:row>
      <xdr:rowOff>72441</xdr:rowOff>
    </xdr:to>
    <xdr:sp macro="" textlink="">
      <xdr:nvSpPr>
        <xdr:cNvPr id="342" name="楕円 341">
          <a:extLst>
            <a:ext uri="{FF2B5EF4-FFF2-40B4-BE49-F238E27FC236}">
              <a16:creationId xmlns:a16="http://schemas.microsoft.com/office/drawing/2014/main" id="{79F76109-A8B0-462E-9DF3-F94488157B83}"/>
            </a:ext>
          </a:extLst>
        </xdr:cNvPr>
        <xdr:cNvSpPr/>
      </xdr:nvSpPr>
      <xdr:spPr>
        <a:xfrm>
          <a:off x="8639175" y="1342331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18441</xdr:rowOff>
    </xdr:from>
    <xdr:to>
      <xdr:col>55</xdr:col>
      <xdr:colOff>0</xdr:colOff>
      <xdr:row>83</xdr:row>
      <xdr:rowOff>21641</xdr:rowOff>
    </xdr:to>
    <xdr:cxnSp macro="">
      <xdr:nvCxnSpPr>
        <xdr:cNvPr id="343" name="直線コネクタ 342">
          <a:extLst>
            <a:ext uri="{FF2B5EF4-FFF2-40B4-BE49-F238E27FC236}">
              <a16:creationId xmlns:a16="http://schemas.microsoft.com/office/drawing/2014/main" id="{0B58934B-E59C-471E-A78A-3579DC21B367}"/>
            </a:ext>
          </a:extLst>
        </xdr:cNvPr>
        <xdr:cNvCxnSpPr/>
      </xdr:nvCxnSpPr>
      <xdr:spPr>
        <a:xfrm flipV="1">
          <a:off x="8686800" y="13458216"/>
          <a:ext cx="74295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148692</xdr:rowOff>
    </xdr:from>
    <xdr:to>
      <xdr:col>46</xdr:col>
      <xdr:colOff>38100</xdr:colOff>
      <xdr:row>83</xdr:row>
      <xdr:rowOff>78842</xdr:rowOff>
    </xdr:to>
    <xdr:sp macro="" textlink="">
      <xdr:nvSpPr>
        <xdr:cNvPr id="344" name="楕円 343">
          <a:extLst>
            <a:ext uri="{FF2B5EF4-FFF2-40B4-BE49-F238E27FC236}">
              <a16:creationId xmlns:a16="http://schemas.microsoft.com/office/drawing/2014/main" id="{415B7565-CFAF-4125-B346-9F00CB5E29B1}"/>
            </a:ext>
          </a:extLst>
        </xdr:cNvPr>
        <xdr:cNvSpPr/>
      </xdr:nvSpPr>
      <xdr:spPr>
        <a:xfrm>
          <a:off x="7839075" y="1342336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21641</xdr:rowOff>
    </xdr:from>
    <xdr:to>
      <xdr:col>50</xdr:col>
      <xdr:colOff>114300</xdr:colOff>
      <xdr:row>83</xdr:row>
      <xdr:rowOff>28042</xdr:rowOff>
    </xdr:to>
    <xdr:cxnSp macro="">
      <xdr:nvCxnSpPr>
        <xdr:cNvPr id="345" name="直線コネクタ 344">
          <a:extLst>
            <a:ext uri="{FF2B5EF4-FFF2-40B4-BE49-F238E27FC236}">
              <a16:creationId xmlns:a16="http://schemas.microsoft.com/office/drawing/2014/main" id="{4C09DD4E-E849-4063-B02C-150D361350D7}"/>
            </a:ext>
          </a:extLst>
        </xdr:cNvPr>
        <xdr:cNvCxnSpPr/>
      </xdr:nvCxnSpPr>
      <xdr:spPr>
        <a:xfrm flipV="1">
          <a:off x="7886700" y="13461416"/>
          <a:ext cx="8001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150064</xdr:rowOff>
    </xdr:from>
    <xdr:to>
      <xdr:col>41</xdr:col>
      <xdr:colOff>101600</xdr:colOff>
      <xdr:row>83</xdr:row>
      <xdr:rowOff>80214</xdr:rowOff>
    </xdr:to>
    <xdr:sp macro="" textlink="">
      <xdr:nvSpPr>
        <xdr:cNvPr id="346" name="楕円 345">
          <a:extLst>
            <a:ext uri="{FF2B5EF4-FFF2-40B4-BE49-F238E27FC236}">
              <a16:creationId xmlns:a16="http://schemas.microsoft.com/office/drawing/2014/main" id="{C47243E1-985B-42DF-B6FE-E96488D6FEB8}"/>
            </a:ext>
          </a:extLst>
        </xdr:cNvPr>
        <xdr:cNvSpPr/>
      </xdr:nvSpPr>
      <xdr:spPr>
        <a:xfrm>
          <a:off x="7029450" y="134279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28042</xdr:rowOff>
    </xdr:from>
    <xdr:to>
      <xdr:col>45</xdr:col>
      <xdr:colOff>177800</xdr:colOff>
      <xdr:row>83</xdr:row>
      <xdr:rowOff>29414</xdr:rowOff>
    </xdr:to>
    <xdr:cxnSp macro="">
      <xdr:nvCxnSpPr>
        <xdr:cNvPr id="347" name="直線コネクタ 346">
          <a:extLst>
            <a:ext uri="{FF2B5EF4-FFF2-40B4-BE49-F238E27FC236}">
              <a16:creationId xmlns:a16="http://schemas.microsoft.com/office/drawing/2014/main" id="{55633917-F6CF-4136-AD34-6834B80F5806}"/>
            </a:ext>
          </a:extLst>
        </xdr:cNvPr>
        <xdr:cNvCxnSpPr/>
      </xdr:nvCxnSpPr>
      <xdr:spPr>
        <a:xfrm flipV="1">
          <a:off x="7077075" y="1347099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48" name="n_1aveValue【公営住宅】&#10;一人当たり面積">
          <a:extLst>
            <a:ext uri="{FF2B5EF4-FFF2-40B4-BE49-F238E27FC236}">
              <a16:creationId xmlns:a16="http://schemas.microsoft.com/office/drawing/2014/main" id="{23FB192E-24DF-44F8-96D7-4FF5F0F92667}"/>
            </a:ext>
          </a:extLst>
        </xdr:cNvPr>
        <xdr:cNvSpPr txBox="1"/>
      </xdr:nvSpPr>
      <xdr:spPr>
        <a:xfrm>
          <a:off x="845827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49" name="n_2aveValue【公営住宅】&#10;一人当たり面積">
          <a:extLst>
            <a:ext uri="{FF2B5EF4-FFF2-40B4-BE49-F238E27FC236}">
              <a16:creationId xmlns:a16="http://schemas.microsoft.com/office/drawing/2014/main" id="{A31D5DE1-50AD-465A-AEA9-E49E38797CAC}"/>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50" name="n_3aveValue【公営住宅】&#10;一人当たり面積">
          <a:extLst>
            <a:ext uri="{FF2B5EF4-FFF2-40B4-BE49-F238E27FC236}">
              <a16:creationId xmlns:a16="http://schemas.microsoft.com/office/drawing/2014/main" id="{DEF2E099-DB0B-4439-9BFB-24A71B2809A7}"/>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51" name="n_4aveValue【公営住宅】&#10;一人当たり面積">
          <a:extLst>
            <a:ext uri="{FF2B5EF4-FFF2-40B4-BE49-F238E27FC236}">
              <a16:creationId xmlns:a16="http://schemas.microsoft.com/office/drawing/2014/main" id="{98E7DA9D-89DE-4921-8C6F-2B79D97F59B5}"/>
            </a:ext>
          </a:extLst>
        </xdr:cNvPr>
        <xdr:cNvSpPr txBox="1"/>
      </xdr:nvSpPr>
      <xdr:spPr>
        <a:xfrm>
          <a:off x="60675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88968</xdr:rowOff>
    </xdr:from>
    <xdr:ext cx="469744" cy="259045"/>
    <xdr:sp macro="" textlink="">
      <xdr:nvSpPr>
        <xdr:cNvPr id="352" name="n_1mainValue【公営住宅】&#10;一人当たり面積">
          <a:extLst>
            <a:ext uri="{FF2B5EF4-FFF2-40B4-BE49-F238E27FC236}">
              <a16:creationId xmlns:a16="http://schemas.microsoft.com/office/drawing/2014/main" id="{C1582D9D-1A6F-4FF5-BB87-8CC11A7EF1B9}"/>
            </a:ext>
          </a:extLst>
        </xdr:cNvPr>
        <xdr:cNvSpPr txBox="1"/>
      </xdr:nvSpPr>
      <xdr:spPr>
        <a:xfrm>
          <a:off x="8458277" y="132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69969</xdr:rowOff>
    </xdr:from>
    <xdr:ext cx="469744" cy="259045"/>
    <xdr:sp macro="" textlink="">
      <xdr:nvSpPr>
        <xdr:cNvPr id="353" name="n_2mainValue【公営住宅】&#10;一人当たり面積">
          <a:extLst>
            <a:ext uri="{FF2B5EF4-FFF2-40B4-BE49-F238E27FC236}">
              <a16:creationId xmlns:a16="http://schemas.microsoft.com/office/drawing/2014/main" id="{CF5E48A3-1825-4988-89D5-1908462826E5}"/>
            </a:ext>
          </a:extLst>
        </xdr:cNvPr>
        <xdr:cNvSpPr txBox="1"/>
      </xdr:nvSpPr>
      <xdr:spPr>
        <a:xfrm>
          <a:off x="7677227" y="1350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71341</xdr:rowOff>
    </xdr:from>
    <xdr:ext cx="469744" cy="259045"/>
    <xdr:sp macro="" textlink="">
      <xdr:nvSpPr>
        <xdr:cNvPr id="354" name="n_3mainValue【公営住宅】&#10;一人当たり面積">
          <a:extLst>
            <a:ext uri="{FF2B5EF4-FFF2-40B4-BE49-F238E27FC236}">
              <a16:creationId xmlns:a16="http://schemas.microsoft.com/office/drawing/2014/main" id="{13E7A24E-9BC7-4F5D-86EE-5C01DC98DEFC}"/>
            </a:ext>
          </a:extLst>
        </xdr:cNvPr>
        <xdr:cNvSpPr txBox="1"/>
      </xdr:nvSpPr>
      <xdr:spPr>
        <a:xfrm>
          <a:off x="6867602" y="135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a:extLst>
            <a:ext uri="{FF2B5EF4-FFF2-40B4-BE49-F238E27FC236}">
              <a16:creationId xmlns:a16="http://schemas.microsoft.com/office/drawing/2014/main" id="{221BD79E-4DE0-4F17-B73C-F83C89F2BE61}"/>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a:extLst>
            <a:ext uri="{FF2B5EF4-FFF2-40B4-BE49-F238E27FC236}">
              <a16:creationId xmlns:a16="http://schemas.microsoft.com/office/drawing/2014/main" id="{AD6DCD99-2A8D-46D0-A0BE-D31BC83C77AA}"/>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a:extLst>
            <a:ext uri="{FF2B5EF4-FFF2-40B4-BE49-F238E27FC236}">
              <a16:creationId xmlns:a16="http://schemas.microsoft.com/office/drawing/2014/main" id="{CF6AE325-8F04-48F6-B18B-5CA3332544CC}"/>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a:extLst>
            <a:ext uri="{FF2B5EF4-FFF2-40B4-BE49-F238E27FC236}">
              <a16:creationId xmlns:a16="http://schemas.microsoft.com/office/drawing/2014/main" id="{F6FD4F9D-7D7A-41D0-ADFE-26C41B231D8A}"/>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a:extLst>
            <a:ext uri="{FF2B5EF4-FFF2-40B4-BE49-F238E27FC236}">
              <a16:creationId xmlns:a16="http://schemas.microsoft.com/office/drawing/2014/main" id="{108D045F-3D3C-469E-BF7F-B04511E11255}"/>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a:extLst>
            <a:ext uri="{FF2B5EF4-FFF2-40B4-BE49-F238E27FC236}">
              <a16:creationId xmlns:a16="http://schemas.microsoft.com/office/drawing/2014/main" id="{0F6F52C5-DC9F-4C39-BDB6-8FDE9472E776}"/>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a:extLst>
            <a:ext uri="{FF2B5EF4-FFF2-40B4-BE49-F238E27FC236}">
              <a16:creationId xmlns:a16="http://schemas.microsoft.com/office/drawing/2014/main" id="{532BD13D-EC18-450D-B5FB-A222D9449AEA}"/>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a:extLst>
            <a:ext uri="{FF2B5EF4-FFF2-40B4-BE49-F238E27FC236}">
              <a16:creationId xmlns:a16="http://schemas.microsoft.com/office/drawing/2014/main" id="{ABA1E1C7-E9FB-45AA-A32B-176764E72DE3}"/>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a:extLst>
            <a:ext uri="{FF2B5EF4-FFF2-40B4-BE49-F238E27FC236}">
              <a16:creationId xmlns:a16="http://schemas.microsoft.com/office/drawing/2014/main" id="{2376D689-91C0-40A5-9C6D-D8F6C53932A0}"/>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a:extLst>
            <a:ext uri="{FF2B5EF4-FFF2-40B4-BE49-F238E27FC236}">
              <a16:creationId xmlns:a16="http://schemas.microsoft.com/office/drawing/2014/main" id="{3129D677-215D-4B3E-9803-67BC8F208E45}"/>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a:extLst>
            <a:ext uri="{FF2B5EF4-FFF2-40B4-BE49-F238E27FC236}">
              <a16:creationId xmlns:a16="http://schemas.microsoft.com/office/drawing/2014/main" id="{AAA21BC0-3DE6-4C89-BB0F-E7A2398652CE}"/>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a:extLst>
            <a:ext uri="{FF2B5EF4-FFF2-40B4-BE49-F238E27FC236}">
              <a16:creationId xmlns:a16="http://schemas.microsoft.com/office/drawing/2014/main" id="{577B664E-8CCE-48C1-A6AE-E1F4790AF700}"/>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a:extLst>
            <a:ext uri="{FF2B5EF4-FFF2-40B4-BE49-F238E27FC236}">
              <a16:creationId xmlns:a16="http://schemas.microsoft.com/office/drawing/2014/main" id="{913B57F1-63C0-4608-9D02-B9B72918714D}"/>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a:extLst>
            <a:ext uri="{FF2B5EF4-FFF2-40B4-BE49-F238E27FC236}">
              <a16:creationId xmlns:a16="http://schemas.microsoft.com/office/drawing/2014/main" id="{5999E20A-6531-46B3-B40D-C904E41C5369}"/>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a:extLst>
            <a:ext uri="{FF2B5EF4-FFF2-40B4-BE49-F238E27FC236}">
              <a16:creationId xmlns:a16="http://schemas.microsoft.com/office/drawing/2014/main" id="{616BA7B0-28C4-47CA-8CCD-6E7648FBD5D9}"/>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a:extLst>
            <a:ext uri="{FF2B5EF4-FFF2-40B4-BE49-F238E27FC236}">
              <a16:creationId xmlns:a16="http://schemas.microsoft.com/office/drawing/2014/main" id="{F5FFB210-86DB-4B2E-8CCE-64C7463C60AB}"/>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a:extLst>
            <a:ext uri="{FF2B5EF4-FFF2-40B4-BE49-F238E27FC236}">
              <a16:creationId xmlns:a16="http://schemas.microsoft.com/office/drawing/2014/main" id="{25E8D433-6361-43DD-8737-F833E7CB1C0D}"/>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a:extLst>
            <a:ext uri="{FF2B5EF4-FFF2-40B4-BE49-F238E27FC236}">
              <a16:creationId xmlns:a16="http://schemas.microsoft.com/office/drawing/2014/main" id="{56C237A1-BAF3-4A18-B703-2A9BC41C054A}"/>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a:extLst>
            <a:ext uri="{FF2B5EF4-FFF2-40B4-BE49-F238E27FC236}">
              <a16:creationId xmlns:a16="http://schemas.microsoft.com/office/drawing/2014/main" id="{5481E392-AE0B-4633-80FF-1B42C0A1685C}"/>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a:extLst>
            <a:ext uri="{FF2B5EF4-FFF2-40B4-BE49-F238E27FC236}">
              <a16:creationId xmlns:a16="http://schemas.microsoft.com/office/drawing/2014/main" id="{05E34007-9FFE-44D6-BE4F-5F01A8844647}"/>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a:extLst>
            <a:ext uri="{FF2B5EF4-FFF2-40B4-BE49-F238E27FC236}">
              <a16:creationId xmlns:a16="http://schemas.microsoft.com/office/drawing/2014/main" id="{9D92E8D3-FE72-485C-A558-6A7B49D195C6}"/>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a:extLst>
            <a:ext uri="{FF2B5EF4-FFF2-40B4-BE49-F238E27FC236}">
              <a16:creationId xmlns:a16="http://schemas.microsoft.com/office/drawing/2014/main" id="{14DE5A23-FB08-42E8-8D8F-4A281B848975}"/>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a:extLst>
            <a:ext uri="{FF2B5EF4-FFF2-40B4-BE49-F238E27FC236}">
              <a16:creationId xmlns:a16="http://schemas.microsoft.com/office/drawing/2014/main" id="{FC61C5B5-0C18-449A-9258-C9ACB96B7D79}"/>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a:extLst>
            <a:ext uri="{FF2B5EF4-FFF2-40B4-BE49-F238E27FC236}">
              <a16:creationId xmlns:a16="http://schemas.microsoft.com/office/drawing/2014/main" id="{5315F884-B7A9-4781-B2D2-03ED13F42171}"/>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a:extLst>
            <a:ext uri="{FF2B5EF4-FFF2-40B4-BE49-F238E27FC236}">
              <a16:creationId xmlns:a16="http://schemas.microsoft.com/office/drawing/2014/main" id="{711FD0E0-E992-4B49-867A-227DB1201112}"/>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a:extLst>
            <a:ext uri="{FF2B5EF4-FFF2-40B4-BE49-F238E27FC236}">
              <a16:creationId xmlns:a16="http://schemas.microsoft.com/office/drawing/2014/main" id="{55E41016-3786-4603-964A-0977D0F5A2A1}"/>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1" name="テキスト ボックス 380">
          <a:extLst>
            <a:ext uri="{FF2B5EF4-FFF2-40B4-BE49-F238E27FC236}">
              <a16:creationId xmlns:a16="http://schemas.microsoft.com/office/drawing/2014/main" id="{FB0A0CFA-605E-4F19-BCD4-BAF5D2E83305}"/>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2" name="直線コネクタ 381">
          <a:extLst>
            <a:ext uri="{FF2B5EF4-FFF2-40B4-BE49-F238E27FC236}">
              <a16:creationId xmlns:a16="http://schemas.microsoft.com/office/drawing/2014/main" id="{20C3062F-3B74-4E40-8DFC-0267C88582E6}"/>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3" name="テキスト ボックス 382">
          <a:extLst>
            <a:ext uri="{FF2B5EF4-FFF2-40B4-BE49-F238E27FC236}">
              <a16:creationId xmlns:a16="http://schemas.microsoft.com/office/drawing/2014/main" id="{BFA65616-AF53-40A1-A3D3-801C5A47E2A3}"/>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4" name="直線コネクタ 383">
          <a:extLst>
            <a:ext uri="{FF2B5EF4-FFF2-40B4-BE49-F238E27FC236}">
              <a16:creationId xmlns:a16="http://schemas.microsoft.com/office/drawing/2014/main" id="{F8FFF11B-92C4-4185-8A26-4F243C49DAF5}"/>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5" name="テキスト ボックス 384">
          <a:extLst>
            <a:ext uri="{FF2B5EF4-FFF2-40B4-BE49-F238E27FC236}">
              <a16:creationId xmlns:a16="http://schemas.microsoft.com/office/drawing/2014/main" id="{165BED7D-C0A0-4C23-85B4-E11A86DEFB4D}"/>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6" name="直線コネクタ 385">
          <a:extLst>
            <a:ext uri="{FF2B5EF4-FFF2-40B4-BE49-F238E27FC236}">
              <a16:creationId xmlns:a16="http://schemas.microsoft.com/office/drawing/2014/main" id="{76ADDD89-30AA-4FC2-868D-612EA7E4CD46}"/>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7" name="テキスト ボックス 386">
          <a:extLst>
            <a:ext uri="{FF2B5EF4-FFF2-40B4-BE49-F238E27FC236}">
              <a16:creationId xmlns:a16="http://schemas.microsoft.com/office/drawing/2014/main" id="{62DA1607-D15C-4364-9492-F5E220E700AC}"/>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8" name="直線コネクタ 387">
          <a:extLst>
            <a:ext uri="{FF2B5EF4-FFF2-40B4-BE49-F238E27FC236}">
              <a16:creationId xmlns:a16="http://schemas.microsoft.com/office/drawing/2014/main" id="{C2DA37E4-7992-4A6C-8EAD-D2A237A0AA5A}"/>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9" name="テキスト ボックス 388">
          <a:extLst>
            <a:ext uri="{FF2B5EF4-FFF2-40B4-BE49-F238E27FC236}">
              <a16:creationId xmlns:a16="http://schemas.microsoft.com/office/drawing/2014/main" id="{BE14F7DA-EE40-47A1-B9D6-ECADAB567D7C}"/>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0" name="直線コネクタ 389">
          <a:extLst>
            <a:ext uri="{FF2B5EF4-FFF2-40B4-BE49-F238E27FC236}">
              <a16:creationId xmlns:a16="http://schemas.microsoft.com/office/drawing/2014/main" id="{F64F6182-D42D-414F-91B8-84491F11A737}"/>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1" name="テキスト ボックス 390">
          <a:extLst>
            <a:ext uri="{FF2B5EF4-FFF2-40B4-BE49-F238E27FC236}">
              <a16:creationId xmlns:a16="http://schemas.microsoft.com/office/drawing/2014/main" id="{12C37AA4-ADB1-4D17-A981-1D595BC66167}"/>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a:extLst>
            <a:ext uri="{FF2B5EF4-FFF2-40B4-BE49-F238E27FC236}">
              <a16:creationId xmlns:a16="http://schemas.microsoft.com/office/drawing/2014/main" id="{9900AA64-349A-415B-9FC4-E4FEA297A065}"/>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3" name="テキスト ボックス 392">
          <a:extLst>
            <a:ext uri="{FF2B5EF4-FFF2-40B4-BE49-F238E27FC236}">
              <a16:creationId xmlns:a16="http://schemas.microsoft.com/office/drawing/2014/main" id="{BF8585F6-A08B-48E3-ADE3-043E1A334F6A}"/>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認定こども園・幼稚園・保育所】&#10;有形固定資産減価償却率グラフ枠">
          <a:extLst>
            <a:ext uri="{FF2B5EF4-FFF2-40B4-BE49-F238E27FC236}">
              <a16:creationId xmlns:a16="http://schemas.microsoft.com/office/drawing/2014/main" id="{B9A98134-3DEE-4BE7-834D-D49C30C0C4BA}"/>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133350</xdr:rowOff>
    </xdr:from>
    <xdr:to>
      <xdr:col>85</xdr:col>
      <xdr:colOff>126364</xdr:colOff>
      <xdr:row>40</xdr:row>
      <xdr:rowOff>133350</xdr:rowOff>
    </xdr:to>
    <xdr:cxnSp macro="">
      <xdr:nvCxnSpPr>
        <xdr:cNvPr id="395" name="直線コネクタ 394">
          <a:extLst>
            <a:ext uri="{FF2B5EF4-FFF2-40B4-BE49-F238E27FC236}">
              <a16:creationId xmlns:a16="http://schemas.microsoft.com/office/drawing/2014/main" id="{D4AEB04E-C3A4-4161-80F5-08C2F59F6C93}"/>
            </a:ext>
          </a:extLst>
        </xdr:cNvPr>
        <xdr:cNvCxnSpPr/>
      </xdr:nvCxnSpPr>
      <xdr:spPr>
        <a:xfrm flipV="1">
          <a:off x="14696439" y="5314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396" name="【認定こども園・幼稚園・保育所】&#10;有形固定資産減価償却率最小値テキスト">
          <a:extLst>
            <a:ext uri="{FF2B5EF4-FFF2-40B4-BE49-F238E27FC236}">
              <a16:creationId xmlns:a16="http://schemas.microsoft.com/office/drawing/2014/main" id="{FC96DAC2-DB64-4632-A79C-E6FBD31633B5}"/>
            </a:ext>
          </a:extLst>
        </xdr:cNvPr>
        <xdr:cNvSpPr txBox="1"/>
      </xdr:nvSpPr>
      <xdr:spPr>
        <a:xfrm>
          <a:off x="14735175" y="661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397" name="直線コネクタ 396">
          <a:extLst>
            <a:ext uri="{FF2B5EF4-FFF2-40B4-BE49-F238E27FC236}">
              <a16:creationId xmlns:a16="http://schemas.microsoft.com/office/drawing/2014/main" id="{B2A431B1-14EF-4157-BB92-C1DBA3CB6A86}"/>
            </a:ext>
          </a:extLst>
        </xdr:cNvPr>
        <xdr:cNvCxnSpPr/>
      </xdr:nvCxnSpPr>
      <xdr:spPr>
        <a:xfrm>
          <a:off x="14611350" y="6610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80027</xdr:rowOff>
    </xdr:from>
    <xdr:ext cx="405111" cy="259045"/>
    <xdr:sp macro="" textlink="">
      <xdr:nvSpPr>
        <xdr:cNvPr id="398" name="【認定こども園・幼稚園・保育所】&#10;有形固定資産減価償却率最大値テキスト">
          <a:extLst>
            <a:ext uri="{FF2B5EF4-FFF2-40B4-BE49-F238E27FC236}">
              <a16:creationId xmlns:a16="http://schemas.microsoft.com/office/drawing/2014/main" id="{59D7C13B-A340-4CEB-93B9-B83549315611}"/>
            </a:ext>
          </a:extLst>
        </xdr:cNvPr>
        <xdr:cNvSpPr txBox="1"/>
      </xdr:nvSpPr>
      <xdr:spPr>
        <a:xfrm>
          <a:off x="147351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133350</xdr:rowOff>
    </xdr:from>
    <xdr:to>
      <xdr:col>86</xdr:col>
      <xdr:colOff>25400</xdr:colOff>
      <xdr:row>32</xdr:row>
      <xdr:rowOff>133350</xdr:rowOff>
    </xdr:to>
    <xdr:cxnSp macro="">
      <xdr:nvCxnSpPr>
        <xdr:cNvPr id="399" name="直線コネクタ 398">
          <a:extLst>
            <a:ext uri="{FF2B5EF4-FFF2-40B4-BE49-F238E27FC236}">
              <a16:creationId xmlns:a16="http://schemas.microsoft.com/office/drawing/2014/main" id="{1ACBCD11-DB53-4421-8742-E047AA4DCC77}"/>
            </a:ext>
          </a:extLst>
        </xdr:cNvPr>
        <xdr:cNvCxnSpPr/>
      </xdr:nvCxnSpPr>
      <xdr:spPr>
        <a:xfrm>
          <a:off x="14611350"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00" name="【認定こども園・幼稚園・保育所】&#10;有形固定資産減価償却率平均値テキスト">
          <a:extLst>
            <a:ext uri="{FF2B5EF4-FFF2-40B4-BE49-F238E27FC236}">
              <a16:creationId xmlns:a16="http://schemas.microsoft.com/office/drawing/2014/main" id="{80BAD0B3-04F3-43C1-9ABD-7EC76EC7980A}"/>
            </a:ext>
          </a:extLst>
        </xdr:cNvPr>
        <xdr:cNvSpPr txBox="1"/>
      </xdr:nvSpPr>
      <xdr:spPr>
        <a:xfrm>
          <a:off x="14735175" y="5897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01" name="フローチャート: 判断 400">
          <a:extLst>
            <a:ext uri="{FF2B5EF4-FFF2-40B4-BE49-F238E27FC236}">
              <a16:creationId xmlns:a16="http://schemas.microsoft.com/office/drawing/2014/main" id="{1739ACDB-22BF-4F9F-9D31-F080A63F6745}"/>
            </a:ext>
          </a:extLst>
        </xdr:cNvPr>
        <xdr:cNvSpPr/>
      </xdr:nvSpPr>
      <xdr:spPr>
        <a:xfrm>
          <a:off x="14649450" y="60363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39370</xdr:rowOff>
    </xdr:to>
    <xdr:sp macro="" textlink="">
      <xdr:nvSpPr>
        <xdr:cNvPr id="402" name="フローチャート: 判断 401">
          <a:extLst>
            <a:ext uri="{FF2B5EF4-FFF2-40B4-BE49-F238E27FC236}">
              <a16:creationId xmlns:a16="http://schemas.microsoft.com/office/drawing/2014/main" id="{91CC5177-2705-4564-9109-ACD6DE3F7F66}"/>
            </a:ext>
          </a:extLst>
        </xdr:cNvPr>
        <xdr:cNvSpPr/>
      </xdr:nvSpPr>
      <xdr:spPr>
        <a:xfrm>
          <a:off x="13887450" y="60972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78740</xdr:rowOff>
    </xdr:from>
    <xdr:to>
      <xdr:col>76</xdr:col>
      <xdr:colOff>165100</xdr:colOff>
      <xdr:row>38</xdr:row>
      <xdr:rowOff>8890</xdr:rowOff>
    </xdr:to>
    <xdr:sp macro="" textlink="">
      <xdr:nvSpPr>
        <xdr:cNvPr id="403" name="フローチャート: 判断 402">
          <a:extLst>
            <a:ext uri="{FF2B5EF4-FFF2-40B4-BE49-F238E27FC236}">
              <a16:creationId xmlns:a16="http://schemas.microsoft.com/office/drawing/2014/main" id="{22DFD29E-AEBF-433A-BAFC-BC4719B7D81B}"/>
            </a:ext>
          </a:extLst>
        </xdr:cNvPr>
        <xdr:cNvSpPr/>
      </xdr:nvSpPr>
      <xdr:spPr>
        <a:xfrm>
          <a:off x="13096875" y="60699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48260</xdr:rowOff>
    </xdr:from>
    <xdr:to>
      <xdr:col>72</xdr:col>
      <xdr:colOff>38100</xdr:colOff>
      <xdr:row>37</xdr:row>
      <xdr:rowOff>149860</xdr:rowOff>
    </xdr:to>
    <xdr:sp macro="" textlink="">
      <xdr:nvSpPr>
        <xdr:cNvPr id="404" name="フローチャート: 判断 403">
          <a:extLst>
            <a:ext uri="{FF2B5EF4-FFF2-40B4-BE49-F238E27FC236}">
              <a16:creationId xmlns:a16="http://schemas.microsoft.com/office/drawing/2014/main" id="{9A9956C0-E3BB-4986-BBCD-0FFE5BD65F2D}"/>
            </a:ext>
          </a:extLst>
        </xdr:cNvPr>
        <xdr:cNvSpPr/>
      </xdr:nvSpPr>
      <xdr:spPr>
        <a:xfrm>
          <a:off x="12296775" y="603631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405" name="フローチャート: 判断 404">
          <a:extLst>
            <a:ext uri="{FF2B5EF4-FFF2-40B4-BE49-F238E27FC236}">
              <a16:creationId xmlns:a16="http://schemas.microsoft.com/office/drawing/2014/main" id="{E1E294AB-6145-4A14-8B59-F0815A29BF1A}"/>
            </a:ext>
          </a:extLst>
        </xdr:cNvPr>
        <xdr:cNvSpPr/>
      </xdr:nvSpPr>
      <xdr:spPr>
        <a:xfrm>
          <a:off x="11487150" y="60210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A8EE80C8-3ED4-4323-9F98-C682001CF969}"/>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7BBF1C93-2131-43F7-B5DA-0C8581D86259}"/>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FABE926C-0286-4BBD-A9A1-571F83203A8E}"/>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30EBF4DF-EF9F-48E5-BF2F-C7EAA2A68581}"/>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BCBE279F-7C26-4E89-B4C1-47DC45A0EB5F}"/>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36830</xdr:rowOff>
    </xdr:from>
    <xdr:to>
      <xdr:col>85</xdr:col>
      <xdr:colOff>177800</xdr:colOff>
      <xdr:row>39</xdr:row>
      <xdr:rowOff>138430</xdr:rowOff>
    </xdr:to>
    <xdr:sp macro="" textlink="">
      <xdr:nvSpPr>
        <xdr:cNvPr id="411" name="楕円 410">
          <a:extLst>
            <a:ext uri="{FF2B5EF4-FFF2-40B4-BE49-F238E27FC236}">
              <a16:creationId xmlns:a16="http://schemas.microsoft.com/office/drawing/2014/main" id="{A4D74EBA-0132-4291-8970-64978BF4D51C}"/>
            </a:ext>
          </a:extLst>
        </xdr:cNvPr>
        <xdr:cNvSpPr/>
      </xdr:nvSpPr>
      <xdr:spPr>
        <a:xfrm>
          <a:off x="14649450" y="63519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15257</xdr:rowOff>
    </xdr:from>
    <xdr:ext cx="405111" cy="259045"/>
    <xdr:sp macro="" textlink="">
      <xdr:nvSpPr>
        <xdr:cNvPr id="412" name="【認定こども園・幼稚園・保育所】&#10;有形固定資産減価償却率該当値テキスト">
          <a:extLst>
            <a:ext uri="{FF2B5EF4-FFF2-40B4-BE49-F238E27FC236}">
              <a16:creationId xmlns:a16="http://schemas.microsoft.com/office/drawing/2014/main" id="{0C3E2993-40D3-4543-B5A3-6B57F9156819}"/>
            </a:ext>
          </a:extLst>
        </xdr:cNvPr>
        <xdr:cNvSpPr txBox="1"/>
      </xdr:nvSpPr>
      <xdr:spPr>
        <a:xfrm>
          <a:off x="14735175"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132080</xdr:rowOff>
    </xdr:from>
    <xdr:to>
      <xdr:col>81</xdr:col>
      <xdr:colOff>101600</xdr:colOff>
      <xdr:row>39</xdr:row>
      <xdr:rowOff>62230</xdr:rowOff>
    </xdr:to>
    <xdr:sp macro="" textlink="">
      <xdr:nvSpPr>
        <xdr:cNvPr id="413" name="楕円 412">
          <a:extLst>
            <a:ext uri="{FF2B5EF4-FFF2-40B4-BE49-F238E27FC236}">
              <a16:creationId xmlns:a16="http://schemas.microsoft.com/office/drawing/2014/main" id="{C91B0B1C-9D29-4FEF-993C-EAD0E01090E3}"/>
            </a:ext>
          </a:extLst>
        </xdr:cNvPr>
        <xdr:cNvSpPr/>
      </xdr:nvSpPr>
      <xdr:spPr>
        <a:xfrm>
          <a:off x="13887450" y="62852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11430</xdr:rowOff>
    </xdr:from>
    <xdr:to>
      <xdr:col>85</xdr:col>
      <xdr:colOff>127000</xdr:colOff>
      <xdr:row>39</xdr:row>
      <xdr:rowOff>87630</xdr:rowOff>
    </xdr:to>
    <xdr:cxnSp macro="">
      <xdr:nvCxnSpPr>
        <xdr:cNvPr id="414" name="直線コネクタ 413">
          <a:extLst>
            <a:ext uri="{FF2B5EF4-FFF2-40B4-BE49-F238E27FC236}">
              <a16:creationId xmlns:a16="http://schemas.microsoft.com/office/drawing/2014/main" id="{00CDDBE2-6713-48A8-B677-D15EC9DFD481}"/>
            </a:ext>
          </a:extLst>
        </xdr:cNvPr>
        <xdr:cNvCxnSpPr/>
      </xdr:nvCxnSpPr>
      <xdr:spPr>
        <a:xfrm>
          <a:off x="13935075" y="6323330"/>
          <a:ext cx="762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78740</xdr:rowOff>
    </xdr:from>
    <xdr:to>
      <xdr:col>76</xdr:col>
      <xdr:colOff>165100</xdr:colOff>
      <xdr:row>39</xdr:row>
      <xdr:rowOff>8890</xdr:rowOff>
    </xdr:to>
    <xdr:sp macro="" textlink="">
      <xdr:nvSpPr>
        <xdr:cNvPr id="415" name="楕円 414">
          <a:extLst>
            <a:ext uri="{FF2B5EF4-FFF2-40B4-BE49-F238E27FC236}">
              <a16:creationId xmlns:a16="http://schemas.microsoft.com/office/drawing/2014/main" id="{C835750C-97CD-43F0-8DA4-BBF0FDD6F6E0}"/>
            </a:ext>
          </a:extLst>
        </xdr:cNvPr>
        <xdr:cNvSpPr/>
      </xdr:nvSpPr>
      <xdr:spPr>
        <a:xfrm>
          <a:off x="13096875" y="62318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129540</xdr:rowOff>
    </xdr:from>
    <xdr:to>
      <xdr:col>81</xdr:col>
      <xdr:colOff>50800</xdr:colOff>
      <xdr:row>39</xdr:row>
      <xdr:rowOff>11430</xdr:rowOff>
    </xdr:to>
    <xdr:cxnSp macro="">
      <xdr:nvCxnSpPr>
        <xdr:cNvPr id="416" name="直線コネクタ 415">
          <a:extLst>
            <a:ext uri="{FF2B5EF4-FFF2-40B4-BE49-F238E27FC236}">
              <a16:creationId xmlns:a16="http://schemas.microsoft.com/office/drawing/2014/main" id="{6B0BAD9C-CCA5-4850-8FD8-E209F0916B1B}"/>
            </a:ext>
          </a:extLst>
        </xdr:cNvPr>
        <xdr:cNvCxnSpPr/>
      </xdr:nvCxnSpPr>
      <xdr:spPr>
        <a:xfrm>
          <a:off x="13144500" y="6279515"/>
          <a:ext cx="790575"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417" name="楕円 416">
          <a:extLst>
            <a:ext uri="{FF2B5EF4-FFF2-40B4-BE49-F238E27FC236}">
              <a16:creationId xmlns:a16="http://schemas.microsoft.com/office/drawing/2014/main" id="{FF996645-71F8-40E5-BC46-D1E36C735951}"/>
            </a:ext>
          </a:extLst>
        </xdr:cNvPr>
        <xdr:cNvSpPr/>
      </xdr:nvSpPr>
      <xdr:spPr>
        <a:xfrm>
          <a:off x="12296775" y="61817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38</xdr:row>
      <xdr:rowOff>129540</xdr:rowOff>
    </xdr:to>
    <xdr:cxnSp macro="">
      <xdr:nvCxnSpPr>
        <xdr:cNvPr id="418" name="直線コネクタ 417">
          <a:extLst>
            <a:ext uri="{FF2B5EF4-FFF2-40B4-BE49-F238E27FC236}">
              <a16:creationId xmlns:a16="http://schemas.microsoft.com/office/drawing/2014/main" id="{F29023D0-901A-4410-9D03-47F206360D55}"/>
            </a:ext>
          </a:extLst>
        </xdr:cNvPr>
        <xdr:cNvCxnSpPr/>
      </xdr:nvCxnSpPr>
      <xdr:spPr>
        <a:xfrm>
          <a:off x="12344400" y="6229350"/>
          <a:ext cx="8001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55897</xdr:rowOff>
    </xdr:from>
    <xdr:ext cx="405111" cy="259045"/>
    <xdr:sp macro="" textlink="">
      <xdr:nvSpPr>
        <xdr:cNvPr id="419" name="n_1aveValue【認定こども園・幼稚園・保育所】&#10;有形固定資産減価償却率">
          <a:extLst>
            <a:ext uri="{FF2B5EF4-FFF2-40B4-BE49-F238E27FC236}">
              <a16:creationId xmlns:a16="http://schemas.microsoft.com/office/drawing/2014/main" id="{1D6109E9-98E6-4DC1-BDE5-A4853C15B035}"/>
            </a:ext>
          </a:extLst>
        </xdr:cNvPr>
        <xdr:cNvSpPr txBox="1"/>
      </xdr:nvSpPr>
      <xdr:spPr>
        <a:xfrm>
          <a:off x="13745219"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25417</xdr:rowOff>
    </xdr:from>
    <xdr:ext cx="405111" cy="259045"/>
    <xdr:sp macro="" textlink="">
      <xdr:nvSpPr>
        <xdr:cNvPr id="420" name="n_2aveValue【認定こども園・幼稚園・保育所】&#10;有形固定資産減価償却率">
          <a:extLst>
            <a:ext uri="{FF2B5EF4-FFF2-40B4-BE49-F238E27FC236}">
              <a16:creationId xmlns:a16="http://schemas.microsoft.com/office/drawing/2014/main" id="{D01DD9DB-2041-4D68-9917-F66CFFFC2DB5}"/>
            </a:ext>
          </a:extLst>
        </xdr:cNvPr>
        <xdr:cNvSpPr txBox="1"/>
      </xdr:nvSpPr>
      <xdr:spPr>
        <a:xfrm>
          <a:off x="12964169" y="5857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166387</xdr:rowOff>
    </xdr:from>
    <xdr:ext cx="405111" cy="259045"/>
    <xdr:sp macro="" textlink="">
      <xdr:nvSpPr>
        <xdr:cNvPr id="421" name="n_3aveValue【認定こども園・幼稚園・保育所】&#10;有形固定資産減価償却率">
          <a:extLst>
            <a:ext uri="{FF2B5EF4-FFF2-40B4-BE49-F238E27FC236}">
              <a16:creationId xmlns:a16="http://schemas.microsoft.com/office/drawing/2014/main" id="{0C71347F-B25F-4164-98E1-F2D18F042922}"/>
            </a:ext>
          </a:extLst>
        </xdr:cNvPr>
        <xdr:cNvSpPr txBox="1"/>
      </xdr:nvSpPr>
      <xdr:spPr>
        <a:xfrm>
          <a:off x="12164069"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422" name="n_4aveValue【認定こども園・幼稚園・保育所】&#10;有形固定資産減価償却率">
          <a:extLst>
            <a:ext uri="{FF2B5EF4-FFF2-40B4-BE49-F238E27FC236}">
              <a16:creationId xmlns:a16="http://schemas.microsoft.com/office/drawing/2014/main" id="{2930E0FF-A117-431E-82DC-20FA84D30A1D}"/>
            </a:ext>
          </a:extLst>
        </xdr:cNvPr>
        <xdr:cNvSpPr txBox="1"/>
      </xdr:nvSpPr>
      <xdr:spPr>
        <a:xfrm>
          <a:off x="113544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53357</xdr:rowOff>
    </xdr:from>
    <xdr:ext cx="405111" cy="259045"/>
    <xdr:sp macro="" textlink="">
      <xdr:nvSpPr>
        <xdr:cNvPr id="423" name="n_1mainValue【認定こども園・幼稚園・保育所】&#10;有形固定資産減価償却率">
          <a:extLst>
            <a:ext uri="{FF2B5EF4-FFF2-40B4-BE49-F238E27FC236}">
              <a16:creationId xmlns:a16="http://schemas.microsoft.com/office/drawing/2014/main" id="{21476CA6-8136-47C0-BF88-F716C3F01260}"/>
            </a:ext>
          </a:extLst>
        </xdr:cNvPr>
        <xdr:cNvSpPr txBox="1"/>
      </xdr:nvSpPr>
      <xdr:spPr>
        <a:xfrm>
          <a:off x="13745219" y="636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424" name="n_2mainValue【認定こども園・幼稚園・保育所】&#10;有形固定資産減価償却率">
          <a:extLst>
            <a:ext uri="{FF2B5EF4-FFF2-40B4-BE49-F238E27FC236}">
              <a16:creationId xmlns:a16="http://schemas.microsoft.com/office/drawing/2014/main" id="{104CB6E1-0C46-4347-97E2-544495A26010}"/>
            </a:ext>
          </a:extLst>
        </xdr:cNvPr>
        <xdr:cNvSpPr txBox="1"/>
      </xdr:nvSpPr>
      <xdr:spPr>
        <a:xfrm>
          <a:off x="12964169"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118127</xdr:rowOff>
    </xdr:from>
    <xdr:ext cx="405111" cy="259045"/>
    <xdr:sp macro="" textlink="">
      <xdr:nvSpPr>
        <xdr:cNvPr id="425" name="n_3mainValue【認定こども園・幼稚園・保育所】&#10;有形固定資産減価償却率">
          <a:extLst>
            <a:ext uri="{FF2B5EF4-FFF2-40B4-BE49-F238E27FC236}">
              <a16:creationId xmlns:a16="http://schemas.microsoft.com/office/drawing/2014/main" id="{F474D00A-549B-43CC-AC28-C9B232917211}"/>
            </a:ext>
          </a:extLst>
        </xdr:cNvPr>
        <xdr:cNvSpPr txBox="1"/>
      </xdr:nvSpPr>
      <xdr:spPr>
        <a:xfrm>
          <a:off x="12164069" y="627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a:extLst>
            <a:ext uri="{FF2B5EF4-FFF2-40B4-BE49-F238E27FC236}">
              <a16:creationId xmlns:a16="http://schemas.microsoft.com/office/drawing/2014/main" id="{40563783-B795-4455-8AD1-A07BE54C9FD2}"/>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a:extLst>
            <a:ext uri="{FF2B5EF4-FFF2-40B4-BE49-F238E27FC236}">
              <a16:creationId xmlns:a16="http://schemas.microsoft.com/office/drawing/2014/main" id="{574BC9C5-C018-4F50-B15F-6B25CD401631}"/>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a:extLst>
            <a:ext uri="{FF2B5EF4-FFF2-40B4-BE49-F238E27FC236}">
              <a16:creationId xmlns:a16="http://schemas.microsoft.com/office/drawing/2014/main" id="{E8FA87D8-5D5B-4AFA-B5BD-6854EF4B9C1B}"/>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a:extLst>
            <a:ext uri="{FF2B5EF4-FFF2-40B4-BE49-F238E27FC236}">
              <a16:creationId xmlns:a16="http://schemas.microsoft.com/office/drawing/2014/main" id="{91F25376-EC0C-42C8-9121-1A0A1DC3DEAB}"/>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a:extLst>
            <a:ext uri="{FF2B5EF4-FFF2-40B4-BE49-F238E27FC236}">
              <a16:creationId xmlns:a16="http://schemas.microsoft.com/office/drawing/2014/main" id="{1EC13E16-97E4-441E-9EBE-03D7D1FC11AC}"/>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a:extLst>
            <a:ext uri="{FF2B5EF4-FFF2-40B4-BE49-F238E27FC236}">
              <a16:creationId xmlns:a16="http://schemas.microsoft.com/office/drawing/2014/main" id="{66F2A0C9-5050-4AAB-9FFF-E158E21F7311}"/>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a:extLst>
            <a:ext uri="{FF2B5EF4-FFF2-40B4-BE49-F238E27FC236}">
              <a16:creationId xmlns:a16="http://schemas.microsoft.com/office/drawing/2014/main" id="{FBFBC146-88DE-4FDA-AB13-F2F9D912525D}"/>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a:extLst>
            <a:ext uri="{FF2B5EF4-FFF2-40B4-BE49-F238E27FC236}">
              <a16:creationId xmlns:a16="http://schemas.microsoft.com/office/drawing/2014/main" id="{B42274ED-3EF2-4387-9480-4957CAE00A1E}"/>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a:extLst>
            <a:ext uri="{FF2B5EF4-FFF2-40B4-BE49-F238E27FC236}">
              <a16:creationId xmlns:a16="http://schemas.microsoft.com/office/drawing/2014/main" id="{9F67BD7B-BFB3-45ED-83FD-E6017358B0EF}"/>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a:extLst>
            <a:ext uri="{FF2B5EF4-FFF2-40B4-BE49-F238E27FC236}">
              <a16:creationId xmlns:a16="http://schemas.microsoft.com/office/drawing/2014/main" id="{282EF3BA-774E-4459-85D5-BE29FBBECD59}"/>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6" name="直線コネクタ 435">
          <a:extLst>
            <a:ext uri="{FF2B5EF4-FFF2-40B4-BE49-F238E27FC236}">
              <a16:creationId xmlns:a16="http://schemas.microsoft.com/office/drawing/2014/main" id="{E0C546FB-6F0B-4A49-AF76-1AE9BA8E186B}"/>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7" name="テキスト ボックス 436">
          <a:extLst>
            <a:ext uri="{FF2B5EF4-FFF2-40B4-BE49-F238E27FC236}">
              <a16:creationId xmlns:a16="http://schemas.microsoft.com/office/drawing/2014/main" id="{AB60C53E-989A-4D78-906D-B3EC5421131A}"/>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8" name="直線コネクタ 437">
          <a:extLst>
            <a:ext uri="{FF2B5EF4-FFF2-40B4-BE49-F238E27FC236}">
              <a16:creationId xmlns:a16="http://schemas.microsoft.com/office/drawing/2014/main" id="{DE65BFAD-770E-492D-8FAD-EA1F5F820650}"/>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9" name="テキスト ボックス 438">
          <a:extLst>
            <a:ext uri="{FF2B5EF4-FFF2-40B4-BE49-F238E27FC236}">
              <a16:creationId xmlns:a16="http://schemas.microsoft.com/office/drawing/2014/main" id="{94C700B9-D9B2-43A5-932D-A018BEE2A3C4}"/>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0" name="直線コネクタ 439">
          <a:extLst>
            <a:ext uri="{FF2B5EF4-FFF2-40B4-BE49-F238E27FC236}">
              <a16:creationId xmlns:a16="http://schemas.microsoft.com/office/drawing/2014/main" id="{FD31F169-8145-45C2-8B33-2901ACEC59C4}"/>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1" name="テキスト ボックス 440">
          <a:extLst>
            <a:ext uri="{FF2B5EF4-FFF2-40B4-BE49-F238E27FC236}">
              <a16:creationId xmlns:a16="http://schemas.microsoft.com/office/drawing/2014/main" id="{FA81EA86-01B1-4F1A-97CB-1599F772BA07}"/>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2" name="直線コネクタ 441">
          <a:extLst>
            <a:ext uri="{FF2B5EF4-FFF2-40B4-BE49-F238E27FC236}">
              <a16:creationId xmlns:a16="http://schemas.microsoft.com/office/drawing/2014/main" id="{B42556AE-42F2-4F01-8B66-22D6F3B6D093}"/>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3" name="テキスト ボックス 442">
          <a:extLst>
            <a:ext uri="{FF2B5EF4-FFF2-40B4-BE49-F238E27FC236}">
              <a16:creationId xmlns:a16="http://schemas.microsoft.com/office/drawing/2014/main" id="{94390DE1-56A5-442B-A3DC-6F83784903CD}"/>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4" name="直線コネクタ 443">
          <a:extLst>
            <a:ext uri="{FF2B5EF4-FFF2-40B4-BE49-F238E27FC236}">
              <a16:creationId xmlns:a16="http://schemas.microsoft.com/office/drawing/2014/main" id="{FA45FC30-800B-45E8-A910-96164127B961}"/>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5" name="テキスト ボックス 444">
          <a:extLst>
            <a:ext uri="{FF2B5EF4-FFF2-40B4-BE49-F238E27FC236}">
              <a16:creationId xmlns:a16="http://schemas.microsoft.com/office/drawing/2014/main" id="{219C6741-6594-4EDF-8B01-F59A477B5C7B}"/>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6" name="直線コネクタ 445">
          <a:extLst>
            <a:ext uri="{FF2B5EF4-FFF2-40B4-BE49-F238E27FC236}">
              <a16:creationId xmlns:a16="http://schemas.microsoft.com/office/drawing/2014/main" id="{4BA85780-9B5A-4ACA-B004-6E0160E943F4}"/>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7" name="テキスト ボックス 446">
          <a:extLst>
            <a:ext uri="{FF2B5EF4-FFF2-40B4-BE49-F238E27FC236}">
              <a16:creationId xmlns:a16="http://schemas.microsoft.com/office/drawing/2014/main" id="{34F98B33-F94E-43B9-B19E-EEF0548269CE}"/>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013DC5A6-C13B-483D-9DCA-74D2A8ABC8BD}"/>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F5B93AA7-57EF-4902-9B80-127D43C9B787}"/>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a:extLst>
            <a:ext uri="{FF2B5EF4-FFF2-40B4-BE49-F238E27FC236}">
              <a16:creationId xmlns:a16="http://schemas.microsoft.com/office/drawing/2014/main" id="{60D1A4E5-1B42-4A7F-849E-E9EC9BC4914C}"/>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451" name="直線コネクタ 450">
          <a:extLst>
            <a:ext uri="{FF2B5EF4-FFF2-40B4-BE49-F238E27FC236}">
              <a16:creationId xmlns:a16="http://schemas.microsoft.com/office/drawing/2014/main" id="{676039B5-A75F-4A9E-9782-F21B771A0A51}"/>
            </a:ext>
          </a:extLst>
        </xdr:cNvPr>
        <xdr:cNvCxnSpPr/>
      </xdr:nvCxnSpPr>
      <xdr:spPr>
        <a:xfrm flipV="1">
          <a:off x="19954239" y="5304518"/>
          <a:ext cx="0" cy="151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452" name="【認定こども園・幼稚園・保育所】&#10;一人当たり面積最小値テキスト">
          <a:extLst>
            <a:ext uri="{FF2B5EF4-FFF2-40B4-BE49-F238E27FC236}">
              <a16:creationId xmlns:a16="http://schemas.microsoft.com/office/drawing/2014/main" id="{CF401721-5959-448A-A797-0122439D6CB5}"/>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453" name="直線コネクタ 452">
          <a:extLst>
            <a:ext uri="{FF2B5EF4-FFF2-40B4-BE49-F238E27FC236}">
              <a16:creationId xmlns:a16="http://schemas.microsoft.com/office/drawing/2014/main" id="{42676744-FC96-45B0-954F-FE16263F60F3}"/>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454" name="【認定こども園・幼稚園・保育所】&#10;一人当たり面積最大値テキスト">
          <a:extLst>
            <a:ext uri="{FF2B5EF4-FFF2-40B4-BE49-F238E27FC236}">
              <a16:creationId xmlns:a16="http://schemas.microsoft.com/office/drawing/2014/main" id="{D59557BC-B082-4B6C-ADFA-82F0A4FB8EA0}"/>
            </a:ext>
          </a:extLst>
        </xdr:cNvPr>
        <xdr:cNvSpPr txBox="1"/>
      </xdr:nvSpPr>
      <xdr:spPr>
        <a:xfrm>
          <a:off x="19992975" y="508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455" name="直線コネクタ 454">
          <a:extLst>
            <a:ext uri="{FF2B5EF4-FFF2-40B4-BE49-F238E27FC236}">
              <a16:creationId xmlns:a16="http://schemas.microsoft.com/office/drawing/2014/main" id="{E3591587-077F-46E1-8090-ACCBFCF9EE1D}"/>
            </a:ext>
          </a:extLst>
        </xdr:cNvPr>
        <xdr:cNvCxnSpPr/>
      </xdr:nvCxnSpPr>
      <xdr:spPr>
        <a:xfrm>
          <a:off x="19878675" y="53045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26505</xdr:rowOff>
    </xdr:from>
    <xdr:ext cx="469744" cy="259045"/>
    <xdr:sp macro="" textlink="">
      <xdr:nvSpPr>
        <xdr:cNvPr id="456" name="【認定こども園・幼稚園・保育所】&#10;一人当たり面積平均値テキスト">
          <a:extLst>
            <a:ext uri="{FF2B5EF4-FFF2-40B4-BE49-F238E27FC236}">
              <a16:creationId xmlns:a16="http://schemas.microsoft.com/office/drawing/2014/main" id="{5FEF2036-B206-48F6-8A94-C72C46380D05}"/>
            </a:ext>
          </a:extLst>
        </xdr:cNvPr>
        <xdr:cNvSpPr txBox="1"/>
      </xdr:nvSpPr>
      <xdr:spPr>
        <a:xfrm>
          <a:off x="19992975" y="6344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457" name="フローチャート: 判断 456">
          <a:extLst>
            <a:ext uri="{FF2B5EF4-FFF2-40B4-BE49-F238E27FC236}">
              <a16:creationId xmlns:a16="http://schemas.microsoft.com/office/drawing/2014/main" id="{91D0BFFC-6DDD-484C-82C0-0EB88F81203C}"/>
            </a:ext>
          </a:extLst>
        </xdr:cNvPr>
        <xdr:cNvSpPr/>
      </xdr:nvSpPr>
      <xdr:spPr>
        <a:xfrm>
          <a:off x="19897725" y="64838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164193</xdr:rowOff>
    </xdr:from>
    <xdr:to>
      <xdr:col>112</xdr:col>
      <xdr:colOff>38100</xdr:colOff>
      <xdr:row>40</xdr:row>
      <xdr:rowOff>94343</xdr:rowOff>
    </xdr:to>
    <xdr:sp macro="" textlink="">
      <xdr:nvSpPr>
        <xdr:cNvPr id="458" name="フローチャート: 判断 457">
          <a:extLst>
            <a:ext uri="{FF2B5EF4-FFF2-40B4-BE49-F238E27FC236}">
              <a16:creationId xmlns:a16="http://schemas.microsoft.com/office/drawing/2014/main" id="{CBD0D8F2-137D-45EA-8AED-E7079D031983}"/>
            </a:ext>
          </a:extLst>
        </xdr:cNvPr>
        <xdr:cNvSpPr/>
      </xdr:nvSpPr>
      <xdr:spPr>
        <a:xfrm>
          <a:off x="19154775" y="64760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459" name="フローチャート: 判断 458">
          <a:extLst>
            <a:ext uri="{FF2B5EF4-FFF2-40B4-BE49-F238E27FC236}">
              <a16:creationId xmlns:a16="http://schemas.microsoft.com/office/drawing/2014/main" id="{C4B40EBB-E04B-4D01-BFCC-AFA603008B94}"/>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460" name="フローチャート: 判断 459">
          <a:extLst>
            <a:ext uri="{FF2B5EF4-FFF2-40B4-BE49-F238E27FC236}">
              <a16:creationId xmlns:a16="http://schemas.microsoft.com/office/drawing/2014/main" id="{71DE811C-BB88-4516-A5B8-623D4AC1D423}"/>
            </a:ext>
          </a:extLst>
        </xdr:cNvPr>
        <xdr:cNvSpPr/>
      </xdr:nvSpPr>
      <xdr:spPr>
        <a:xfrm>
          <a:off x="17554575" y="64683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131535</xdr:rowOff>
    </xdr:from>
    <xdr:to>
      <xdr:col>98</xdr:col>
      <xdr:colOff>38100</xdr:colOff>
      <xdr:row>40</xdr:row>
      <xdr:rowOff>61685</xdr:rowOff>
    </xdr:to>
    <xdr:sp macro="" textlink="">
      <xdr:nvSpPr>
        <xdr:cNvPr id="461" name="フローチャート: 判断 460">
          <a:extLst>
            <a:ext uri="{FF2B5EF4-FFF2-40B4-BE49-F238E27FC236}">
              <a16:creationId xmlns:a16="http://schemas.microsoft.com/office/drawing/2014/main" id="{C567C8F6-6517-4C7E-BEDB-9FD966A4E32F}"/>
            </a:ext>
          </a:extLst>
        </xdr:cNvPr>
        <xdr:cNvSpPr/>
      </xdr:nvSpPr>
      <xdr:spPr>
        <a:xfrm>
          <a:off x="16754475" y="64466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E0FF4C9B-F02E-4B6B-AFBD-0464DF6010C8}"/>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892FD886-4F77-49E5-8364-3B5849348F61}"/>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9D900274-1333-45E5-9E47-AC2D2BC87CF7}"/>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890174E-3A89-41D4-A9A2-6AC892F6B13D}"/>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17918C36-B127-4B1A-857B-34418F478A5C}"/>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112485</xdr:rowOff>
    </xdr:from>
    <xdr:to>
      <xdr:col>116</xdr:col>
      <xdr:colOff>114300</xdr:colOff>
      <xdr:row>41</xdr:row>
      <xdr:rowOff>42635</xdr:rowOff>
    </xdr:to>
    <xdr:sp macro="" textlink="">
      <xdr:nvSpPr>
        <xdr:cNvPr id="467" name="楕円 466">
          <a:extLst>
            <a:ext uri="{FF2B5EF4-FFF2-40B4-BE49-F238E27FC236}">
              <a16:creationId xmlns:a16="http://schemas.microsoft.com/office/drawing/2014/main" id="{1A7636A1-F164-4CAA-A13B-592276C0BC96}"/>
            </a:ext>
          </a:extLst>
        </xdr:cNvPr>
        <xdr:cNvSpPr/>
      </xdr:nvSpPr>
      <xdr:spPr>
        <a:xfrm>
          <a:off x="19897725" y="65894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90912</xdr:rowOff>
    </xdr:from>
    <xdr:ext cx="469744" cy="259045"/>
    <xdr:sp macro="" textlink="">
      <xdr:nvSpPr>
        <xdr:cNvPr id="468" name="【認定こども園・幼稚園・保育所】&#10;一人当たり面積該当値テキスト">
          <a:extLst>
            <a:ext uri="{FF2B5EF4-FFF2-40B4-BE49-F238E27FC236}">
              <a16:creationId xmlns:a16="http://schemas.microsoft.com/office/drawing/2014/main" id="{5DD07661-AB42-4414-8B92-9E9A22118452}"/>
            </a:ext>
          </a:extLst>
        </xdr:cNvPr>
        <xdr:cNvSpPr txBox="1"/>
      </xdr:nvSpPr>
      <xdr:spPr>
        <a:xfrm>
          <a:off x="19992975" y="656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90715</xdr:rowOff>
    </xdr:from>
    <xdr:to>
      <xdr:col>112</xdr:col>
      <xdr:colOff>38100</xdr:colOff>
      <xdr:row>41</xdr:row>
      <xdr:rowOff>20865</xdr:rowOff>
    </xdr:to>
    <xdr:sp macro="" textlink="">
      <xdr:nvSpPr>
        <xdr:cNvPr id="469" name="楕円 468">
          <a:extLst>
            <a:ext uri="{FF2B5EF4-FFF2-40B4-BE49-F238E27FC236}">
              <a16:creationId xmlns:a16="http://schemas.microsoft.com/office/drawing/2014/main" id="{F6475DF3-D5B3-4ABE-B1D8-844BA9CCA44E}"/>
            </a:ext>
          </a:extLst>
        </xdr:cNvPr>
        <xdr:cNvSpPr/>
      </xdr:nvSpPr>
      <xdr:spPr>
        <a:xfrm>
          <a:off x="19154775" y="65645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141515</xdr:rowOff>
    </xdr:from>
    <xdr:to>
      <xdr:col>116</xdr:col>
      <xdr:colOff>63500</xdr:colOff>
      <xdr:row>40</xdr:row>
      <xdr:rowOff>163285</xdr:rowOff>
    </xdr:to>
    <xdr:cxnSp macro="">
      <xdr:nvCxnSpPr>
        <xdr:cNvPr id="470" name="直線コネクタ 469">
          <a:extLst>
            <a:ext uri="{FF2B5EF4-FFF2-40B4-BE49-F238E27FC236}">
              <a16:creationId xmlns:a16="http://schemas.microsoft.com/office/drawing/2014/main" id="{46852DF4-6AEF-48F5-8BEA-66863A463C46}"/>
            </a:ext>
          </a:extLst>
        </xdr:cNvPr>
        <xdr:cNvCxnSpPr/>
      </xdr:nvCxnSpPr>
      <xdr:spPr>
        <a:xfrm>
          <a:off x="19202400" y="6621690"/>
          <a:ext cx="752475" cy="1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101600</xdr:rowOff>
    </xdr:from>
    <xdr:to>
      <xdr:col>107</xdr:col>
      <xdr:colOff>101600</xdr:colOff>
      <xdr:row>41</xdr:row>
      <xdr:rowOff>31750</xdr:rowOff>
    </xdr:to>
    <xdr:sp macro="" textlink="">
      <xdr:nvSpPr>
        <xdr:cNvPr id="471" name="楕円 470">
          <a:extLst>
            <a:ext uri="{FF2B5EF4-FFF2-40B4-BE49-F238E27FC236}">
              <a16:creationId xmlns:a16="http://schemas.microsoft.com/office/drawing/2014/main" id="{2DD19638-1DC2-4B56-B353-62C6F3586E6E}"/>
            </a:ext>
          </a:extLst>
        </xdr:cNvPr>
        <xdr:cNvSpPr/>
      </xdr:nvSpPr>
      <xdr:spPr>
        <a:xfrm>
          <a:off x="18345150" y="6581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141515</xdr:rowOff>
    </xdr:from>
    <xdr:to>
      <xdr:col>111</xdr:col>
      <xdr:colOff>177800</xdr:colOff>
      <xdr:row>40</xdr:row>
      <xdr:rowOff>152400</xdr:rowOff>
    </xdr:to>
    <xdr:cxnSp macro="">
      <xdr:nvCxnSpPr>
        <xdr:cNvPr id="472" name="直線コネクタ 471">
          <a:extLst>
            <a:ext uri="{FF2B5EF4-FFF2-40B4-BE49-F238E27FC236}">
              <a16:creationId xmlns:a16="http://schemas.microsoft.com/office/drawing/2014/main" id="{6DFFEDAE-8E02-4EF0-9618-C11314070DC1}"/>
            </a:ext>
          </a:extLst>
        </xdr:cNvPr>
        <xdr:cNvCxnSpPr/>
      </xdr:nvCxnSpPr>
      <xdr:spPr>
        <a:xfrm flipV="1">
          <a:off x="18392775" y="6621690"/>
          <a:ext cx="809625"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101600</xdr:rowOff>
    </xdr:from>
    <xdr:to>
      <xdr:col>102</xdr:col>
      <xdr:colOff>165100</xdr:colOff>
      <xdr:row>41</xdr:row>
      <xdr:rowOff>31750</xdr:rowOff>
    </xdr:to>
    <xdr:sp macro="" textlink="">
      <xdr:nvSpPr>
        <xdr:cNvPr id="473" name="楕円 472">
          <a:extLst>
            <a:ext uri="{FF2B5EF4-FFF2-40B4-BE49-F238E27FC236}">
              <a16:creationId xmlns:a16="http://schemas.microsoft.com/office/drawing/2014/main" id="{C8AAD9CD-0060-48CF-A524-300407541919}"/>
            </a:ext>
          </a:extLst>
        </xdr:cNvPr>
        <xdr:cNvSpPr/>
      </xdr:nvSpPr>
      <xdr:spPr>
        <a:xfrm>
          <a:off x="17554575" y="6581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152400</xdr:rowOff>
    </xdr:from>
    <xdr:to>
      <xdr:col>107</xdr:col>
      <xdr:colOff>50800</xdr:colOff>
      <xdr:row>40</xdr:row>
      <xdr:rowOff>152400</xdr:rowOff>
    </xdr:to>
    <xdr:cxnSp macro="">
      <xdr:nvCxnSpPr>
        <xdr:cNvPr id="474" name="直線コネクタ 473">
          <a:extLst>
            <a:ext uri="{FF2B5EF4-FFF2-40B4-BE49-F238E27FC236}">
              <a16:creationId xmlns:a16="http://schemas.microsoft.com/office/drawing/2014/main" id="{259D009A-ABB6-40F2-A700-E4E18AF33F46}"/>
            </a:ext>
          </a:extLst>
        </xdr:cNvPr>
        <xdr:cNvCxnSpPr/>
      </xdr:nvCxnSpPr>
      <xdr:spPr>
        <a:xfrm>
          <a:off x="17602200" y="66294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110870</xdr:rowOff>
    </xdr:from>
    <xdr:ext cx="469744" cy="259045"/>
    <xdr:sp macro="" textlink="">
      <xdr:nvSpPr>
        <xdr:cNvPr id="475" name="n_1aveValue【認定こども園・幼稚園・保育所】&#10;一人当たり面積">
          <a:extLst>
            <a:ext uri="{FF2B5EF4-FFF2-40B4-BE49-F238E27FC236}">
              <a16:creationId xmlns:a16="http://schemas.microsoft.com/office/drawing/2014/main" id="{2D4F515A-84DC-4DDC-8BCF-16767D99E5C3}"/>
            </a:ext>
          </a:extLst>
        </xdr:cNvPr>
        <xdr:cNvSpPr txBox="1"/>
      </xdr:nvSpPr>
      <xdr:spPr>
        <a:xfrm>
          <a:off x="18983402" y="626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476" name="n_2aveValue【認定こども園・幼稚園・保育所】&#10;一人当たり面積">
          <a:extLst>
            <a:ext uri="{FF2B5EF4-FFF2-40B4-BE49-F238E27FC236}">
              <a16:creationId xmlns:a16="http://schemas.microsoft.com/office/drawing/2014/main" id="{D8528555-F2BE-42D0-801D-47C73BB19CE1}"/>
            </a:ext>
          </a:extLst>
        </xdr:cNvPr>
        <xdr:cNvSpPr txBox="1"/>
      </xdr:nvSpPr>
      <xdr:spPr>
        <a:xfrm>
          <a:off x="181833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99984</xdr:rowOff>
    </xdr:from>
    <xdr:ext cx="469744" cy="259045"/>
    <xdr:sp macro="" textlink="">
      <xdr:nvSpPr>
        <xdr:cNvPr id="477" name="n_3aveValue【認定こども園・幼稚園・保育所】&#10;一人当たり面積">
          <a:extLst>
            <a:ext uri="{FF2B5EF4-FFF2-40B4-BE49-F238E27FC236}">
              <a16:creationId xmlns:a16="http://schemas.microsoft.com/office/drawing/2014/main" id="{9AEB2A26-62A5-4A79-BE96-5546499904A0}"/>
            </a:ext>
          </a:extLst>
        </xdr:cNvPr>
        <xdr:cNvSpPr txBox="1"/>
      </xdr:nvSpPr>
      <xdr:spPr>
        <a:xfrm>
          <a:off x="173832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78212</xdr:rowOff>
    </xdr:from>
    <xdr:ext cx="469744" cy="259045"/>
    <xdr:sp macro="" textlink="">
      <xdr:nvSpPr>
        <xdr:cNvPr id="478" name="n_4aveValue【認定こども園・幼稚園・保育所】&#10;一人当たり面積">
          <a:extLst>
            <a:ext uri="{FF2B5EF4-FFF2-40B4-BE49-F238E27FC236}">
              <a16:creationId xmlns:a16="http://schemas.microsoft.com/office/drawing/2014/main" id="{854F8853-A876-4285-B88E-148F49A45F0C}"/>
            </a:ext>
          </a:extLst>
        </xdr:cNvPr>
        <xdr:cNvSpPr txBox="1"/>
      </xdr:nvSpPr>
      <xdr:spPr>
        <a:xfrm>
          <a:off x="16592627" y="623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11992</xdr:rowOff>
    </xdr:from>
    <xdr:ext cx="469744" cy="259045"/>
    <xdr:sp macro="" textlink="">
      <xdr:nvSpPr>
        <xdr:cNvPr id="479" name="n_1mainValue【認定こども園・幼稚園・保育所】&#10;一人当たり面積">
          <a:extLst>
            <a:ext uri="{FF2B5EF4-FFF2-40B4-BE49-F238E27FC236}">
              <a16:creationId xmlns:a16="http://schemas.microsoft.com/office/drawing/2014/main" id="{91864B4D-F64F-4944-8BF0-4981B212E55D}"/>
            </a:ext>
          </a:extLst>
        </xdr:cNvPr>
        <xdr:cNvSpPr txBox="1"/>
      </xdr:nvSpPr>
      <xdr:spPr>
        <a:xfrm>
          <a:off x="18983402"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22877</xdr:rowOff>
    </xdr:from>
    <xdr:ext cx="469744" cy="259045"/>
    <xdr:sp macro="" textlink="">
      <xdr:nvSpPr>
        <xdr:cNvPr id="480" name="n_2mainValue【認定こども園・幼稚園・保育所】&#10;一人当たり面積">
          <a:extLst>
            <a:ext uri="{FF2B5EF4-FFF2-40B4-BE49-F238E27FC236}">
              <a16:creationId xmlns:a16="http://schemas.microsoft.com/office/drawing/2014/main" id="{8BB72939-5A3B-49DA-8E97-1D9BC48CC41F}"/>
            </a:ext>
          </a:extLst>
        </xdr:cNvPr>
        <xdr:cNvSpPr txBox="1"/>
      </xdr:nvSpPr>
      <xdr:spPr>
        <a:xfrm>
          <a:off x="18183302"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22877</xdr:rowOff>
    </xdr:from>
    <xdr:ext cx="469744" cy="259045"/>
    <xdr:sp macro="" textlink="">
      <xdr:nvSpPr>
        <xdr:cNvPr id="481" name="n_3mainValue【認定こども園・幼稚園・保育所】&#10;一人当たり面積">
          <a:extLst>
            <a:ext uri="{FF2B5EF4-FFF2-40B4-BE49-F238E27FC236}">
              <a16:creationId xmlns:a16="http://schemas.microsoft.com/office/drawing/2014/main" id="{27F61C95-FF00-4C36-93B6-B6B01B5AB40D}"/>
            </a:ext>
          </a:extLst>
        </xdr:cNvPr>
        <xdr:cNvSpPr txBox="1"/>
      </xdr:nvSpPr>
      <xdr:spPr>
        <a:xfrm>
          <a:off x="17383202"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865474AB-19BB-460A-A65D-DB960A6B04C9}"/>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DF25A71E-5D61-4004-AFC2-05BA7A8CEA1E}"/>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66C12993-EC0A-430F-A71B-284ECA252C34}"/>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109E494B-7CE5-409D-93BB-8292B87A7E29}"/>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D1232545-1325-44DB-855D-A9E17518FDB4}"/>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1F56F72D-C7ED-4A82-9740-24A678DB1002}"/>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128D2974-A839-4058-BDF4-422CFA846A13}"/>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40D3256E-2DDC-48BF-AF75-0E34D1C29832}"/>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a:extLst>
            <a:ext uri="{FF2B5EF4-FFF2-40B4-BE49-F238E27FC236}">
              <a16:creationId xmlns:a16="http://schemas.microsoft.com/office/drawing/2014/main" id="{5B590BBA-0F9E-4236-BB1E-341DCBB58F5D}"/>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a:extLst>
            <a:ext uri="{FF2B5EF4-FFF2-40B4-BE49-F238E27FC236}">
              <a16:creationId xmlns:a16="http://schemas.microsoft.com/office/drawing/2014/main" id="{5DE720BD-DBB0-43CA-B536-E82F426F2895}"/>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2" name="テキスト ボックス 491">
          <a:extLst>
            <a:ext uri="{FF2B5EF4-FFF2-40B4-BE49-F238E27FC236}">
              <a16:creationId xmlns:a16="http://schemas.microsoft.com/office/drawing/2014/main" id="{B5067936-BD04-4F13-8DE1-AE2FD4452AF1}"/>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3" name="直線コネクタ 492">
          <a:extLst>
            <a:ext uri="{FF2B5EF4-FFF2-40B4-BE49-F238E27FC236}">
              <a16:creationId xmlns:a16="http://schemas.microsoft.com/office/drawing/2014/main" id="{46199C19-F046-43B5-A4F8-D681D87A4B8A}"/>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4" name="テキスト ボックス 493">
          <a:extLst>
            <a:ext uri="{FF2B5EF4-FFF2-40B4-BE49-F238E27FC236}">
              <a16:creationId xmlns:a16="http://schemas.microsoft.com/office/drawing/2014/main" id="{9EE823B3-6862-419E-9EF6-70B5C542B444}"/>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5" name="直線コネクタ 494">
          <a:extLst>
            <a:ext uri="{FF2B5EF4-FFF2-40B4-BE49-F238E27FC236}">
              <a16:creationId xmlns:a16="http://schemas.microsoft.com/office/drawing/2014/main" id="{8CD34D2A-3D52-4CD9-8812-407427DF5698}"/>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6" name="テキスト ボックス 495">
          <a:extLst>
            <a:ext uri="{FF2B5EF4-FFF2-40B4-BE49-F238E27FC236}">
              <a16:creationId xmlns:a16="http://schemas.microsoft.com/office/drawing/2014/main" id="{189D4C8F-A389-4D0B-9587-293520372C29}"/>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7" name="直線コネクタ 496">
          <a:extLst>
            <a:ext uri="{FF2B5EF4-FFF2-40B4-BE49-F238E27FC236}">
              <a16:creationId xmlns:a16="http://schemas.microsoft.com/office/drawing/2014/main" id="{A82F4462-D881-46B0-9518-6D5ADCAED136}"/>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8" name="テキスト ボックス 497">
          <a:extLst>
            <a:ext uri="{FF2B5EF4-FFF2-40B4-BE49-F238E27FC236}">
              <a16:creationId xmlns:a16="http://schemas.microsoft.com/office/drawing/2014/main" id="{9C41EF85-CB56-4415-9E2D-26FF1E7B96C9}"/>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9" name="直線コネクタ 498">
          <a:extLst>
            <a:ext uri="{FF2B5EF4-FFF2-40B4-BE49-F238E27FC236}">
              <a16:creationId xmlns:a16="http://schemas.microsoft.com/office/drawing/2014/main" id="{DAF10039-745D-498A-BC2C-E1AFAC21339F}"/>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0" name="テキスト ボックス 499">
          <a:extLst>
            <a:ext uri="{FF2B5EF4-FFF2-40B4-BE49-F238E27FC236}">
              <a16:creationId xmlns:a16="http://schemas.microsoft.com/office/drawing/2014/main" id="{7AC04EF8-5E3A-46F0-BC73-4C15FB55F0FD}"/>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a:extLst>
            <a:ext uri="{FF2B5EF4-FFF2-40B4-BE49-F238E27FC236}">
              <a16:creationId xmlns:a16="http://schemas.microsoft.com/office/drawing/2014/main" id="{0303DA1A-053D-4A0B-98E4-08610E9F985A}"/>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2" name="テキスト ボックス 501">
          <a:extLst>
            <a:ext uri="{FF2B5EF4-FFF2-40B4-BE49-F238E27FC236}">
              <a16:creationId xmlns:a16="http://schemas.microsoft.com/office/drawing/2014/main" id="{F2179148-20EF-433A-AA39-7AA8C07CFA66}"/>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a:extLst>
            <a:ext uri="{FF2B5EF4-FFF2-40B4-BE49-F238E27FC236}">
              <a16:creationId xmlns:a16="http://schemas.microsoft.com/office/drawing/2014/main" id="{675B2A3C-848A-4CBB-B4F5-FF6456377600}"/>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504" name="直線コネクタ 503">
          <a:extLst>
            <a:ext uri="{FF2B5EF4-FFF2-40B4-BE49-F238E27FC236}">
              <a16:creationId xmlns:a16="http://schemas.microsoft.com/office/drawing/2014/main" id="{D25922ED-3B74-415F-9987-2C31D2358269}"/>
            </a:ext>
          </a:extLst>
        </xdr:cNvPr>
        <xdr:cNvCxnSpPr/>
      </xdr:nvCxnSpPr>
      <xdr:spPr>
        <a:xfrm flipV="1">
          <a:off x="14696439" y="9194419"/>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505" name="【学校施設】&#10;有形固定資産減価償却率最小値テキスト">
          <a:extLst>
            <a:ext uri="{FF2B5EF4-FFF2-40B4-BE49-F238E27FC236}">
              <a16:creationId xmlns:a16="http://schemas.microsoft.com/office/drawing/2014/main" id="{61114893-D4A3-43B0-BF2C-29BD667466D8}"/>
            </a:ext>
          </a:extLst>
        </xdr:cNvPr>
        <xdr:cNvSpPr txBox="1"/>
      </xdr:nvSpPr>
      <xdr:spPr>
        <a:xfrm>
          <a:off x="14735175" y="1025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506" name="直線コネクタ 505">
          <a:extLst>
            <a:ext uri="{FF2B5EF4-FFF2-40B4-BE49-F238E27FC236}">
              <a16:creationId xmlns:a16="http://schemas.microsoft.com/office/drawing/2014/main" id="{5A88B053-2BBA-4928-B3D6-53BFA84FC435}"/>
            </a:ext>
          </a:extLst>
        </xdr:cNvPr>
        <xdr:cNvCxnSpPr/>
      </xdr:nvCxnSpPr>
      <xdr:spPr>
        <a:xfrm>
          <a:off x="14611350" y="102478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507" name="【学校施設】&#10;有形固定資産減価償却率最大値テキスト">
          <a:extLst>
            <a:ext uri="{FF2B5EF4-FFF2-40B4-BE49-F238E27FC236}">
              <a16:creationId xmlns:a16="http://schemas.microsoft.com/office/drawing/2014/main" id="{A7EB043F-B827-4B02-B0D9-01E4736EA960}"/>
            </a:ext>
          </a:extLst>
        </xdr:cNvPr>
        <xdr:cNvSpPr txBox="1"/>
      </xdr:nvSpPr>
      <xdr:spPr>
        <a:xfrm>
          <a:off x="14735175" y="89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508" name="直線コネクタ 507">
          <a:extLst>
            <a:ext uri="{FF2B5EF4-FFF2-40B4-BE49-F238E27FC236}">
              <a16:creationId xmlns:a16="http://schemas.microsoft.com/office/drawing/2014/main" id="{35AE49AA-1129-4535-8B7F-FD3D4409532B}"/>
            </a:ext>
          </a:extLst>
        </xdr:cNvPr>
        <xdr:cNvCxnSpPr/>
      </xdr:nvCxnSpPr>
      <xdr:spPr>
        <a:xfrm>
          <a:off x="14611350" y="91944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49801</xdr:rowOff>
    </xdr:from>
    <xdr:ext cx="405111" cy="259045"/>
    <xdr:sp macro="" textlink="">
      <xdr:nvSpPr>
        <xdr:cNvPr id="509" name="【学校施設】&#10;有形固定資産減価償却率平均値テキスト">
          <a:extLst>
            <a:ext uri="{FF2B5EF4-FFF2-40B4-BE49-F238E27FC236}">
              <a16:creationId xmlns:a16="http://schemas.microsoft.com/office/drawing/2014/main" id="{73EFCED1-F950-49F0-93FD-20E8856EEBC3}"/>
            </a:ext>
          </a:extLst>
        </xdr:cNvPr>
        <xdr:cNvSpPr txBox="1"/>
      </xdr:nvSpPr>
      <xdr:spPr>
        <a:xfrm>
          <a:off x="14735175" y="9600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510" name="フローチャート: 判断 509">
          <a:extLst>
            <a:ext uri="{FF2B5EF4-FFF2-40B4-BE49-F238E27FC236}">
              <a16:creationId xmlns:a16="http://schemas.microsoft.com/office/drawing/2014/main" id="{6CAD025B-1BA7-445F-9A29-29B4845AC311}"/>
            </a:ext>
          </a:extLst>
        </xdr:cNvPr>
        <xdr:cNvSpPr/>
      </xdr:nvSpPr>
      <xdr:spPr>
        <a:xfrm>
          <a:off x="14649450" y="97455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511" name="フローチャート: 判断 510">
          <a:extLst>
            <a:ext uri="{FF2B5EF4-FFF2-40B4-BE49-F238E27FC236}">
              <a16:creationId xmlns:a16="http://schemas.microsoft.com/office/drawing/2014/main" id="{B9A4E75E-8B43-475A-8C60-3CC863852058}"/>
            </a:ext>
          </a:extLst>
        </xdr:cNvPr>
        <xdr:cNvSpPr/>
      </xdr:nvSpPr>
      <xdr:spPr>
        <a:xfrm>
          <a:off x="13887450" y="971499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12" name="フローチャート: 判断 511">
          <a:extLst>
            <a:ext uri="{FF2B5EF4-FFF2-40B4-BE49-F238E27FC236}">
              <a16:creationId xmlns:a16="http://schemas.microsoft.com/office/drawing/2014/main" id="{FDABE9F0-7479-4EFA-BD82-5AAEDC0FBE21}"/>
            </a:ext>
          </a:extLst>
        </xdr:cNvPr>
        <xdr:cNvSpPr/>
      </xdr:nvSpPr>
      <xdr:spPr>
        <a:xfrm>
          <a:off x="13096875" y="971854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13" name="フローチャート: 判断 512">
          <a:extLst>
            <a:ext uri="{FF2B5EF4-FFF2-40B4-BE49-F238E27FC236}">
              <a16:creationId xmlns:a16="http://schemas.microsoft.com/office/drawing/2014/main" id="{374DE6FA-FDE8-4A5B-9B53-29E36F3AFD5F}"/>
            </a:ext>
          </a:extLst>
        </xdr:cNvPr>
        <xdr:cNvSpPr/>
      </xdr:nvSpPr>
      <xdr:spPr>
        <a:xfrm>
          <a:off x="12296775" y="96939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14" name="フローチャート: 判断 513">
          <a:extLst>
            <a:ext uri="{FF2B5EF4-FFF2-40B4-BE49-F238E27FC236}">
              <a16:creationId xmlns:a16="http://schemas.microsoft.com/office/drawing/2014/main" id="{47626515-5B78-42B1-911C-FED33AA8048B}"/>
            </a:ext>
          </a:extLst>
        </xdr:cNvPr>
        <xdr:cNvSpPr/>
      </xdr:nvSpPr>
      <xdr:spPr>
        <a:xfrm>
          <a:off x="11487150" y="96774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A3DBA562-F2E1-464B-B7FA-776CA09E9EB2}"/>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3B6DDE41-F2CD-4F12-8962-A6CF6276B5C2}"/>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ABAB342D-3BDE-4214-9F56-943B6117F331}"/>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D00F9C4D-D75F-45EC-92EB-1A3BBD190069}"/>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30B92461-446E-41AE-A8D8-4D3A4433F5AA}"/>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72644</xdr:rowOff>
    </xdr:from>
    <xdr:to>
      <xdr:col>85</xdr:col>
      <xdr:colOff>177800</xdr:colOff>
      <xdr:row>61</xdr:row>
      <xdr:rowOff>2794</xdr:rowOff>
    </xdr:to>
    <xdr:sp macro="" textlink="">
      <xdr:nvSpPr>
        <xdr:cNvPr id="520" name="楕円 519">
          <a:extLst>
            <a:ext uri="{FF2B5EF4-FFF2-40B4-BE49-F238E27FC236}">
              <a16:creationId xmlns:a16="http://schemas.microsoft.com/office/drawing/2014/main" id="{127B78F9-DB1D-4DD5-969E-20DE36934E03}"/>
            </a:ext>
          </a:extLst>
        </xdr:cNvPr>
        <xdr:cNvSpPr/>
      </xdr:nvSpPr>
      <xdr:spPr>
        <a:xfrm>
          <a:off x="14649450" y="97849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51071</xdr:rowOff>
    </xdr:from>
    <xdr:ext cx="405111" cy="259045"/>
    <xdr:sp macro="" textlink="">
      <xdr:nvSpPr>
        <xdr:cNvPr id="521" name="【学校施設】&#10;有形固定資産減価償却率該当値テキスト">
          <a:extLst>
            <a:ext uri="{FF2B5EF4-FFF2-40B4-BE49-F238E27FC236}">
              <a16:creationId xmlns:a16="http://schemas.microsoft.com/office/drawing/2014/main" id="{445092C1-A47C-4810-BB22-590BCBBEF25D}"/>
            </a:ext>
          </a:extLst>
        </xdr:cNvPr>
        <xdr:cNvSpPr txBox="1"/>
      </xdr:nvSpPr>
      <xdr:spPr>
        <a:xfrm>
          <a:off x="14735175" y="976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22" name="楕円 521">
          <a:extLst>
            <a:ext uri="{FF2B5EF4-FFF2-40B4-BE49-F238E27FC236}">
              <a16:creationId xmlns:a16="http://schemas.microsoft.com/office/drawing/2014/main" id="{7D5AF4DF-7A47-419E-876D-99C742DCD518}"/>
            </a:ext>
          </a:extLst>
        </xdr:cNvPr>
        <xdr:cNvSpPr/>
      </xdr:nvSpPr>
      <xdr:spPr>
        <a:xfrm>
          <a:off x="13887450" y="9782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123444</xdr:rowOff>
    </xdr:to>
    <xdr:cxnSp macro="">
      <xdr:nvCxnSpPr>
        <xdr:cNvPr id="523" name="直線コネクタ 522">
          <a:extLst>
            <a:ext uri="{FF2B5EF4-FFF2-40B4-BE49-F238E27FC236}">
              <a16:creationId xmlns:a16="http://schemas.microsoft.com/office/drawing/2014/main" id="{0D2892F1-4153-4564-8AA3-9713FFFC5B92}"/>
            </a:ext>
          </a:extLst>
        </xdr:cNvPr>
        <xdr:cNvCxnSpPr/>
      </xdr:nvCxnSpPr>
      <xdr:spPr>
        <a:xfrm>
          <a:off x="13935075" y="9829800"/>
          <a:ext cx="762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68072</xdr:rowOff>
    </xdr:from>
    <xdr:to>
      <xdr:col>76</xdr:col>
      <xdr:colOff>165100</xdr:colOff>
      <xdr:row>60</xdr:row>
      <xdr:rowOff>169672</xdr:rowOff>
    </xdr:to>
    <xdr:sp macro="" textlink="">
      <xdr:nvSpPr>
        <xdr:cNvPr id="524" name="楕円 523">
          <a:extLst>
            <a:ext uri="{FF2B5EF4-FFF2-40B4-BE49-F238E27FC236}">
              <a16:creationId xmlns:a16="http://schemas.microsoft.com/office/drawing/2014/main" id="{4AF2112E-3CAB-4391-A3F7-39078EC32E12}"/>
            </a:ext>
          </a:extLst>
        </xdr:cNvPr>
        <xdr:cNvSpPr/>
      </xdr:nvSpPr>
      <xdr:spPr>
        <a:xfrm>
          <a:off x="13096875" y="978039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118872</xdr:rowOff>
    </xdr:to>
    <xdr:cxnSp macro="">
      <xdr:nvCxnSpPr>
        <xdr:cNvPr id="525" name="直線コネクタ 524">
          <a:extLst>
            <a:ext uri="{FF2B5EF4-FFF2-40B4-BE49-F238E27FC236}">
              <a16:creationId xmlns:a16="http://schemas.microsoft.com/office/drawing/2014/main" id="{B9D99315-9336-42B6-96C1-51843F5F434E}"/>
            </a:ext>
          </a:extLst>
        </xdr:cNvPr>
        <xdr:cNvCxnSpPr/>
      </xdr:nvCxnSpPr>
      <xdr:spPr>
        <a:xfrm flipV="1">
          <a:off x="13144500" y="9829800"/>
          <a:ext cx="79057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150368</xdr:rowOff>
    </xdr:from>
    <xdr:to>
      <xdr:col>72</xdr:col>
      <xdr:colOff>38100</xdr:colOff>
      <xdr:row>61</xdr:row>
      <xdr:rowOff>80518</xdr:rowOff>
    </xdr:to>
    <xdr:sp macro="" textlink="">
      <xdr:nvSpPr>
        <xdr:cNvPr id="526" name="楕円 525">
          <a:extLst>
            <a:ext uri="{FF2B5EF4-FFF2-40B4-BE49-F238E27FC236}">
              <a16:creationId xmlns:a16="http://schemas.microsoft.com/office/drawing/2014/main" id="{BA05DF84-750C-4798-AFC8-070B1064432A}"/>
            </a:ext>
          </a:extLst>
        </xdr:cNvPr>
        <xdr:cNvSpPr/>
      </xdr:nvSpPr>
      <xdr:spPr>
        <a:xfrm>
          <a:off x="12296775" y="986586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118872</xdr:rowOff>
    </xdr:from>
    <xdr:to>
      <xdr:col>76</xdr:col>
      <xdr:colOff>114300</xdr:colOff>
      <xdr:row>61</xdr:row>
      <xdr:rowOff>29718</xdr:rowOff>
    </xdr:to>
    <xdr:cxnSp macro="">
      <xdr:nvCxnSpPr>
        <xdr:cNvPr id="527" name="直線コネクタ 526">
          <a:extLst>
            <a:ext uri="{FF2B5EF4-FFF2-40B4-BE49-F238E27FC236}">
              <a16:creationId xmlns:a16="http://schemas.microsoft.com/office/drawing/2014/main" id="{50E9D9FA-6FA8-422F-A34C-7CE936D55F0E}"/>
            </a:ext>
          </a:extLst>
        </xdr:cNvPr>
        <xdr:cNvCxnSpPr/>
      </xdr:nvCxnSpPr>
      <xdr:spPr>
        <a:xfrm flipV="1">
          <a:off x="12344400" y="9837547"/>
          <a:ext cx="800100" cy="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117619</xdr:rowOff>
    </xdr:from>
    <xdr:ext cx="405111" cy="259045"/>
    <xdr:sp macro="" textlink="">
      <xdr:nvSpPr>
        <xdr:cNvPr id="528" name="n_1aveValue【学校施設】&#10;有形固定資産減価償却率">
          <a:extLst>
            <a:ext uri="{FF2B5EF4-FFF2-40B4-BE49-F238E27FC236}">
              <a16:creationId xmlns:a16="http://schemas.microsoft.com/office/drawing/2014/main" id="{EC6BD9C6-E40C-4740-9398-E61310F2202C}"/>
            </a:ext>
          </a:extLst>
        </xdr:cNvPr>
        <xdr:cNvSpPr txBox="1"/>
      </xdr:nvSpPr>
      <xdr:spPr>
        <a:xfrm>
          <a:off x="13745219" y="95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529" name="n_2aveValue【学校施設】&#10;有形固定資産減価償却率">
          <a:extLst>
            <a:ext uri="{FF2B5EF4-FFF2-40B4-BE49-F238E27FC236}">
              <a16:creationId xmlns:a16="http://schemas.microsoft.com/office/drawing/2014/main" id="{6E87C44B-3B67-4620-A7FB-3C4EE64DEC16}"/>
            </a:ext>
          </a:extLst>
        </xdr:cNvPr>
        <xdr:cNvSpPr txBox="1"/>
      </xdr:nvSpPr>
      <xdr:spPr>
        <a:xfrm>
          <a:off x="12964169" y="949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530" name="n_3aveValue【学校施設】&#10;有形固定資産減価償却率">
          <a:extLst>
            <a:ext uri="{FF2B5EF4-FFF2-40B4-BE49-F238E27FC236}">
              <a16:creationId xmlns:a16="http://schemas.microsoft.com/office/drawing/2014/main" id="{7F346F63-C31D-40E5-AD93-1476A1227838}"/>
            </a:ext>
          </a:extLst>
        </xdr:cNvPr>
        <xdr:cNvSpPr txBox="1"/>
      </xdr:nvSpPr>
      <xdr:spPr>
        <a:xfrm>
          <a:off x="12164069"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531" name="n_4aveValue【学校施設】&#10;有形固定資産減価償却率">
          <a:extLst>
            <a:ext uri="{FF2B5EF4-FFF2-40B4-BE49-F238E27FC236}">
              <a16:creationId xmlns:a16="http://schemas.microsoft.com/office/drawing/2014/main" id="{090F0BD3-7CB6-47F8-87D1-36B34EFE35C8}"/>
            </a:ext>
          </a:extLst>
        </xdr:cNvPr>
        <xdr:cNvSpPr txBox="1"/>
      </xdr:nvSpPr>
      <xdr:spPr>
        <a:xfrm>
          <a:off x="11354444" y="945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532" name="n_1mainValue【学校施設】&#10;有形固定資産減価償却率">
          <a:extLst>
            <a:ext uri="{FF2B5EF4-FFF2-40B4-BE49-F238E27FC236}">
              <a16:creationId xmlns:a16="http://schemas.microsoft.com/office/drawing/2014/main" id="{3A539DC2-EE30-4A10-A6D4-685AF4711FA9}"/>
            </a:ext>
          </a:extLst>
        </xdr:cNvPr>
        <xdr:cNvSpPr txBox="1"/>
      </xdr:nvSpPr>
      <xdr:spPr>
        <a:xfrm>
          <a:off x="13745219" y="9874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160799</xdr:rowOff>
    </xdr:from>
    <xdr:ext cx="405111" cy="259045"/>
    <xdr:sp macro="" textlink="">
      <xdr:nvSpPr>
        <xdr:cNvPr id="533" name="n_2mainValue【学校施設】&#10;有形固定資産減価償却率">
          <a:extLst>
            <a:ext uri="{FF2B5EF4-FFF2-40B4-BE49-F238E27FC236}">
              <a16:creationId xmlns:a16="http://schemas.microsoft.com/office/drawing/2014/main" id="{F2EF0B26-6C7E-4799-8347-1B0E34E728F6}"/>
            </a:ext>
          </a:extLst>
        </xdr:cNvPr>
        <xdr:cNvSpPr txBox="1"/>
      </xdr:nvSpPr>
      <xdr:spPr>
        <a:xfrm>
          <a:off x="12964169" y="9879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71645</xdr:rowOff>
    </xdr:from>
    <xdr:ext cx="405111" cy="259045"/>
    <xdr:sp macro="" textlink="">
      <xdr:nvSpPr>
        <xdr:cNvPr id="534" name="n_3mainValue【学校施設】&#10;有形固定資産減価償却率">
          <a:extLst>
            <a:ext uri="{FF2B5EF4-FFF2-40B4-BE49-F238E27FC236}">
              <a16:creationId xmlns:a16="http://schemas.microsoft.com/office/drawing/2014/main" id="{951A6086-23A4-4C1F-8888-B48C8514914E}"/>
            </a:ext>
          </a:extLst>
        </xdr:cNvPr>
        <xdr:cNvSpPr txBox="1"/>
      </xdr:nvSpPr>
      <xdr:spPr>
        <a:xfrm>
          <a:off x="12164069" y="994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a:extLst>
            <a:ext uri="{FF2B5EF4-FFF2-40B4-BE49-F238E27FC236}">
              <a16:creationId xmlns:a16="http://schemas.microsoft.com/office/drawing/2014/main" id="{171398B4-9ED4-4BEC-8077-DDB79D7C4AB1}"/>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a:extLst>
            <a:ext uri="{FF2B5EF4-FFF2-40B4-BE49-F238E27FC236}">
              <a16:creationId xmlns:a16="http://schemas.microsoft.com/office/drawing/2014/main" id="{D20347E7-898C-45B3-A6A6-3014EDB16239}"/>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a:extLst>
            <a:ext uri="{FF2B5EF4-FFF2-40B4-BE49-F238E27FC236}">
              <a16:creationId xmlns:a16="http://schemas.microsoft.com/office/drawing/2014/main" id="{79DAF476-E538-4F48-8962-E7644AFC2CAB}"/>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a:extLst>
            <a:ext uri="{FF2B5EF4-FFF2-40B4-BE49-F238E27FC236}">
              <a16:creationId xmlns:a16="http://schemas.microsoft.com/office/drawing/2014/main" id="{07061ABA-2C1D-45FB-A9D6-0DA290050DAC}"/>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a:extLst>
            <a:ext uri="{FF2B5EF4-FFF2-40B4-BE49-F238E27FC236}">
              <a16:creationId xmlns:a16="http://schemas.microsoft.com/office/drawing/2014/main" id="{D8EF80CC-89BD-48D8-87E4-CA3CCA542EFB}"/>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a:extLst>
            <a:ext uri="{FF2B5EF4-FFF2-40B4-BE49-F238E27FC236}">
              <a16:creationId xmlns:a16="http://schemas.microsoft.com/office/drawing/2014/main" id="{02300AA8-2A3C-4968-BE7C-AA818A46EF75}"/>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a:extLst>
            <a:ext uri="{FF2B5EF4-FFF2-40B4-BE49-F238E27FC236}">
              <a16:creationId xmlns:a16="http://schemas.microsoft.com/office/drawing/2014/main" id="{5C70F0F9-E5E8-4E13-A69A-D21CE52156BE}"/>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a:extLst>
            <a:ext uri="{FF2B5EF4-FFF2-40B4-BE49-F238E27FC236}">
              <a16:creationId xmlns:a16="http://schemas.microsoft.com/office/drawing/2014/main" id="{FAAA5FDF-D647-4BCA-A033-544D1E539ECD}"/>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a:extLst>
            <a:ext uri="{FF2B5EF4-FFF2-40B4-BE49-F238E27FC236}">
              <a16:creationId xmlns:a16="http://schemas.microsoft.com/office/drawing/2014/main" id="{3044B776-E706-4806-88CA-2A7311A1FA3B}"/>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a:extLst>
            <a:ext uri="{FF2B5EF4-FFF2-40B4-BE49-F238E27FC236}">
              <a16:creationId xmlns:a16="http://schemas.microsoft.com/office/drawing/2014/main" id="{E47EDE27-7331-4CBA-BFC7-3BE65D4BF16E}"/>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5" name="テキスト ボックス 544">
          <a:extLst>
            <a:ext uri="{FF2B5EF4-FFF2-40B4-BE49-F238E27FC236}">
              <a16:creationId xmlns:a16="http://schemas.microsoft.com/office/drawing/2014/main" id="{01D8B188-5A1D-4A1A-996B-3BADB5AF2B1A}"/>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6" name="直線コネクタ 545">
          <a:extLst>
            <a:ext uri="{FF2B5EF4-FFF2-40B4-BE49-F238E27FC236}">
              <a16:creationId xmlns:a16="http://schemas.microsoft.com/office/drawing/2014/main" id="{FCAA8EB8-CFA1-483E-A0A1-DC4A7E2997F9}"/>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7" name="テキスト ボックス 546">
          <a:extLst>
            <a:ext uri="{FF2B5EF4-FFF2-40B4-BE49-F238E27FC236}">
              <a16:creationId xmlns:a16="http://schemas.microsoft.com/office/drawing/2014/main" id="{0F29491A-FA35-4A59-8552-69447E7EBE82}"/>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8" name="直線コネクタ 547">
          <a:extLst>
            <a:ext uri="{FF2B5EF4-FFF2-40B4-BE49-F238E27FC236}">
              <a16:creationId xmlns:a16="http://schemas.microsoft.com/office/drawing/2014/main" id="{65FD9EE3-C86E-499C-A196-ECD42B7B8EAA}"/>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9" name="テキスト ボックス 548">
          <a:extLst>
            <a:ext uri="{FF2B5EF4-FFF2-40B4-BE49-F238E27FC236}">
              <a16:creationId xmlns:a16="http://schemas.microsoft.com/office/drawing/2014/main" id="{F721F542-ED6F-4E7D-9549-99F19D0CFF22}"/>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0" name="直線コネクタ 549">
          <a:extLst>
            <a:ext uri="{FF2B5EF4-FFF2-40B4-BE49-F238E27FC236}">
              <a16:creationId xmlns:a16="http://schemas.microsoft.com/office/drawing/2014/main" id="{BEA05446-A482-45CD-B037-5CECC8F645B5}"/>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1" name="テキスト ボックス 550">
          <a:extLst>
            <a:ext uri="{FF2B5EF4-FFF2-40B4-BE49-F238E27FC236}">
              <a16:creationId xmlns:a16="http://schemas.microsoft.com/office/drawing/2014/main" id="{B782D720-668D-498B-B1F5-059317EA953D}"/>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2" name="直線コネクタ 551">
          <a:extLst>
            <a:ext uri="{FF2B5EF4-FFF2-40B4-BE49-F238E27FC236}">
              <a16:creationId xmlns:a16="http://schemas.microsoft.com/office/drawing/2014/main" id="{460DB0B7-2B79-4DA3-9AC5-11A427F2819A}"/>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3" name="テキスト ボックス 552">
          <a:extLst>
            <a:ext uri="{FF2B5EF4-FFF2-40B4-BE49-F238E27FC236}">
              <a16:creationId xmlns:a16="http://schemas.microsoft.com/office/drawing/2014/main" id="{2B844D17-D99D-44C6-A487-15B815527D30}"/>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4" name="直線コネクタ 553">
          <a:extLst>
            <a:ext uri="{FF2B5EF4-FFF2-40B4-BE49-F238E27FC236}">
              <a16:creationId xmlns:a16="http://schemas.microsoft.com/office/drawing/2014/main" id="{53F222EE-D25D-4E63-B9A3-5A740DD12C45}"/>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5" name="テキスト ボックス 554">
          <a:extLst>
            <a:ext uri="{FF2B5EF4-FFF2-40B4-BE49-F238E27FC236}">
              <a16:creationId xmlns:a16="http://schemas.microsoft.com/office/drawing/2014/main" id="{9330116B-99CC-41B6-A17D-7ED004D8549D}"/>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6" name="直線コネクタ 555">
          <a:extLst>
            <a:ext uri="{FF2B5EF4-FFF2-40B4-BE49-F238E27FC236}">
              <a16:creationId xmlns:a16="http://schemas.microsoft.com/office/drawing/2014/main" id="{DF523B1F-4ADE-412C-8535-C947B250470A}"/>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7" name="テキスト ボックス 556">
          <a:extLst>
            <a:ext uri="{FF2B5EF4-FFF2-40B4-BE49-F238E27FC236}">
              <a16:creationId xmlns:a16="http://schemas.microsoft.com/office/drawing/2014/main" id="{072A0EF8-6AF5-4F98-834C-1D75DC752E91}"/>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a:extLst>
            <a:ext uri="{FF2B5EF4-FFF2-40B4-BE49-F238E27FC236}">
              <a16:creationId xmlns:a16="http://schemas.microsoft.com/office/drawing/2014/main" id="{51888D11-3D8F-4F44-AB77-E44A1D5D7660}"/>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a:extLst>
            <a:ext uri="{FF2B5EF4-FFF2-40B4-BE49-F238E27FC236}">
              <a16:creationId xmlns:a16="http://schemas.microsoft.com/office/drawing/2014/main" id="{E4BC89AF-F1D2-4E6A-8761-CDF75323E2A7}"/>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a:extLst>
            <a:ext uri="{FF2B5EF4-FFF2-40B4-BE49-F238E27FC236}">
              <a16:creationId xmlns:a16="http://schemas.microsoft.com/office/drawing/2014/main" id="{1BE03611-8EAD-4421-AEDF-23604957697C}"/>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561" name="直線コネクタ 560">
          <a:extLst>
            <a:ext uri="{FF2B5EF4-FFF2-40B4-BE49-F238E27FC236}">
              <a16:creationId xmlns:a16="http://schemas.microsoft.com/office/drawing/2014/main" id="{CA5FDFBD-5D5A-4E77-8469-BD8A87EDD929}"/>
            </a:ext>
          </a:extLst>
        </xdr:cNvPr>
        <xdr:cNvCxnSpPr/>
      </xdr:nvCxnSpPr>
      <xdr:spPr>
        <a:xfrm flipV="1">
          <a:off x="19954239" y="8934813"/>
          <a:ext cx="0" cy="149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562" name="【学校施設】&#10;一人当たり面積最小値テキスト">
          <a:extLst>
            <a:ext uri="{FF2B5EF4-FFF2-40B4-BE49-F238E27FC236}">
              <a16:creationId xmlns:a16="http://schemas.microsoft.com/office/drawing/2014/main" id="{F0FE716D-FF61-419E-B40D-F7ADA961C795}"/>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563" name="直線コネクタ 562">
          <a:extLst>
            <a:ext uri="{FF2B5EF4-FFF2-40B4-BE49-F238E27FC236}">
              <a16:creationId xmlns:a16="http://schemas.microsoft.com/office/drawing/2014/main" id="{1731DB6C-510E-440E-8ED0-0598A49F48C0}"/>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564" name="【学校施設】&#10;一人当たり面積最大値テキスト">
          <a:extLst>
            <a:ext uri="{FF2B5EF4-FFF2-40B4-BE49-F238E27FC236}">
              <a16:creationId xmlns:a16="http://schemas.microsoft.com/office/drawing/2014/main" id="{C24368BB-0B6A-4577-A53E-34F604ECAA7F}"/>
            </a:ext>
          </a:extLst>
        </xdr:cNvPr>
        <xdr:cNvSpPr txBox="1"/>
      </xdr:nvSpPr>
      <xdr:spPr>
        <a:xfrm>
          <a:off x="19992975" y="873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565" name="直線コネクタ 564">
          <a:extLst>
            <a:ext uri="{FF2B5EF4-FFF2-40B4-BE49-F238E27FC236}">
              <a16:creationId xmlns:a16="http://schemas.microsoft.com/office/drawing/2014/main" id="{02CC2594-B03B-44EB-AA7F-70F6D3F59876}"/>
            </a:ext>
          </a:extLst>
        </xdr:cNvPr>
        <xdr:cNvCxnSpPr/>
      </xdr:nvCxnSpPr>
      <xdr:spPr>
        <a:xfrm>
          <a:off x="19878675" y="89348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65876</xdr:rowOff>
    </xdr:from>
    <xdr:ext cx="469744" cy="259045"/>
    <xdr:sp macro="" textlink="">
      <xdr:nvSpPr>
        <xdr:cNvPr id="566" name="【学校施設】&#10;一人当たり面積平均値テキスト">
          <a:extLst>
            <a:ext uri="{FF2B5EF4-FFF2-40B4-BE49-F238E27FC236}">
              <a16:creationId xmlns:a16="http://schemas.microsoft.com/office/drawing/2014/main" id="{BB63918C-020E-4925-BC9E-AE3A494C6BDF}"/>
            </a:ext>
          </a:extLst>
        </xdr:cNvPr>
        <xdr:cNvSpPr txBox="1"/>
      </xdr:nvSpPr>
      <xdr:spPr>
        <a:xfrm>
          <a:off x="19992975" y="10108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567" name="フローチャート: 判断 566">
          <a:extLst>
            <a:ext uri="{FF2B5EF4-FFF2-40B4-BE49-F238E27FC236}">
              <a16:creationId xmlns:a16="http://schemas.microsoft.com/office/drawing/2014/main" id="{6999BA1B-9FE8-4F41-B6FE-481EBA794E25}"/>
            </a:ext>
          </a:extLst>
        </xdr:cNvPr>
        <xdr:cNvSpPr/>
      </xdr:nvSpPr>
      <xdr:spPr>
        <a:xfrm>
          <a:off x="19897725" y="1012362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568" name="フローチャート: 判断 567">
          <a:extLst>
            <a:ext uri="{FF2B5EF4-FFF2-40B4-BE49-F238E27FC236}">
              <a16:creationId xmlns:a16="http://schemas.microsoft.com/office/drawing/2014/main" id="{B4557444-8056-4324-82E7-EB96D406FFCA}"/>
            </a:ext>
          </a:extLst>
        </xdr:cNvPr>
        <xdr:cNvSpPr/>
      </xdr:nvSpPr>
      <xdr:spPr>
        <a:xfrm>
          <a:off x="19154775" y="1013224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569" name="フローチャート: 判断 568">
          <a:extLst>
            <a:ext uri="{FF2B5EF4-FFF2-40B4-BE49-F238E27FC236}">
              <a16:creationId xmlns:a16="http://schemas.microsoft.com/office/drawing/2014/main" id="{A300B880-6B72-4769-971F-1666E978EF13}"/>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570" name="フローチャート: 判断 569">
          <a:extLst>
            <a:ext uri="{FF2B5EF4-FFF2-40B4-BE49-F238E27FC236}">
              <a16:creationId xmlns:a16="http://schemas.microsoft.com/office/drawing/2014/main" id="{2B6C65EF-6367-4732-8561-B45C35730E68}"/>
            </a:ext>
          </a:extLst>
        </xdr:cNvPr>
        <xdr:cNvSpPr/>
      </xdr:nvSpPr>
      <xdr:spPr>
        <a:xfrm>
          <a:off x="17554575" y="10145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571" name="フローチャート: 判断 570">
          <a:extLst>
            <a:ext uri="{FF2B5EF4-FFF2-40B4-BE49-F238E27FC236}">
              <a16:creationId xmlns:a16="http://schemas.microsoft.com/office/drawing/2014/main" id="{D98B9396-CB4D-452F-9A58-11F81C56BDA9}"/>
            </a:ext>
          </a:extLst>
        </xdr:cNvPr>
        <xdr:cNvSpPr/>
      </xdr:nvSpPr>
      <xdr:spPr>
        <a:xfrm>
          <a:off x="16754475" y="1014430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6BCD9490-965B-4D03-AC7C-E533B2470D6C}"/>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636C7CD8-5B8F-441A-80F7-E94FC91B6251}"/>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17EEF4F3-0346-45B4-8A64-8B7220126BCC}"/>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4BFB9E92-0FFB-435D-A2C4-EFE93B218EF5}"/>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852B69E6-76BD-436A-A5EE-A5934CF6EDD2}"/>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577" name="楕円 576">
          <a:extLst>
            <a:ext uri="{FF2B5EF4-FFF2-40B4-BE49-F238E27FC236}">
              <a16:creationId xmlns:a16="http://schemas.microsoft.com/office/drawing/2014/main" id="{481AE9F2-3226-4622-A034-59BF4487364A}"/>
            </a:ext>
          </a:extLst>
        </xdr:cNvPr>
        <xdr:cNvSpPr/>
      </xdr:nvSpPr>
      <xdr:spPr>
        <a:xfrm>
          <a:off x="19897725" y="101225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109237</xdr:rowOff>
    </xdr:from>
    <xdr:ext cx="469744" cy="259045"/>
    <xdr:sp macro="" textlink="">
      <xdr:nvSpPr>
        <xdr:cNvPr id="578" name="【学校施設】&#10;一人当たり面積該当値テキスト">
          <a:extLst>
            <a:ext uri="{FF2B5EF4-FFF2-40B4-BE49-F238E27FC236}">
              <a16:creationId xmlns:a16="http://schemas.microsoft.com/office/drawing/2014/main" id="{907DF377-5BA3-4028-B135-387F1B5410A1}"/>
            </a:ext>
          </a:extLst>
        </xdr:cNvPr>
        <xdr:cNvSpPr txBox="1"/>
      </xdr:nvSpPr>
      <xdr:spPr>
        <a:xfrm>
          <a:off x="19992975" y="998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579" name="楕円 578">
          <a:extLst>
            <a:ext uri="{FF2B5EF4-FFF2-40B4-BE49-F238E27FC236}">
              <a16:creationId xmlns:a16="http://schemas.microsoft.com/office/drawing/2014/main" id="{1E887FC1-8EEF-4BFA-8F2D-694D12E5708A}"/>
            </a:ext>
          </a:extLst>
        </xdr:cNvPr>
        <xdr:cNvSpPr/>
      </xdr:nvSpPr>
      <xdr:spPr>
        <a:xfrm>
          <a:off x="19154775" y="101441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152400</xdr:rowOff>
    </xdr:to>
    <xdr:cxnSp macro="">
      <xdr:nvCxnSpPr>
        <xdr:cNvPr id="580" name="直線コネクタ 579">
          <a:extLst>
            <a:ext uri="{FF2B5EF4-FFF2-40B4-BE49-F238E27FC236}">
              <a16:creationId xmlns:a16="http://schemas.microsoft.com/office/drawing/2014/main" id="{E0CDB97F-D7FD-420F-ACF9-07EE8BFE6B54}"/>
            </a:ext>
          </a:extLst>
        </xdr:cNvPr>
        <xdr:cNvCxnSpPr/>
      </xdr:nvCxnSpPr>
      <xdr:spPr>
        <a:xfrm flipV="1">
          <a:off x="19202400" y="10179685"/>
          <a:ext cx="752475"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123372</xdr:rowOff>
    </xdr:from>
    <xdr:to>
      <xdr:col>107</xdr:col>
      <xdr:colOff>101600</xdr:colOff>
      <xdr:row>63</xdr:row>
      <xdr:rowOff>53522</xdr:rowOff>
    </xdr:to>
    <xdr:sp macro="" textlink="">
      <xdr:nvSpPr>
        <xdr:cNvPr id="581" name="楕円 580">
          <a:extLst>
            <a:ext uri="{FF2B5EF4-FFF2-40B4-BE49-F238E27FC236}">
              <a16:creationId xmlns:a16="http://schemas.microsoft.com/office/drawing/2014/main" id="{5D2E95EF-C7ED-4C30-8B73-18AE0EA621C3}"/>
            </a:ext>
          </a:extLst>
        </xdr:cNvPr>
        <xdr:cNvSpPr/>
      </xdr:nvSpPr>
      <xdr:spPr>
        <a:xfrm>
          <a:off x="18345150" y="1016589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63</xdr:row>
      <xdr:rowOff>2722</xdr:rowOff>
    </xdr:to>
    <xdr:cxnSp macro="">
      <xdr:nvCxnSpPr>
        <xdr:cNvPr id="582" name="直線コネクタ 581">
          <a:extLst>
            <a:ext uri="{FF2B5EF4-FFF2-40B4-BE49-F238E27FC236}">
              <a16:creationId xmlns:a16="http://schemas.microsoft.com/office/drawing/2014/main" id="{3DF49903-5088-428D-843C-F0A99C3EC1AE}"/>
            </a:ext>
          </a:extLst>
        </xdr:cNvPr>
        <xdr:cNvCxnSpPr/>
      </xdr:nvCxnSpPr>
      <xdr:spPr>
        <a:xfrm flipV="1">
          <a:off x="18392775" y="10191750"/>
          <a:ext cx="809625"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126637</xdr:rowOff>
    </xdr:from>
    <xdr:to>
      <xdr:col>102</xdr:col>
      <xdr:colOff>165100</xdr:colOff>
      <xdr:row>63</xdr:row>
      <xdr:rowOff>56787</xdr:rowOff>
    </xdr:to>
    <xdr:sp macro="" textlink="">
      <xdr:nvSpPr>
        <xdr:cNvPr id="583" name="楕円 582">
          <a:extLst>
            <a:ext uri="{FF2B5EF4-FFF2-40B4-BE49-F238E27FC236}">
              <a16:creationId xmlns:a16="http://schemas.microsoft.com/office/drawing/2014/main" id="{0AC9DADB-04CD-4055-A76C-157FA4469640}"/>
            </a:ext>
          </a:extLst>
        </xdr:cNvPr>
        <xdr:cNvSpPr/>
      </xdr:nvSpPr>
      <xdr:spPr>
        <a:xfrm>
          <a:off x="17554575" y="1016281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2722</xdr:rowOff>
    </xdr:from>
    <xdr:to>
      <xdr:col>107</xdr:col>
      <xdr:colOff>50800</xdr:colOff>
      <xdr:row>63</xdr:row>
      <xdr:rowOff>5987</xdr:rowOff>
    </xdr:to>
    <xdr:cxnSp macro="">
      <xdr:nvCxnSpPr>
        <xdr:cNvPr id="584" name="直線コネクタ 583">
          <a:extLst>
            <a:ext uri="{FF2B5EF4-FFF2-40B4-BE49-F238E27FC236}">
              <a16:creationId xmlns:a16="http://schemas.microsoft.com/office/drawing/2014/main" id="{88F3155C-CBDD-408C-8F56-EB67CEFB82E2}"/>
            </a:ext>
          </a:extLst>
        </xdr:cNvPr>
        <xdr:cNvCxnSpPr/>
      </xdr:nvCxnSpPr>
      <xdr:spPr>
        <a:xfrm flipV="1">
          <a:off x="17602200" y="10203997"/>
          <a:ext cx="790575"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39568</xdr:rowOff>
    </xdr:from>
    <xdr:ext cx="469744" cy="259045"/>
    <xdr:sp macro="" textlink="">
      <xdr:nvSpPr>
        <xdr:cNvPr id="585" name="n_1aveValue【学校施設】&#10;一人当たり面積">
          <a:extLst>
            <a:ext uri="{FF2B5EF4-FFF2-40B4-BE49-F238E27FC236}">
              <a16:creationId xmlns:a16="http://schemas.microsoft.com/office/drawing/2014/main" id="{62DF0F5F-38DF-4A1D-98E4-078980403E14}"/>
            </a:ext>
          </a:extLst>
        </xdr:cNvPr>
        <xdr:cNvSpPr txBox="1"/>
      </xdr:nvSpPr>
      <xdr:spPr>
        <a:xfrm>
          <a:off x="18983402" y="991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586" name="n_2aveValue【学校施設】&#10;一人当たり面積">
          <a:extLst>
            <a:ext uri="{FF2B5EF4-FFF2-40B4-BE49-F238E27FC236}">
              <a16:creationId xmlns:a16="http://schemas.microsoft.com/office/drawing/2014/main" id="{D0F8D91A-F6F0-4F85-A5B3-4A05B7BDD6D7}"/>
            </a:ext>
          </a:extLst>
        </xdr:cNvPr>
        <xdr:cNvSpPr txBox="1"/>
      </xdr:nvSpPr>
      <xdr:spPr>
        <a:xfrm>
          <a:off x="181833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55897</xdr:rowOff>
    </xdr:from>
    <xdr:ext cx="469744" cy="259045"/>
    <xdr:sp macro="" textlink="">
      <xdr:nvSpPr>
        <xdr:cNvPr id="587" name="n_3aveValue【学校施設】&#10;一人当たり面積">
          <a:extLst>
            <a:ext uri="{FF2B5EF4-FFF2-40B4-BE49-F238E27FC236}">
              <a16:creationId xmlns:a16="http://schemas.microsoft.com/office/drawing/2014/main" id="{02AF7EBA-8562-46C8-9D41-2D755355F0B3}"/>
            </a:ext>
          </a:extLst>
        </xdr:cNvPr>
        <xdr:cNvSpPr txBox="1"/>
      </xdr:nvSpPr>
      <xdr:spPr>
        <a:xfrm>
          <a:off x="173832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54808</xdr:rowOff>
    </xdr:from>
    <xdr:ext cx="469744" cy="259045"/>
    <xdr:sp macro="" textlink="">
      <xdr:nvSpPr>
        <xdr:cNvPr id="588" name="n_4aveValue【学校施設】&#10;一人当たり面積">
          <a:extLst>
            <a:ext uri="{FF2B5EF4-FFF2-40B4-BE49-F238E27FC236}">
              <a16:creationId xmlns:a16="http://schemas.microsoft.com/office/drawing/2014/main" id="{4151614F-AB6A-4319-A22E-CDF2341AF2D5}"/>
            </a:ext>
          </a:extLst>
        </xdr:cNvPr>
        <xdr:cNvSpPr txBox="1"/>
      </xdr:nvSpPr>
      <xdr:spPr>
        <a:xfrm>
          <a:off x="16592627" y="993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589" name="n_1mainValue【学校施設】&#10;一人当たり面積">
          <a:extLst>
            <a:ext uri="{FF2B5EF4-FFF2-40B4-BE49-F238E27FC236}">
              <a16:creationId xmlns:a16="http://schemas.microsoft.com/office/drawing/2014/main" id="{11E403EB-CEF2-41EC-A93E-11B754CBC453}"/>
            </a:ext>
          </a:extLst>
        </xdr:cNvPr>
        <xdr:cNvSpPr txBox="1"/>
      </xdr:nvSpPr>
      <xdr:spPr>
        <a:xfrm>
          <a:off x="18983402"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44649</xdr:rowOff>
    </xdr:from>
    <xdr:ext cx="469744" cy="259045"/>
    <xdr:sp macro="" textlink="">
      <xdr:nvSpPr>
        <xdr:cNvPr id="590" name="n_2mainValue【学校施設】&#10;一人当たり面積">
          <a:extLst>
            <a:ext uri="{FF2B5EF4-FFF2-40B4-BE49-F238E27FC236}">
              <a16:creationId xmlns:a16="http://schemas.microsoft.com/office/drawing/2014/main" id="{6F52392D-A995-406B-A450-76715189BDBF}"/>
            </a:ext>
          </a:extLst>
        </xdr:cNvPr>
        <xdr:cNvSpPr txBox="1"/>
      </xdr:nvSpPr>
      <xdr:spPr>
        <a:xfrm>
          <a:off x="18183302" y="1024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47914</xdr:rowOff>
    </xdr:from>
    <xdr:ext cx="469744" cy="259045"/>
    <xdr:sp macro="" textlink="">
      <xdr:nvSpPr>
        <xdr:cNvPr id="591" name="n_3mainValue【学校施設】&#10;一人当たり面積">
          <a:extLst>
            <a:ext uri="{FF2B5EF4-FFF2-40B4-BE49-F238E27FC236}">
              <a16:creationId xmlns:a16="http://schemas.microsoft.com/office/drawing/2014/main" id="{C0C4367C-676F-4792-8A98-D17DD4838577}"/>
            </a:ext>
          </a:extLst>
        </xdr:cNvPr>
        <xdr:cNvSpPr txBox="1"/>
      </xdr:nvSpPr>
      <xdr:spPr>
        <a:xfrm>
          <a:off x="17383202" y="1024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6B63A814-1F9A-40B0-B2F0-52AC358CF6D7}"/>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id="{B8FD4B5C-60A5-4637-88BD-0E725EB1004B}"/>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id="{B109500B-983C-4314-BD85-FB9166AB7A0F}"/>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id="{818D1A79-7C05-4C7F-BC0F-AB07B7ED8905}"/>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id="{74243488-C1EA-44F9-9F9C-8D1FD6FE87DC}"/>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id="{E12C93A6-8458-4341-B633-02B1269082C2}"/>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id="{38DFC3AE-F6AC-4AD8-9BFA-D0820B89E0F4}"/>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id="{95141E0C-C5DA-4DB2-8824-F934CBBE16C7}"/>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a:extLst>
            <a:ext uri="{FF2B5EF4-FFF2-40B4-BE49-F238E27FC236}">
              <a16:creationId xmlns:a16="http://schemas.microsoft.com/office/drawing/2014/main" id="{525991D6-3E85-4C69-9D28-C412D905DCCC}"/>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a:extLst>
            <a:ext uri="{FF2B5EF4-FFF2-40B4-BE49-F238E27FC236}">
              <a16:creationId xmlns:a16="http://schemas.microsoft.com/office/drawing/2014/main" id="{D7F852C9-33E5-4EAF-A926-8DF5ED7C8D8B}"/>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a:extLst>
            <a:ext uri="{FF2B5EF4-FFF2-40B4-BE49-F238E27FC236}">
              <a16:creationId xmlns:a16="http://schemas.microsoft.com/office/drawing/2014/main" id="{DF5E55E6-0A22-435B-AA87-583643C9DE71}"/>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3" name="直線コネクタ 602">
          <a:extLst>
            <a:ext uri="{FF2B5EF4-FFF2-40B4-BE49-F238E27FC236}">
              <a16:creationId xmlns:a16="http://schemas.microsoft.com/office/drawing/2014/main" id="{668EBAD3-1508-45D0-99A5-66DAB8F69253}"/>
            </a:ext>
          </a:extLst>
        </xdr:cNvPr>
        <xdr:cNvCxnSpPr/>
      </xdr:nvCxnSpPr>
      <xdr:spPr>
        <a:xfrm>
          <a:off x="11210925" y="1408475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4" name="テキスト ボックス 603">
          <a:extLst>
            <a:ext uri="{FF2B5EF4-FFF2-40B4-BE49-F238E27FC236}">
              <a16:creationId xmlns:a16="http://schemas.microsoft.com/office/drawing/2014/main" id="{0708EB40-6B84-4B5E-8DEE-99F25A843CF7}"/>
            </a:ext>
          </a:extLst>
        </xdr:cNvPr>
        <xdr:cNvSpPr txBox="1"/>
      </xdr:nvSpPr>
      <xdr:spPr>
        <a:xfrm>
          <a:off x="10845966"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5" name="直線コネクタ 604">
          <a:extLst>
            <a:ext uri="{FF2B5EF4-FFF2-40B4-BE49-F238E27FC236}">
              <a16:creationId xmlns:a16="http://schemas.microsoft.com/office/drawing/2014/main" id="{3F3C6C6E-3E38-4499-B50A-7E692B1D5AD9}"/>
            </a:ext>
          </a:extLst>
        </xdr:cNvPr>
        <xdr:cNvCxnSpPr/>
      </xdr:nvCxnSpPr>
      <xdr:spPr>
        <a:xfrm>
          <a:off x="11210925" y="137740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6" name="テキスト ボックス 605">
          <a:extLst>
            <a:ext uri="{FF2B5EF4-FFF2-40B4-BE49-F238E27FC236}">
              <a16:creationId xmlns:a16="http://schemas.microsoft.com/office/drawing/2014/main" id="{E6832B91-A59C-472D-BDF5-C826FBC025D2}"/>
            </a:ext>
          </a:extLst>
        </xdr:cNvPr>
        <xdr:cNvSpPr txBox="1"/>
      </xdr:nvSpPr>
      <xdr:spPr>
        <a:xfrm>
          <a:off x="10845966"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7" name="直線コネクタ 606">
          <a:extLst>
            <a:ext uri="{FF2B5EF4-FFF2-40B4-BE49-F238E27FC236}">
              <a16:creationId xmlns:a16="http://schemas.microsoft.com/office/drawing/2014/main" id="{A2A6C68A-AD87-4F2A-91E2-AB8C1CE16EEA}"/>
            </a:ext>
          </a:extLst>
        </xdr:cNvPr>
        <xdr:cNvCxnSpPr/>
      </xdr:nvCxnSpPr>
      <xdr:spPr>
        <a:xfrm>
          <a:off x="11210925" y="1346653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8" name="テキスト ボックス 607">
          <a:extLst>
            <a:ext uri="{FF2B5EF4-FFF2-40B4-BE49-F238E27FC236}">
              <a16:creationId xmlns:a16="http://schemas.microsoft.com/office/drawing/2014/main" id="{2728225B-D58B-47F0-828A-73A04EA57FC8}"/>
            </a:ext>
          </a:extLst>
        </xdr:cNvPr>
        <xdr:cNvSpPr txBox="1"/>
      </xdr:nvSpPr>
      <xdr:spPr>
        <a:xfrm>
          <a:off x="10845966"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9" name="直線コネクタ 608">
          <a:extLst>
            <a:ext uri="{FF2B5EF4-FFF2-40B4-BE49-F238E27FC236}">
              <a16:creationId xmlns:a16="http://schemas.microsoft.com/office/drawing/2014/main" id="{324E8D7B-4F9C-47CD-9FAC-D4605475A61A}"/>
            </a:ext>
          </a:extLst>
        </xdr:cNvPr>
        <xdr:cNvCxnSpPr/>
      </xdr:nvCxnSpPr>
      <xdr:spPr>
        <a:xfrm>
          <a:off x="11210925" y="1316536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0" name="テキスト ボックス 609">
          <a:extLst>
            <a:ext uri="{FF2B5EF4-FFF2-40B4-BE49-F238E27FC236}">
              <a16:creationId xmlns:a16="http://schemas.microsoft.com/office/drawing/2014/main" id="{76CC7F93-EE3E-4D8F-B8DD-79D1B16DE3C9}"/>
            </a:ext>
          </a:extLst>
        </xdr:cNvPr>
        <xdr:cNvSpPr txBox="1"/>
      </xdr:nvSpPr>
      <xdr:spPr>
        <a:xfrm>
          <a:off x="10845966"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1" name="直線コネクタ 610">
          <a:extLst>
            <a:ext uri="{FF2B5EF4-FFF2-40B4-BE49-F238E27FC236}">
              <a16:creationId xmlns:a16="http://schemas.microsoft.com/office/drawing/2014/main" id="{ADA52A7F-ECC0-463A-A28C-1BA8F4588636}"/>
            </a:ext>
          </a:extLst>
        </xdr:cNvPr>
        <xdr:cNvCxnSpPr/>
      </xdr:nvCxnSpPr>
      <xdr:spPr>
        <a:xfrm>
          <a:off x="11210925" y="1285784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2" name="テキスト ボックス 611">
          <a:extLst>
            <a:ext uri="{FF2B5EF4-FFF2-40B4-BE49-F238E27FC236}">
              <a16:creationId xmlns:a16="http://schemas.microsoft.com/office/drawing/2014/main" id="{09511108-8E73-4659-81DA-7CF6EC63D36E}"/>
            </a:ext>
          </a:extLst>
        </xdr:cNvPr>
        <xdr:cNvSpPr txBox="1"/>
      </xdr:nvSpPr>
      <xdr:spPr>
        <a:xfrm>
          <a:off x="10845966"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3" name="直線コネクタ 612">
          <a:extLst>
            <a:ext uri="{FF2B5EF4-FFF2-40B4-BE49-F238E27FC236}">
              <a16:creationId xmlns:a16="http://schemas.microsoft.com/office/drawing/2014/main" id="{55EF3D4B-8A2D-450C-9AAD-2C036EE0617A}"/>
            </a:ext>
          </a:extLst>
        </xdr:cNvPr>
        <xdr:cNvCxnSpPr/>
      </xdr:nvCxnSpPr>
      <xdr:spPr>
        <a:xfrm>
          <a:off x="11210925" y="1254714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4" name="テキスト ボックス 613">
          <a:extLst>
            <a:ext uri="{FF2B5EF4-FFF2-40B4-BE49-F238E27FC236}">
              <a16:creationId xmlns:a16="http://schemas.microsoft.com/office/drawing/2014/main" id="{8B090F95-0D1C-494E-8043-025A4B1A2EA5}"/>
            </a:ext>
          </a:extLst>
        </xdr:cNvPr>
        <xdr:cNvSpPr txBox="1"/>
      </xdr:nvSpPr>
      <xdr:spPr>
        <a:xfrm>
          <a:off x="10845966"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a:extLst>
            <a:ext uri="{FF2B5EF4-FFF2-40B4-BE49-F238E27FC236}">
              <a16:creationId xmlns:a16="http://schemas.microsoft.com/office/drawing/2014/main" id="{B755B510-0E6C-444B-BDD2-796C3A3FE30C}"/>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6" name="テキスト ボックス 615">
          <a:extLst>
            <a:ext uri="{FF2B5EF4-FFF2-40B4-BE49-F238E27FC236}">
              <a16:creationId xmlns:a16="http://schemas.microsoft.com/office/drawing/2014/main" id="{A70A2D86-5CA1-4673-A385-06967B3F562D}"/>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a:extLst>
            <a:ext uri="{FF2B5EF4-FFF2-40B4-BE49-F238E27FC236}">
              <a16:creationId xmlns:a16="http://schemas.microsoft.com/office/drawing/2014/main" id="{86D47755-DB5A-4D27-A0C3-BD2E8B35E073}"/>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86</xdr:row>
      <xdr:rowOff>93618</xdr:rowOff>
    </xdr:to>
    <xdr:cxnSp macro="">
      <xdr:nvCxnSpPr>
        <xdr:cNvPr id="618" name="直線コネクタ 617">
          <a:extLst>
            <a:ext uri="{FF2B5EF4-FFF2-40B4-BE49-F238E27FC236}">
              <a16:creationId xmlns:a16="http://schemas.microsoft.com/office/drawing/2014/main" id="{C64B418D-CBC0-46A8-B656-D255B21AC571}"/>
            </a:ext>
          </a:extLst>
        </xdr:cNvPr>
        <xdr:cNvCxnSpPr/>
      </xdr:nvCxnSpPr>
      <xdr:spPr>
        <a:xfrm flipV="1">
          <a:off x="14696439" y="12498070"/>
          <a:ext cx="0" cy="1521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405111" cy="259045"/>
    <xdr:sp macro="" textlink="">
      <xdr:nvSpPr>
        <xdr:cNvPr id="619" name="【児童館】&#10;有形固定資産減価償却率最小値テキスト">
          <a:extLst>
            <a:ext uri="{FF2B5EF4-FFF2-40B4-BE49-F238E27FC236}">
              <a16:creationId xmlns:a16="http://schemas.microsoft.com/office/drawing/2014/main" id="{63412266-2FB5-4DC8-B3ED-C78DE1A80594}"/>
            </a:ext>
          </a:extLst>
        </xdr:cNvPr>
        <xdr:cNvSpPr txBox="1"/>
      </xdr:nvSpPr>
      <xdr:spPr>
        <a:xfrm>
          <a:off x="14735175"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20" name="直線コネクタ 619">
          <a:extLst>
            <a:ext uri="{FF2B5EF4-FFF2-40B4-BE49-F238E27FC236}">
              <a16:creationId xmlns:a16="http://schemas.microsoft.com/office/drawing/2014/main" id="{83EE9961-DEC2-41E1-90E3-0C3A0AC1569C}"/>
            </a:ext>
          </a:extLst>
        </xdr:cNvPr>
        <xdr:cNvCxnSpPr/>
      </xdr:nvCxnSpPr>
      <xdr:spPr>
        <a:xfrm>
          <a:off x="14611350" y="140191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621" name="【児童館】&#10;有形固定資産減価償却率最大値テキスト">
          <a:extLst>
            <a:ext uri="{FF2B5EF4-FFF2-40B4-BE49-F238E27FC236}">
              <a16:creationId xmlns:a16="http://schemas.microsoft.com/office/drawing/2014/main" id="{A106D675-9CCA-4248-B062-A8666950ACFD}"/>
            </a:ext>
          </a:extLst>
        </xdr:cNvPr>
        <xdr:cNvSpPr txBox="1"/>
      </xdr:nvSpPr>
      <xdr:spPr>
        <a:xfrm>
          <a:off x="14735175" y="1228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622" name="直線コネクタ 621">
          <a:extLst>
            <a:ext uri="{FF2B5EF4-FFF2-40B4-BE49-F238E27FC236}">
              <a16:creationId xmlns:a16="http://schemas.microsoft.com/office/drawing/2014/main" id="{6CFF7BC4-FA93-477C-A50B-31FB0CF93BDC}"/>
            </a:ext>
          </a:extLst>
        </xdr:cNvPr>
        <xdr:cNvCxnSpPr/>
      </xdr:nvCxnSpPr>
      <xdr:spPr>
        <a:xfrm>
          <a:off x="14611350" y="124980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23" name="【児童館】&#10;有形固定資産減価償却率平均値テキスト">
          <a:extLst>
            <a:ext uri="{FF2B5EF4-FFF2-40B4-BE49-F238E27FC236}">
              <a16:creationId xmlns:a16="http://schemas.microsoft.com/office/drawing/2014/main" id="{EA2F8DD4-9E12-4FDB-A6B2-372ABBFBAF76}"/>
            </a:ext>
          </a:extLst>
        </xdr:cNvPr>
        <xdr:cNvSpPr txBox="1"/>
      </xdr:nvSpPr>
      <xdr:spPr>
        <a:xfrm>
          <a:off x="14735175" y="13141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24" name="フローチャート: 判断 623">
          <a:extLst>
            <a:ext uri="{FF2B5EF4-FFF2-40B4-BE49-F238E27FC236}">
              <a16:creationId xmlns:a16="http://schemas.microsoft.com/office/drawing/2014/main" id="{C47D84D2-BFF6-4593-B961-684F6CC67182}"/>
            </a:ext>
          </a:extLst>
        </xdr:cNvPr>
        <xdr:cNvSpPr/>
      </xdr:nvSpPr>
      <xdr:spPr>
        <a:xfrm>
          <a:off x="14649450" y="13163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31387</xdr:rowOff>
    </xdr:from>
    <xdr:to>
      <xdr:col>81</xdr:col>
      <xdr:colOff>101600</xdr:colOff>
      <xdr:row>81</xdr:row>
      <xdr:rowOff>132987</xdr:rowOff>
    </xdr:to>
    <xdr:sp macro="" textlink="">
      <xdr:nvSpPr>
        <xdr:cNvPr id="625" name="フローチャート: 判断 624">
          <a:extLst>
            <a:ext uri="{FF2B5EF4-FFF2-40B4-BE49-F238E27FC236}">
              <a16:creationId xmlns:a16="http://schemas.microsoft.com/office/drawing/2014/main" id="{2060E339-80B5-4956-9863-F89FB7BD6C4F}"/>
            </a:ext>
          </a:extLst>
        </xdr:cNvPr>
        <xdr:cNvSpPr/>
      </xdr:nvSpPr>
      <xdr:spPr>
        <a:xfrm>
          <a:off x="13887450" y="1314413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626" name="フローチャート: 判断 625">
          <a:extLst>
            <a:ext uri="{FF2B5EF4-FFF2-40B4-BE49-F238E27FC236}">
              <a16:creationId xmlns:a16="http://schemas.microsoft.com/office/drawing/2014/main" id="{2CA5C266-D96C-4930-BBC5-C127B862FE4B}"/>
            </a:ext>
          </a:extLst>
        </xdr:cNvPr>
        <xdr:cNvSpPr/>
      </xdr:nvSpPr>
      <xdr:spPr>
        <a:xfrm>
          <a:off x="13096875" y="1314413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166914</xdr:rowOff>
    </xdr:from>
    <xdr:to>
      <xdr:col>72</xdr:col>
      <xdr:colOff>38100</xdr:colOff>
      <xdr:row>81</xdr:row>
      <xdr:rowOff>97064</xdr:rowOff>
    </xdr:to>
    <xdr:sp macro="" textlink="">
      <xdr:nvSpPr>
        <xdr:cNvPr id="627" name="フローチャート: 判断 626">
          <a:extLst>
            <a:ext uri="{FF2B5EF4-FFF2-40B4-BE49-F238E27FC236}">
              <a16:creationId xmlns:a16="http://schemas.microsoft.com/office/drawing/2014/main" id="{BB261B78-90EB-4020-821C-BFAE8DA3FB4A}"/>
            </a:ext>
          </a:extLst>
        </xdr:cNvPr>
        <xdr:cNvSpPr/>
      </xdr:nvSpPr>
      <xdr:spPr>
        <a:xfrm>
          <a:off x="12296775" y="131177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163649</xdr:rowOff>
    </xdr:from>
    <xdr:to>
      <xdr:col>67</xdr:col>
      <xdr:colOff>101600</xdr:colOff>
      <xdr:row>81</xdr:row>
      <xdr:rowOff>93799</xdr:rowOff>
    </xdr:to>
    <xdr:sp macro="" textlink="">
      <xdr:nvSpPr>
        <xdr:cNvPr id="628" name="フローチャート: 判断 627">
          <a:extLst>
            <a:ext uri="{FF2B5EF4-FFF2-40B4-BE49-F238E27FC236}">
              <a16:creationId xmlns:a16="http://schemas.microsoft.com/office/drawing/2014/main" id="{00445F07-4B01-46C2-B1AB-E9928265533A}"/>
            </a:ext>
          </a:extLst>
        </xdr:cNvPr>
        <xdr:cNvSpPr/>
      </xdr:nvSpPr>
      <xdr:spPr>
        <a:xfrm>
          <a:off x="11487150" y="131144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42737CCC-723E-4717-A238-8A7A6E6BAB1C}"/>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37C42D03-D3A1-4F68-99BE-9F099721EA79}"/>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9AD2D89E-0A45-452A-B684-5F9A6FEB1CD5}"/>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5A81CAFB-1952-4E30-9E79-66AAAE3671C3}"/>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24EDDE7C-C79C-474E-B466-970CFD249981}"/>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111398</xdr:rowOff>
    </xdr:from>
    <xdr:to>
      <xdr:col>85</xdr:col>
      <xdr:colOff>177800</xdr:colOff>
      <xdr:row>81</xdr:row>
      <xdr:rowOff>41548</xdr:rowOff>
    </xdr:to>
    <xdr:sp macro="" textlink="">
      <xdr:nvSpPr>
        <xdr:cNvPr id="634" name="楕円 633">
          <a:extLst>
            <a:ext uri="{FF2B5EF4-FFF2-40B4-BE49-F238E27FC236}">
              <a16:creationId xmlns:a16="http://schemas.microsoft.com/office/drawing/2014/main" id="{D2B1DC40-3D27-47FC-8338-6C01F5F05758}"/>
            </a:ext>
          </a:extLst>
        </xdr:cNvPr>
        <xdr:cNvSpPr/>
      </xdr:nvSpPr>
      <xdr:spPr>
        <a:xfrm>
          <a:off x="14649450" y="130653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134275</xdr:rowOff>
    </xdr:from>
    <xdr:ext cx="405111" cy="259045"/>
    <xdr:sp macro="" textlink="">
      <xdr:nvSpPr>
        <xdr:cNvPr id="635" name="【児童館】&#10;有形固定資産減価償却率該当値テキスト">
          <a:extLst>
            <a:ext uri="{FF2B5EF4-FFF2-40B4-BE49-F238E27FC236}">
              <a16:creationId xmlns:a16="http://schemas.microsoft.com/office/drawing/2014/main" id="{997AF4D6-DCC0-4D7D-9100-102D12FC28A2}"/>
            </a:ext>
          </a:extLst>
        </xdr:cNvPr>
        <xdr:cNvSpPr txBox="1"/>
      </xdr:nvSpPr>
      <xdr:spPr>
        <a:xfrm>
          <a:off x="14735175" y="1292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68943</xdr:rowOff>
    </xdr:from>
    <xdr:to>
      <xdr:col>81</xdr:col>
      <xdr:colOff>101600</xdr:colOff>
      <xdr:row>80</xdr:row>
      <xdr:rowOff>170543</xdr:rowOff>
    </xdr:to>
    <xdr:sp macro="" textlink="">
      <xdr:nvSpPr>
        <xdr:cNvPr id="636" name="楕円 635">
          <a:extLst>
            <a:ext uri="{FF2B5EF4-FFF2-40B4-BE49-F238E27FC236}">
              <a16:creationId xmlns:a16="http://schemas.microsoft.com/office/drawing/2014/main" id="{958BA453-81F6-466E-BC3F-83F24B14024D}"/>
            </a:ext>
          </a:extLst>
        </xdr:cNvPr>
        <xdr:cNvSpPr/>
      </xdr:nvSpPr>
      <xdr:spPr>
        <a:xfrm>
          <a:off x="13887450" y="130197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119743</xdr:rowOff>
    </xdr:from>
    <xdr:to>
      <xdr:col>85</xdr:col>
      <xdr:colOff>127000</xdr:colOff>
      <xdr:row>80</xdr:row>
      <xdr:rowOff>162198</xdr:rowOff>
    </xdr:to>
    <xdr:cxnSp macro="">
      <xdr:nvCxnSpPr>
        <xdr:cNvPr id="637" name="直線コネクタ 636">
          <a:extLst>
            <a:ext uri="{FF2B5EF4-FFF2-40B4-BE49-F238E27FC236}">
              <a16:creationId xmlns:a16="http://schemas.microsoft.com/office/drawing/2014/main" id="{500E1AFE-04AD-4C41-B7D5-07BA9D5D71A0}"/>
            </a:ext>
          </a:extLst>
        </xdr:cNvPr>
        <xdr:cNvCxnSpPr/>
      </xdr:nvCxnSpPr>
      <xdr:spPr>
        <a:xfrm>
          <a:off x="13935075" y="13076918"/>
          <a:ext cx="762000" cy="3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23223</xdr:rowOff>
    </xdr:from>
    <xdr:to>
      <xdr:col>76</xdr:col>
      <xdr:colOff>165100</xdr:colOff>
      <xdr:row>80</xdr:row>
      <xdr:rowOff>124823</xdr:rowOff>
    </xdr:to>
    <xdr:sp macro="" textlink="">
      <xdr:nvSpPr>
        <xdr:cNvPr id="638" name="楕円 637">
          <a:extLst>
            <a:ext uri="{FF2B5EF4-FFF2-40B4-BE49-F238E27FC236}">
              <a16:creationId xmlns:a16="http://schemas.microsoft.com/office/drawing/2014/main" id="{44EA0AEC-87B5-4CFE-BAD9-757887FAD83C}"/>
            </a:ext>
          </a:extLst>
        </xdr:cNvPr>
        <xdr:cNvSpPr/>
      </xdr:nvSpPr>
      <xdr:spPr>
        <a:xfrm>
          <a:off x="13096875" y="129803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74023</xdr:rowOff>
    </xdr:from>
    <xdr:to>
      <xdr:col>81</xdr:col>
      <xdr:colOff>50800</xdr:colOff>
      <xdr:row>80</xdr:row>
      <xdr:rowOff>119743</xdr:rowOff>
    </xdr:to>
    <xdr:cxnSp macro="">
      <xdr:nvCxnSpPr>
        <xdr:cNvPr id="639" name="直線コネクタ 638">
          <a:extLst>
            <a:ext uri="{FF2B5EF4-FFF2-40B4-BE49-F238E27FC236}">
              <a16:creationId xmlns:a16="http://schemas.microsoft.com/office/drawing/2014/main" id="{0DC8468A-17D4-46E9-A312-E52774EED413}"/>
            </a:ext>
          </a:extLst>
        </xdr:cNvPr>
        <xdr:cNvCxnSpPr/>
      </xdr:nvCxnSpPr>
      <xdr:spPr>
        <a:xfrm>
          <a:off x="13144500" y="13028023"/>
          <a:ext cx="7905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145687</xdr:rowOff>
    </xdr:from>
    <xdr:to>
      <xdr:col>72</xdr:col>
      <xdr:colOff>38100</xdr:colOff>
      <xdr:row>80</xdr:row>
      <xdr:rowOff>75837</xdr:rowOff>
    </xdr:to>
    <xdr:sp macro="" textlink="">
      <xdr:nvSpPr>
        <xdr:cNvPr id="640" name="楕円 639">
          <a:extLst>
            <a:ext uri="{FF2B5EF4-FFF2-40B4-BE49-F238E27FC236}">
              <a16:creationId xmlns:a16="http://schemas.microsoft.com/office/drawing/2014/main" id="{AE7DF7D8-547A-45F7-A788-019A21731541}"/>
            </a:ext>
          </a:extLst>
        </xdr:cNvPr>
        <xdr:cNvSpPr/>
      </xdr:nvSpPr>
      <xdr:spPr>
        <a:xfrm>
          <a:off x="12296775" y="1293458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25037</xdr:rowOff>
    </xdr:from>
    <xdr:to>
      <xdr:col>76</xdr:col>
      <xdr:colOff>114300</xdr:colOff>
      <xdr:row>80</xdr:row>
      <xdr:rowOff>74023</xdr:rowOff>
    </xdr:to>
    <xdr:cxnSp macro="">
      <xdr:nvCxnSpPr>
        <xdr:cNvPr id="641" name="直線コネクタ 640">
          <a:extLst>
            <a:ext uri="{FF2B5EF4-FFF2-40B4-BE49-F238E27FC236}">
              <a16:creationId xmlns:a16="http://schemas.microsoft.com/office/drawing/2014/main" id="{54167F33-AB08-4077-A038-1CFEA7530A69}"/>
            </a:ext>
          </a:extLst>
        </xdr:cNvPr>
        <xdr:cNvCxnSpPr/>
      </xdr:nvCxnSpPr>
      <xdr:spPr>
        <a:xfrm>
          <a:off x="12344400" y="12982212"/>
          <a:ext cx="8001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124114</xdr:rowOff>
    </xdr:from>
    <xdr:ext cx="405111" cy="259045"/>
    <xdr:sp macro="" textlink="">
      <xdr:nvSpPr>
        <xdr:cNvPr id="642" name="n_1aveValue【児童館】&#10;有形固定資産減価償却率">
          <a:extLst>
            <a:ext uri="{FF2B5EF4-FFF2-40B4-BE49-F238E27FC236}">
              <a16:creationId xmlns:a16="http://schemas.microsoft.com/office/drawing/2014/main" id="{AD82B231-436E-4009-B69F-A39BD18A14F6}"/>
            </a:ext>
          </a:extLst>
        </xdr:cNvPr>
        <xdr:cNvSpPr txBox="1"/>
      </xdr:nvSpPr>
      <xdr:spPr>
        <a:xfrm>
          <a:off x="13745219"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643" name="n_2aveValue【児童館】&#10;有形固定資産減価償却率">
          <a:extLst>
            <a:ext uri="{FF2B5EF4-FFF2-40B4-BE49-F238E27FC236}">
              <a16:creationId xmlns:a16="http://schemas.microsoft.com/office/drawing/2014/main" id="{EEBABC7E-3B88-4ECF-A9F3-0622586D9880}"/>
            </a:ext>
          </a:extLst>
        </xdr:cNvPr>
        <xdr:cNvSpPr txBox="1"/>
      </xdr:nvSpPr>
      <xdr:spPr>
        <a:xfrm>
          <a:off x="12964169"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88191</xdr:rowOff>
    </xdr:from>
    <xdr:ext cx="405111" cy="259045"/>
    <xdr:sp macro="" textlink="">
      <xdr:nvSpPr>
        <xdr:cNvPr id="644" name="n_3aveValue【児童館】&#10;有形固定資産減価償却率">
          <a:extLst>
            <a:ext uri="{FF2B5EF4-FFF2-40B4-BE49-F238E27FC236}">
              <a16:creationId xmlns:a16="http://schemas.microsoft.com/office/drawing/2014/main" id="{7A986FB6-5F5C-4AFB-8E49-12CF09A26C77}"/>
            </a:ext>
          </a:extLst>
        </xdr:cNvPr>
        <xdr:cNvSpPr txBox="1"/>
      </xdr:nvSpPr>
      <xdr:spPr>
        <a:xfrm>
          <a:off x="12164069"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110326</xdr:rowOff>
    </xdr:from>
    <xdr:ext cx="405111" cy="259045"/>
    <xdr:sp macro="" textlink="">
      <xdr:nvSpPr>
        <xdr:cNvPr id="645" name="n_4aveValue【児童館】&#10;有形固定資産減価償却率">
          <a:extLst>
            <a:ext uri="{FF2B5EF4-FFF2-40B4-BE49-F238E27FC236}">
              <a16:creationId xmlns:a16="http://schemas.microsoft.com/office/drawing/2014/main" id="{2C091475-37D0-4E2E-9A96-3349AB706785}"/>
            </a:ext>
          </a:extLst>
        </xdr:cNvPr>
        <xdr:cNvSpPr txBox="1"/>
      </xdr:nvSpPr>
      <xdr:spPr>
        <a:xfrm>
          <a:off x="11354444" y="1289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15620</xdr:rowOff>
    </xdr:from>
    <xdr:ext cx="405111" cy="259045"/>
    <xdr:sp macro="" textlink="">
      <xdr:nvSpPr>
        <xdr:cNvPr id="646" name="n_1mainValue【児童館】&#10;有形固定資産減価償却率">
          <a:extLst>
            <a:ext uri="{FF2B5EF4-FFF2-40B4-BE49-F238E27FC236}">
              <a16:creationId xmlns:a16="http://schemas.microsoft.com/office/drawing/2014/main" id="{12516958-8CBA-41D6-84E9-51D6BAE72C93}"/>
            </a:ext>
          </a:extLst>
        </xdr:cNvPr>
        <xdr:cNvSpPr txBox="1"/>
      </xdr:nvSpPr>
      <xdr:spPr>
        <a:xfrm>
          <a:off x="13745219" y="1280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141350</xdr:rowOff>
    </xdr:from>
    <xdr:ext cx="405111" cy="259045"/>
    <xdr:sp macro="" textlink="">
      <xdr:nvSpPr>
        <xdr:cNvPr id="647" name="n_2mainValue【児童館】&#10;有形固定資産減価償却率">
          <a:extLst>
            <a:ext uri="{FF2B5EF4-FFF2-40B4-BE49-F238E27FC236}">
              <a16:creationId xmlns:a16="http://schemas.microsoft.com/office/drawing/2014/main" id="{806EED76-A846-408E-8712-C9BCCDA2AC37}"/>
            </a:ext>
          </a:extLst>
        </xdr:cNvPr>
        <xdr:cNvSpPr txBox="1"/>
      </xdr:nvSpPr>
      <xdr:spPr>
        <a:xfrm>
          <a:off x="12964169" y="12774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92364</xdr:rowOff>
    </xdr:from>
    <xdr:ext cx="405111" cy="259045"/>
    <xdr:sp macro="" textlink="">
      <xdr:nvSpPr>
        <xdr:cNvPr id="648" name="n_3mainValue【児童館】&#10;有形固定資産減価償却率">
          <a:extLst>
            <a:ext uri="{FF2B5EF4-FFF2-40B4-BE49-F238E27FC236}">
              <a16:creationId xmlns:a16="http://schemas.microsoft.com/office/drawing/2014/main" id="{3807C62D-5B46-44B1-ADFC-655648941E2F}"/>
            </a:ext>
          </a:extLst>
        </xdr:cNvPr>
        <xdr:cNvSpPr txBox="1"/>
      </xdr:nvSpPr>
      <xdr:spPr>
        <a:xfrm>
          <a:off x="12164069" y="1272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id="{0D99031A-69F5-48EF-869D-87BB5F708FE1}"/>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id="{466DE04F-DF55-4E9E-BDCF-EBC4CA6B8DE5}"/>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id="{5C487AD2-2209-4CD0-AD0F-6B8460D472E9}"/>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id="{1275C677-DF7E-46B3-86C3-BFF00555DC49}"/>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id="{7CD4B815-2207-4A26-8217-8EE02A9F42B1}"/>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id="{FF37760C-EAF3-4CCB-8506-9589FC85AA0F}"/>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id="{6BAABF9F-5692-40EE-89CD-47EF406D9F3C}"/>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id="{4DCF97E3-451E-483E-8815-A3B823EACAD8}"/>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a:extLst>
            <a:ext uri="{FF2B5EF4-FFF2-40B4-BE49-F238E27FC236}">
              <a16:creationId xmlns:a16="http://schemas.microsoft.com/office/drawing/2014/main" id="{F0C731BB-1AC7-475F-A1DF-D79BEBDB7DEA}"/>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id="{34F0564E-B5C2-4D26-A17A-445FD21F9BF0}"/>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9" name="直線コネクタ 658">
          <a:extLst>
            <a:ext uri="{FF2B5EF4-FFF2-40B4-BE49-F238E27FC236}">
              <a16:creationId xmlns:a16="http://schemas.microsoft.com/office/drawing/2014/main" id="{A30C77A6-3249-4A49-B2EB-ABCFFD078C7B}"/>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0" name="テキスト ボックス 659">
          <a:extLst>
            <a:ext uri="{FF2B5EF4-FFF2-40B4-BE49-F238E27FC236}">
              <a16:creationId xmlns:a16="http://schemas.microsoft.com/office/drawing/2014/main" id="{180C9F38-1417-44EE-A463-19207C4BE8E3}"/>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1" name="直線コネクタ 660">
          <a:extLst>
            <a:ext uri="{FF2B5EF4-FFF2-40B4-BE49-F238E27FC236}">
              <a16:creationId xmlns:a16="http://schemas.microsoft.com/office/drawing/2014/main" id="{EE366B7E-CB15-48B1-ABE6-3175E1A23E80}"/>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2" name="テキスト ボックス 661">
          <a:extLst>
            <a:ext uri="{FF2B5EF4-FFF2-40B4-BE49-F238E27FC236}">
              <a16:creationId xmlns:a16="http://schemas.microsoft.com/office/drawing/2014/main" id="{FEFCC74B-5FE3-42D4-8311-BD88040689EB}"/>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3" name="直線コネクタ 662">
          <a:extLst>
            <a:ext uri="{FF2B5EF4-FFF2-40B4-BE49-F238E27FC236}">
              <a16:creationId xmlns:a16="http://schemas.microsoft.com/office/drawing/2014/main" id="{7641B9AE-06F0-4816-A99A-11F5C0D55EC3}"/>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4" name="テキスト ボックス 663">
          <a:extLst>
            <a:ext uri="{FF2B5EF4-FFF2-40B4-BE49-F238E27FC236}">
              <a16:creationId xmlns:a16="http://schemas.microsoft.com/office/drawing/2014/main" id="{CF084608-AA8B-40CD-8D3F-122F83D73667}"/>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5" name="直線コネクタ 664">
          <a:extLst>
            <a:ext uri="{FF2B5EF4-FFF2-40B4-BE49-F238E27FC236}">
              <a16:creationId xmlns:a16="http://schemas.microsoft.com/office/drawing/2014/main" id="{884344B2-D6E4-4E84-B98A-1CCD5212247B}"/>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6" name="テキスト ボックス 665">
          <a:extLst>
            <a:ext uri="{FF2B5EF4-FFF2-40B4-BE49-F238E27FC236}">
              <a16:creationId xmlns:a16="http://schemas.microsoft.com/office/drawing/2014/main" id="{6B23B97A-CA98-4737-A108-35050331FF9C}"/>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7" name="直線コネクタ 666">
          <a:extLst>
            <a:ext uri="{FF2B5EF4-FFF2-40B4-BE49-F238E27FC236}">
              <a16:creationId xmlns:a16="http://schemas.microsoft.com/office/drawing/2014/main" id="{B055F2B7-C5FF-4B95-B0D9-3AF4D0018CF2}"/>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8" name="テキスト ボックス 667">
          <a:extLst>
            <a:ext uri="{FF2B5EF4-FFF2-40B4-BE49-F238E27FC236}">
              <a16:creationId xmlns:a16="http://schemas.microsoft.com/office/drawing/2014/main" id="{6FBE7AD5-FA83-4FCA-B4F3-A47F5CF01E04}"/>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a:extLst>
            <a:ext uri="{FF2B5EF4-FFF2-40B4-BE49-F238E27FC236}">
              <a16:creationId xmlns:a16="http://schemas.microsoft.com/office/drawing/2014/main" id="{29FD502D-F2D5-4B66-952A-E28F1CB566B4}"/>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a:extLst>
            <a:ext uri="{FF2B5EF4-FFF2-40B4-BE49-F238E27FC236}">
              <a16:creationId xmlns:a16="http://schemas.microsoft.com/office/drawing/2014/main" id="{9E1ED218-C8BD-45D0-9D3D-A00186551823}"/>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a:extLst>
            <a:ext uri="{FF2B5EF4-FFF2-40B4-BE49-F238E27FC236}">
              <a16:creationId xmlns:a16="http://schemas.microsoft.com/office/drawing/2014/main" id="{E67DB171-7190-468A-8BA2-5AEFE9C04D33}"/>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672" name="直線コネクタ 671">
          <a:extLst>
            <a:ext uri="{FF2B5EF4-FFF2-40B4-BE49-F238E27FC236}">
              <a16:creationId xmlns:a16="http://schemas.microsoft.com/office/drawing/2014/main" id="{A245D396-A191-4D70-AE27-8EED62E23477}"/>
            </a:ext>
          </a:extLst>
        </xdr:cNvPr>
        <xdr:cNvCxnSpPr/>
      </xdr:nvCxnSpPr>
      <xdr:spPr>
        <a:xfrm flipV="1">
          <a:off x="19954239" y="127825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3" name="【児童館】&#10;一人当たり面積最小値テキスト">
          <a:extLst>
            <a:ext uri="{FF2B5EF4-FFF2-40B4-BE49-F238E27FC236}">
              <a16:creationId xmlns:a16="http://schemas.microsoft.com/office/drawing/2014/main" id="{3EAD7B77-CF77-4AB2-B1C1-86C8C76240FE}"/>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4" name="直線コネクタ 673">
          <a:extLst>
            <a:ext uri="{FF2B5EF4-FFF2-40B4-BE49-F238E27FC236}">
              <a16:creationId xmlns:a16="http://schemas.microsoft.com/office/drawing/2014/main" id="{8F023E22-8E30-4B1C-A21D-3EEC144F2BE2}"/>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75" name="【児童館】&#10;一人当たり面積最大値テキスト">
          <a:extLst>
            <a:ext uri="{FF2B5EF4-FFF2-40B4-BE49-F238E27FC236}">
              <a16:creationId xmlns:a16="http://schemas.microsoft.com/office/drawing/2014/main" id="{AC488B9C-9AE8-4766-A778-68A7AD50CB3A}"/>
            </a:ext>
          </a:extLst>
        </xdr:cNvPr>
        <xdr:cNvSpPr txBox="1"/>
      </xdr:nvSpPr>
      <xdr:spPr>
        <a:xfrm>
          <a:off x="19992975" y="1257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76" name="直線コネクタ 675">
          <a:extLst>
            <a:ext uri="{FF2B5EF4-FFF2-40B4-BE49-F238E27FC236}">
              <a16:creationId xmlns:a16="http://schemas.microsoft.com/office/drawing/2014/main" id="{DE854163-4AA8-4E86-9D94-6A390E0EBBDF}"/>
            </a:ext>
          </a:extLst>
        </xdr:cNvPr>
        <xdr:cNvCxnSpPr/>
      </xdr:nvCxnSpPr>
      <xdr:spPr>
        <a:xfrm>
          <a:off x="19878675" y="127825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77" name="【児童館】&#10;一人当たり面積平均値テキスト">
          <a:extLst>
            <a:ext uri="{FF2B5EF4-FFF2-40B4-BE49-F238E27FC236}">
              <a16:creationId xmlns:a16="http://schemas.microsoft.com/office/drawing/2014/main" id="{9F3B34A9-55EE-4050-9CDD-DFD69A5CCBA0}"/>
            </a:ext>
          </a:extLst>
        </xdr:cNvPr>
        <xdr:cNvSpPr txBox="1"/>
      </xdr:nvSpPr>
      <xdr:spPr>
        <a:xfrm>
          <a:off x="19992975" y="133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8" name="フローチャート: 判断 677">
          <a:extLst>
            <a:ext uri="{FF2B5EF4-FFF2-40B4-BE49-F238E27FC236}">
              <a16:creationId xmlns:a16="http://schemas.microsoft.com/office/drawing/2014/main" id="{3C81FB78-C4CC-49CB-AB16-BB09CA6355D4}"/>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79" name="フローチャート: 判断 678">
          <a:extLst>
            <a:ext uri="{FF2B5EF4-FFF2-40B4-BE49-F238E27FC236}">
              <a16:creationId xmlns:a16="http://schemas.microsoft.com/office/drawing/2014/main" id="{CB870FE3-1BAE-4295-96CA-E5A4E3969C81}"/>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80" name="フローチャート: 判断 679">
          <a:extLst>
            <a:ext uri="{FF2B5EF4-FFF2-40B4-BE49-F238E27FC236}">
              <a16:creationId xmlns:a16="http://schemas.microsoft.com/office/drawing/2014/main" id="{2F5B7753-E1FC-4481-9FA1-CFA9F467B580}"/>
            </a:ext>
          </a:extLst>
        </xdr:cNvPr>
        <xdr:cNvSpPr/>
      </xdr:nvSpPr>
      <xdr:spPr>
        <a:xfrm>
          <a:off x="183451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81" name="フローチャート: 判断 680">
          <a:extLst>
            <a:ext uri="{FF2B5EF4-FFF2-40B4-BE49-F238E27FC236}">
              <a16:creationId xmlns:a16="http://schemas.microsoft.com/office/drawing/2014/main" id="{D2145D63-1569-4C55-828E-258225C8CE29}"/>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682" name="フローチャート: 判断 681">
          <a:extLst>
            <a:ext uri="{FF2B5EF4-FFF2-40B4-BE49-F238E27FC236}">
              <a16:creationId xmlns:a16="http://schemas.microsoft.com/office/drawing/2014/main" id="{F8677336-7728-4CB7-8D08-B71ED9784E8B}"/>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7FD5C435-E13F-45D1-AA22-8F597B4A95DC}"/>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CA6A62D0-5774-4CE1-A81B-037AD2D0E1B9}"/>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6F0F1978-1ACE-4952-B802-8BD95ADC92A0}"/>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6EEF8941-3C18-43E0-8C57-07D1C92D26FC}"/>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655981C2-A74A-4644-A309-852B097DF850}"/>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688" name="楕円 687">
          <a:extLst>
            <a:ext uri="{FF2B5EF4-FFF2-40B4-BE49-F238E27FC236}">
              <a16:creationId xmlns:a16="http://schemas.microsoft.com/office/drawing/2014/main" id="{B516FBBB-6000-432D-B271-C31A8B086641}"/>
            </a:ext>
          </a:extLst>
        </xdr:cNvPr>
        <xdr:cNvSpPr/>
      </xdr:nvSpPr>
      <xdr:spPr>
        <a:xfrm>
          <a:off x="19897725" y="132397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143527</xdr:rowOff>
    </xdr:from>
    <xdr:ext cx="469744" cy="259045"/>
    <xdr:sp macro="" textlink="">
      <xdr:nvSpPr>
        <xdr:cNvPr id="689" name="【児童館】&#10;一人当たり面積該当値テキスト">
          <a:extLst>
            <a:ext uri="{FF2B5EF4-FFF2-40B4-BE49-F238E27FC236}">
              <a16:creationId xmlns:a16="http://schemas.microsoft.com/office/drawing/2014/main" id="{8FF8DAF7-EC89-4A74-BC48-D6866DC550B0}"/>
            </a:ext>
          </a:extLst>
        </xdr:cNvPr>
        <xdr:cNvSpPr txBox="1"/>
      </xdr:nvSpPr>
      <xdr:spPr>
        <a:xfrm>
          <a:off x="19992975" y="1309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690" name="楕円 689">
          <a:extLst>
            <a:ext uri="{FF2B5EF4-FFF2-40B4-BE49-F238E27FC236}">
              <a16:creationId xmlns:a16="http://schemas.microsoft.com/office/drawing/2014/main" id="{9CD878C4-E534-4D47-AF10-712428042DDE}"/>
            </a:ext>
          </a:extLst>
        </xdr:cNvPr>
        <xdr:cNvSpPr/>
      </xdr:nvSpPr>
      <xdr:spPr>
        <a:xfrm>
          <a:off x="19154775" y="132397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0</xdr:rowOff>
    </xdr:to>
    <xdr:cxnSp macro="">
      <xdr:nvCxnSpPr>
        <xdr:cNvPr id="691" name="直線コネクタ 690">
          <a:extLst>
            <a:ext uri="{FF2B5EF4-FFF2-40B4-BE49-F238E27FC236}">
              <a16:creationId xmlns:a16="http://schemas.microsoft.com/office/drawing/2014/main" id="{D7074A50-26E2-48AA-8DD4-B7B75AF3903D}"/>
            </a:ext>
          </a:extLst>
        </xdr:cNvPr>
        <xdr:cNvCxnSpPr/>
      </xdr:nvCxnSpPr>
      <xdr:spPr>
        <a:xfrm>
          <a:off x="19202400" y="132778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692" name="楕円 691">
          <a:extLst>
            <a:ext uri="{FF2B5EF4-FFF2-40B4-BE49-F238E27FC236}">
              <a16:creationId xmlns:a16="http://schemas.microsoft.com/office/drawing/2014/main" id="{6D8095BF-B58B-4299-A1C0-03302D5033F3}"/>
            </a:ext>
          </a:extLst>
        </xdr:cNvPr>
        <xdr:cNvSpPr/>
      </xdr:nvSpPr>
      <xdr:spPr>
        <a:xfrm>
          <a:off x="18345150" y="132397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0</xdr:rowOff>
    </xdr:to>
    <xdr:cxnSp macro="">
      <xdr:nvCxnSpPr>
        <xdr:cNvPr id="693" name="直線コネクタ 692">
          <a:extLst>
            <a:ext uri="{FF2B5EF4-FFF2-40B4-BE49-F238E27FC236}">
              <a16:creationId xmlns:a16="http://schemas.microsoft.com/office/drawing/2014/main" id="{5D1B0C89-4CAD-4AB2-8A5E-BAA4890F4200}"/>
            </a:ext>
          </a:extLst>
        </xdr:cNvPr>
        <xdr:cNvCxnSpPr/>
      </xdr:nvCxnSpPr>
      <xdr:spPr>
        <a:xfrm>
          <a:off x="18392775" y="132778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694" name="楕円 693">
          <a:extLst>
            <a:ext uri="{FF2B5EF4-FFF2-40B4-BE49-F238E27FC236}">
              <a16:creationId xmlns:a16="http://schemas.microsoft.com/office/drawing/2014/main" id="{0C1801E6-962D-4884-A12B-BF877BAF0851}"/>
            </a:ext>
          </a:extLst>
        </xdr:cNvPr>
        <xdr:cNvSpPr/>
      </xdr:nvSpPr>
      <xdr:spPr>
        <a:xfrm>
          <a:off x="17554575" y="132397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0</xdr:rowOff>
    </xdr:from>
    <xdr:to>
      <xdr:col>107</xdr:col>
      <xdr:colOff>50800</xdr:colOff>
      <xdr:row>82</xdr:row>
      <xdr:rowOff>0</xdr:rowOff>
    </xdr:to>
    <xdr:cxnSp macro="">
      <xdr:nvCxnSpPr>
        <xdr:cNvPr id="695" name="直線コネクタ 694">
          <a:extLst>
            <a:ext uri="{FF2B5EF4-FFF2-40B4-BE49-F238E27FC236}">
              <a16:creationId xmlns:a16="http://schemas.microsoft.com/office/drawing/2014/main" id="{81F9083F-9A18-4CD8-A312-38FF5BDC2A2A}"/>
            </a:ext>
          </a:extLst>
        </xdr:cNvPr>
        <xdr:cNvCxnSpPr/>
      </xdr:nvCxnSpPr>
      <xdr:spPr>
        <a:xfrm>
          <a:off x="17602200" y="132778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696" name="n_1aveValue【児童館】&#10;一人当たり面積">
          <a:extLst>
            <a:ext uri="{FF2B5EF4-FFF2-40B4-BE49-F238E27FC236}">
              <a16:creationId xmlns:a16="http://schemas.microsoft.com/office/drawing/2014/main" id="{DABF9F29-0230-46A0-BACB-A8CAE3F01AC8}"/>
            </a:ext>
          </a:extLst>
        </xdr:cNvPr>
        <xdr:cNvSpPr txBox="1"/>
      </xdr:nvSpPr>
      <xdr:spPr>
        <a:xfrm>
          <a:off x="18983402"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697" name="n_2aveValue【児童館】&#10;一人当たり面積">
          <a:extLst>
            <a:ext uri="{FF2B5EF4-FFF2-40B4-BE49-F238E27FC236}">
              <a16:creationId xmlns:a16="http://schemas.microsoft.com/office/drawing/2014/main" id="{0B7FFD10-73E9-4660-BD62-E48888D0712E}"/>
            </a:ext>
          </a:extLst>
        </xdr:cNvPr>
        <xdr:cNvSpPr txBox="1"/>
      </xdr:nvSpPr>
      <xdr:spPr>
        <a:xfrm>
          <a:off x="181833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698" name="n_3aveValue【児童館】&#10;一人当たり面積">
          <a:extLst>
            <a:ext uri="{FF2B5EF4-FFF2-40B4-BE49-F238E27FC236}">
              <a16:creationId xmlns:a16="http://schemas.microsoft.com/office/drawing/2014/main" id="{C93D7A7D-51B3-40C6-99F3-E4A25E5C506E}"/>
            </a:ext>
          </a:extLst>
        </xdr:cNvPr>
        <xdr:cNvSpPr txBox="1"/>
      </xdr:nvSpPr>
      <xdr:spPr>
        <a:xfrm>
          <a:off x="173832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699" name="n_4aveValue【児童館】&#10;一人当たり面積">
          <a:extLst>
            <a:ext uri="{FF2B5EF4-FFF2-40B4-BE49-F238E27FC236}">
              <a16:creationId xmlns:a16="http://schemas.microsoft.com/office/drawing/2014/main" id="{A87462A8-D38F-4376-BF9B-3780D6FF44EA}"/>
            </a:ext>
          </a:extLst>
        </xdr:cNvPr>
        <xdr:cNvSpPr txBox="1"/>
      </xdr:nvSpPr>
      <xdr:spPr>
        <a:xfrm>
          <a:off x="165926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700" name="n_1mainValue【児童館】&#10;一人当たり面積">
          <a:extLst>
            <a:ext uri="{FF2B5EF4-FFF2-40B4-BE49-F238E27FC236}">
              <a16:creationId xmlns:a16="http://schemas.microsoft.com/office/drawing/2014/main" id="{517D7541-4419-4E6E-BBC6-BEA1AF09D65A}"/>
            </a:ext>
          </a:extLst>
        </xdr:cNvPr>
        <xdr:cNvSpPr txBox="1"/>
      </xdr:nvSpPr>
      <xdr:spPr>
        <a:xfrm>
          <a:off x="189834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701" name="n_2mainValue【児童館】&#10;一人当たり面積">
          <a:extLst>
            <a:ext uri="{FF2B5EF4-FFF2-40B4-BE49-F238E27FC236}">
              <a16:creationId xmlns:a16="http://schemas.microsoft.com/office/drawing/2014/main" id="{3FD9D455-278A-4C40-8E27-1F2637E1EC40}"/>
            </a:ext>
          </a:extLst>
        </xdr:cNvPr>
        <xdr:cNvSpPr txBox="1"/>
      </xdr:nvSpPr>
      <xdr:spPr>
        <a:xfrm>
          <a:off x="181833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702" name="n_3mainValue【児童館】&#10;一人当たり面積">
          <a:extLst>
            <a:ext uri="{FF2B5EF4-FFF2-40B4-BE49-F238E27FC236}">
              <a16:creationId xmlns:a16="http://schemas.microsoft.com/office/drawing/2014/main" id="{707FE5D6-4978-4B86-BEC1-11967AD64F4B}"/>
            </a:ext>
          </a:extLst>
        </xdr:cNvPr>
        <xdr:cNvSpPr txBox="1"/>
      </xdr:nvSpPr>
      <xdr:spPr>
        <a:xfrm>
          <a:off x="173832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a:extLst>
            <a:ext uri="{FF2B5EF4-FFF2-40B4-BE49-F238E27FC236}">
              <a16:creationId xmlns:a16="http://schemas.microsoft.com/office/drawing/2014/main" id="{96446D12-816D-4FF4-A4EB-6CD0CA5BC542}"/>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a:extLst>
            <a:ext uri="{FF2B5EF4-FFF2-40B4-BE49-F238E27FC236}">
              <a16:creationId xmlns:a16="http://schemas.microsoft.com/office/drawing/2014/main" id="{B00820FC-F8EF-4224-A66F-971079962317}"/>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a:extLst>
            <a:ext uri="{FF2B5EF4-FFF2-40B4-BE49-F238E27FC236}">
              <a16:creationId xmlns:a16="http://schemas.microsoft.com/office/drawing/2014/main" id="{8610AC2D-FE78-491C-8EF4-EF8A0FC666D6}"/>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a:extLst>
            <a:ext uri="{FF2B5EF4-FFF2-40B4-BE49-F238E27FC236}">
              <a16:creationId xmlns:a16="http://schemas.microsoft.com/office/drawing/2014/main" id="{28448ECB-9AED-4611-BE53-FF3C7403EE9C}"/>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a:extLst>
            <a:ext uri="{FF2B5EF4-FFF2-40B4-BE49-F238E27FC236}">
              <a16:creationId xmlns:a16="http://schemas.microsoft.com/office/drawing/2014/main" id="{C9ED45A2-FF9C-4A54-BBE0-272FFF61DEEB}"/>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a:extLst>
            <a:ext uri="{FF2B5EF4-FFF2-40B4-BE49-F238E27FC236}">
              <a16:creationId xmlns:a16="http://schemas.microsoft.com/office/drawing/2014/main" id="{7716B54A-9E04-4A3F-AE16-6C14AF116E2F}"/>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a:extLst>
            <a:ext uri="{FF2B5EF4-FFF2-40B4-BE49-F238E27FC236}">
              <a16:creationId xmlns:a16="http://schemas.microsoft.com/office/drawing/2014/main" id="{6B9E8109-C12B-4FCA-AA05-BAE2867899B4}"/>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a:extLst>
            <a:ext uri="{FF2B5EF4-FFF2-40B4-BE49-F238E27FC236}">
              <a16:creationId xmlns:a16="http://schemas.microsoft.com/office/drawing/2014/main" id="{8E6F70E4-93D1-41FA-9FCF-7E4F4E71D196}"/>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a:extLst>
            <a:ext uri="{FF2B5EF4-FFF2-40B4-BE49-F238E27FC236}">
              <a16:creationId xmlns:a16="http://schemas.microsoft.com/office/drawing/2014/main" id="{EE3BA67C-DB9A-4785-9481-FF8AC5DAF4E7}"/>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a:extLst>
            <a:ext uri="{FF2B5EF4-FFF2-40B4-BE49-F238E27FC236}">
              <a16:creationId xmlns:a16="http://schemas.microsoft.com/office/drawing/2014/main" id="{6E01632F-A4B3-4200-9295-C3EE21BB5D4A}"/>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a:extLst>
            <a:ext uri="{FF2B5EF4-FFF2-40B4-BE49-F238E27FC236}">
              <a16:creationId xmlns:a16="http://schemas.microsoft.com/office/drawing/2014/main" id="{96D1DA64-C65B-45EB-98C0-0AC41154062B}"/>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4" name="直線コネクタ 713">
          <a:extLst>
            <a:ext uri="{FF2B5EF4-FFF2-40B4-BE49-F238E27FC236}">
              <a16:creationId xmlns:a16="http://schemas.microsoft.com/office/drawing/2014/main" id="{95C7493B-B160-47B3-89DA-3E1BF2CF758E}"/>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5" name="テキスト ボックス 714">
          <a:extLst>
            <a:ext uri="{FF2B5EF4-FFF2-40B4-BE49-F238E27FC236}">
              <a16:creationId xmlns:a16="http://schemas.microsoft.com/office/drawing/2014/main" id="{A9B6D906-F43C-4265-9CE8-5680515D1852}"/>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6" name="直線コネクタ 715">
          <a:extLst>
            <a:ext uri="{FF2B5EF4-FFF2-40B4-BE49-F238E27FC236}">
              <a16:creationId xmlns:a16="http://schemas.microsoft.com/office/drawing/2014/main" id="{65FA5B1B-65F2-4B56-A72D-0FCB06E3D416}"/>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7" name="テキスト ボックス 716">
          <a:extLst>
            <a:ext uri="{FF2B5EF4-FFF2-40B4-BE49-F238E27FC236}">
              <a16:creationId xmlns:a16="http://schemas.microsoft.com/office/drawing/2014/main" id="{66785872-1C8D-4EC3-AD9B-6174EEB427C2}"/>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8" name="直線コネクタ 717">
          <a:extLst>
            <a:ext uri="{FF2B5EF4-FFF2-40B4-BE49-F238E27FC236}">
              <a16:creationId xmlns:a16="http://schemas.microsoft.com/office/drawing/2014/main" id="{A714FC35-F100-41D4-A952-3AA463661437}"/>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9" name="テキスト ボックス 718">
          <a:extLst>
            <a:ext uri="{FF2B5EF4-FFF2-40B4-BE49-F238E27FC236}">
              <a16:creationId xmlns:a16="http://schemas.microsoft.com/office/drawing/2014/main" id="{17234F56-15F7-44F0-88D4-B61CA5009638}"/>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0" name="直線コネクタ 719">
          <a:extLst>
            <a:ext uri="{FF2B5EF4-FFF2-40B4-BE49-F238E27FC236}">
              <a16:creationId xmlns:a16="http://schemas.microsoft.com/office/drawing/2014/main" id="{61B5D59B-5D48-41B2-9DA0-4CAC95897F0F}"/>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1" name="テキスト ボックス 720">
          <a:extLst>
            <a:ext uri="{FF2B5EF4-FFF2-40B4-BE49-F238E27FC236}">
              <a16:creationId xmlns:a16="http://schemas.microsoft.com/office/drawing/2014/main" id="{F4FD2B76-0A74-4C3F-B3A5-3A84FB164691}"/>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2" name="直線コネクタ 721">
          <a:extLst>
            <a:ext uri="{FF2B5EF4-FFF2-40B4-BE49-F238E27FC236}">
              <a16:creationId xmlns:a16="http://schemas.microsoft.com/office/drawing/2014/main" id="{84E3230E-797D-4AD2-AF94-C0D35B729404}"/>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3" name="テキスト ボックス 722">
          <a:extLst>
            <a:ext uri="{FF2B5EF4-FFF2-40B4-BE49-F238E27FC236}">
              <a16:creationId xmlns:a16="http://schemas.microsoft.com/office/drawing/2014/main" id="{107FCDE6-51C4-404C-A25D-84E349E661BF}"/>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id="{3F9BC45C-6825-4DA1-94AE-445C5CBD8FA1}"/>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5" name="テキスト ボックス 724">
          <a:extLst>
            <a:ext uri="{FF2B5EF4-FFF2-40B4-BE49-F238E27FC236}">
              <a16:creationId xmlns:a16="http://schemas.microsoft.com/office/drawing/2014/main" id="{1553BCA6-F0CF-4723-9780-C75F1994F2CC}"/>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6" name="【公民館】&#10;有形固定資産減価償却率グラフ枠">
          <a:extLst>
            <a:ext uri="{FF2B5EF4-FFF2-40B4-BE49-F238E27FC236}">
              <a16:creationId xmlns:a16="http://schemas.microsoft.com/office/drawing/2014/main" id="{49999D01-8E03-4647-BEC3-D7C30E8DCD7D}"/>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57150</xdr:rowOff>
    </xdr:from>
    <xdr:to>
      <xdr:col>85</xdr:col>
      <xdr:colOff>126364</xdr:colOff>
      <xdr:row>107</xdr:row>
      <xdr:rowOff>59055</xdr:rowOff>
    </xdr:to>
    <xdr:cxnSp macro="">
      <xdr:nvCxnSpPr>
        <xdr:cNvPr id="727" name="直線コネクタ 726">
          <a:extLst>
            <a:ext uri="{FF2B5EF4-FFF2-40B4-BE49-F238E27FC236}">
              <a16:creationId xmlns:a16="http://schemas.microsoft.com/office/drawing/2014/main" id="{24D619E6-4215-4A52-9873-1677E7BC8F3E}"/>
            </a:ext>
          </a:extLst>
        </xdr:cNvPr>
        <xdr:cNvCxnSpPr/>
      </xdr:nvCxnSpPr>
      <xdr:spPr>
        <a:xfrm flipV="1">
          <a:off x="14696439" y="16411575"/>
          <a:ext cx="0" cy="97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62882</xdr:rowOff>
    </xdr:from>
    <xdr:ext cx="405111" cy="259045"/>
    <xdr:sp macro="" textlink="">
      <xdr:nvSpPr>
        <xdr:cNvPr id="728" name="【公民館】&#10;有形固定資産減価償却率最小値テキスト">
          <a:extLst>
            <a:ext uri="{FF2B5EF4-FFF2-40B4-BE49-F238E27FC236}">
              <a16:creationId xmlns:a16="http://schemas.microsoft.com/office/drawing/2014/main" id="{74206591-3C3F-4FFF-80DC-EBD168EDDF6A}"/>
            </a:ext>
          </a:extLst>
        </xdr:cNvPr>
        <xdr:cNvSpPr txBox="1"/>
      </xdr:nvSpPr>
      <xdr:spPr>
        <a:xfrm>
          <a:off x="14735175" y="1739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59055</xdr:rowOff>
    </xdr:from>
    <xdr:to>
      <xdr:col>86</xdr:col>
      <xdr:colOff>25400</xdr:colOff>
      <xdr:row>107</xdr:row>
      <xdr:rowOff>59055</xdr:rowOff>
    </xdr:to>
    <xdr:cxnSp macro="">
      <xdr:nvCxnSpPr>
        <xdr:cNvPr id="729" name="直線コネクタ 728">
          <a:extLst>
            <a:ext uri="{FF2B5EF4-FFF2-40B4-BE49-F238E27FC236}">
              <a16:creationId xmlns:a16="http://schemas.microsoft.com/office/drawing/2014/main" id="{0634DF28-C327-4B74-BFC9-E2687D05FC85}"/>
            </a:ext>
          </a:extLst>
        </xdr:cNvPr>
        <xdr:cNvCxnSpPr/>
      </xdr:nvCxnSpPr>
      <xdr:spPr>
        <a:xfrm>
          <a:off x="14611350" y="173850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3827</xdr:rowOff>
    </xdr:from>
    <xdr:ext cx="405111" cy="259045"/>
    <xdr:sp macro="" textlink="">
      <xdr:nvSpPr>
        <xdr:cNvPr id="730" name="【公民館】&#10;有形固定資産減価償却率最大値テキスト">
          <a:extLst>
            <a:ext uri="{FF2B5EF4-FFF2-40B4-BE49-F238E27FC236}">
              <a16:creationId xmlns:a16="http://schemas.microsoft.com/office/drawing/2014/main" id="{A6068D22-786C-4B2A-9B6C-086B43C195C6}"/>
            </a:ext>
          </a:extLst>
        </xdr:cNvPr>
        <xdr:cNvSpPr txBox="1"/>
      </xdr:nvSpPr>
      <xdr:spPr>
        <a:xfrm>
          <a:off x="14735175"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731" name="直線コネクタ 730">
          <a:extLst>
            <a:ext uri="{FF2B5EF4-FFF2-40B4-BE49-F238E27FC236}">
              <a16:creationId xmlns:a16="http://schemas.microsoft.com/office/drawing/2014/main" id="{A969885C-2FD7-4081-9CCF-FC28DD938460}"/>
            </a:ext>
          </a:extLst>
        </xdr:cNvPr>
        <xdr:cNvCxnSpPr/>
      </xdr:nvCxnSpPr>
      <xdr:spPr>
        <a:xfrm>
          <a:off x="14611350"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73041</xdr:rowOff>
    </xdr:from>
    <xdr:ext cx="405111" cy="259045"/>
    <xdr:sp macro="" textlink="">
      <xdr:nvSpPr>
        <xdr:cNvPr id="732" name="【公民館】&#10;有形固定資産減価償却率平均値テキスト">
          <a:extLst>
            <a:ext uri="{FF2B5EF4-FFF2-40B4-BE49-F238E27FC236}">
              <a16:creationId xmlns:a16="http://schemas.microsoft.com/office/drawing/2014/main" id="{9629875D-87E6-44C8-9E3A-E3296A82D86B}"/>
            </a:ext>
          </a:extLst>
        </xdr:cNvPr>
        <xdr:cNvSpPr txBox="1"/>
      </xdr:nvSpPr>
      <xdr:spPr>
        <a:xfrm>
          <a:off x="14735175" y="1658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733" name="フローチャート: 判断 732">
          <a:extLst>
            <a:ext uri="{FF2B5EF4-FFF2-40B4-BE49-F238E27FC236}">
              <a16:creationId xmlns:a16="http://schemas.microsoft.com/office/drawing/2014/main" id="{752BB80A-B09C-433D-9F51-F3C71FC9C4DC}"/>
            </a:ext>
          </a:extLst>
        </xdr:cNvPr>
        <xdr:cNvSpPr/>
      </xdr:nvSpPr>
      <xdr:spPr>
        <a:xfrm>
          <a:off x="14649450" y="167252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31114</xdr:rowOff>
    </xdr:from>
    <xdr:to>
      <xdr:col>81</xdr:col>
      <xdr:colOff>101600</xdr:colOff>
      <xdr:row>103</xdr:row>
      <xdr:rowOff>132714</xdr:rowOff>
    </xdr:to>
    <xdr:sp macro="" textlink="">
      <xdr:nvSpPr>
        <xdr:cNvPr id="734" name="フローチャート: 判断 733">
          <a:extLst>
            <a:ext uri="{FF2B5EF4-FFF2-40B4-BE49-F238E27FC236}">
              <a16:creationId xmlns:a16="http://schemas.microsoft.com/office/drawing/2014/main" id="{A17DDBB4-C7EF-4020-9F49-75720ED41D81}"/>
            </a:ext>
          </a:extLst>
        </xdr:cNvPr>
        <xdr:cNvSpPr/>
      </xdr:nvSpPr>
      <xdr:spPr>
        <a:xfrm>
          <a:off x="13887450" y="167062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6350</xdr:rowOff>
    </xdr:from>
    <xdr:to>
      <xdr:col>76</xdr:col>
      <xdr:colOff>165100</xdr:colOff>
      <xdr:row>103</xdr:row>
      <xdr:rowOff>107950</xdr:rowOff>
    </xdr:to>
    <xdr:sp macro="" textlink="">
      <xdr:nvSpPr>
        <xdr:cNvPr id="735" name="フローチャート: 判断 734">
          <a:extLst>
            <a:ext uri="{FF2B5EF4-FFF2-40B4-BE49-F238E27FC236}">
              <a16:creationId xmlns:a16="http://schemas.microsoft.com/office/drawing/2014/main" id="{4C12A64A-6B5E-4205-AA08-1A57813FF30A}"/>
            </a:ext>
          </a:extLst>
        </xdr:cNvPr>
        <xdr:cNvSpPr/>
      </xdr:nvSpPr>
      <xdr:spPr>
        <a:xfrm>
          <a:off x="13096875" y="16687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736" name="フローチャート: 判断 735">
          <a:extLst>
            <a:ext uri="{FF2B5EF4-FFF2-40B4-BE49-F238E27FC236}">
              <a16:creationId xmlns:a16="http://schemas.microsoft.com/office/drawing/2014/main" id="{3F2591A8-2F28-433C-9F37-9CFEC7968E19}"/>
            </a:ext>
          </a:extLst>
        </xdr:cNvPr>
        <xdr:cNvSpPr/>
      </xdr:nvSpPr>
      <xdr:spPr>
        <a:xfrm>
          <a:off x="122967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149225</xdr:rowOff>
    </xdr:from>
    <xdr:to>
      <xdr:col>67</xdr:col>
      <xdr:colOff>101600</xdr:colOff>
      <xdr:row>103</xdr:row>
      <xdr:rowOff>79375</xdr:rowOff>
    </xdr:to>
    <xdr:sp macro="" textlink="">
      <xdr:nvSpPr>
        <xdr:cNvPr id="737" name="フローチャート: 判断 736">
          <a:extLst>
            <a:ext uri="{FF2B5EF4-FFF2-40B4-BE49-F238E27FC236}">
              <a16:creationId xmlns:a16="http://schemas.microsoft.com/office/drawing/2014/main" id="{158BF85A-3FDB-4403-A14F-1D9071D7C05E}"/>
            </a:ext>
          </a:extLst>
        </xdr:cNvPr>
        <xdr:cNvSpPr/>
      </xdr:nvSpPr>
      <xdr:spPr>
        <a:xfrm>
          <a:off x="11487150" y="16665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8036B86-A50F-44DA-9E3E-4ED6C2EF1594}"/>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940050CC-4BF7-4AB6-8AB0-08B684836B75}"/>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2CFBAD25-976B-4FD2-8530-44BBBF786AE4}"/>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ACF4AE59-946C-4FE7-AE64-6CA0A2E974D0}"/>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AC7360C4-27E0-4513-B606-2A4C31C3A8D2}"/>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113030</xdr:rowOff>
    </xdr:from>
    <xdr:to>
      <xdr:col>85</xdr:col>
      <xdr:colOff>177800</xdr:colOff>
      <xdr:row>106</xdr:row>
      <xdr:rowOff>43180</xdr:rowOff>
    </xdr:to>
    <xdr:sp macro="" textlink="">
      <xdr:nvSpPr>
        <xdr:cNvPr id="743" name="楕円 742">
          <a:extLst>
            <a:ext uri="{FF2B5EF4-FFF2-40B4-BE49-F238E27FC236}">
              <a16:creationId xmlns:a16="http://schemas.microsoft.com/office/drawing/2014/main" id="{2E03D638-752C-4CAB-9AE2-5A7748FC34B8}"/>
            </a:ext>
          </a:extLst>
        </xdr:cNvPr>
        <xdr:cNvSpPr/>
      </xdr:nvSpPr>
      <xdr:spPr>
        <a:xfrm>
          <a:off x="14649450" y="171151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91457</xdr:rowOff>
    </xdr:from>
    <xdr:ext cx="405111" cy="259045"/>
    <xdr:sp macro="" textlink="">
      <xdr:nvSpPr>
        <xdr:cNvPr id="744" name="【公民館】&#10;有形固定資産減価償却率該当値テキスト">
          <a:extLst>
            <a:ext uri="{FF2B5EF4-FFF2-40B4-BE49-F238E27FC236}">
              <a16:creationId xmlns:a16="http://schemas.microsoft.com/office/drawing/2014/main" id="{268A79FA-63C7-4D45-9558-2D9910DEE7A7}"/>
            </a:ext>
          </a:extLst>
        </xdr:cNvPr>
        <xdr:cNvSpPr txBox="1"/>
      </xdr:nvSpPr>
      <xdr:spPr>
        <a:xfrm>
          <a:off x="14735175" y="1709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74930</xdr:rowOff>
    </xdr:from>
    <xdr:to>
      <xdr:col>81</xdr:col>
      <xdr:colOff>101600</xdr:colOff>
      <xdr:row>106</xdr:row>
      <xdr:rowOff>5080</xdr:rowOff>
    </xdr:to>
    <xdr:sp macro="" textlink="">
      <xdr:nvSpPr>
        <xdr:cNvPr id="745" name="楕円 744">
          <a:extLst>
            <a:ext uri="{FF2B5EF4-FFF2-40B4-BE49-F238E27FC236}">
              <a16:creationId xmlns:a16="http://schemas.microsoft.com/office/drawing/2014/main" id="{12E0FCE4-7F37-45FD-A115-70C3B8FE2485}"/>
            </a:ext>
          </a:extLst>
        </xdr:cNvPr>
        <xdr:cNvSpPr/>
      </xdr:nvSpPr>
      <xdr:spPr>
        <a:xfrm>
          <a:off x="13887450" y="170770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125730</xdr:rowOff>
    </xdr:from>
    <xdr:to>
      <xdr:col>85</xdr:col>
      <xdr:colOff>127000</xdr:colOff>
      <xdr:row>105</xdr:row>
      <xdr:rowOff>163830</xdr:rowOff>
    </xdr:to>
    <xdr:cxnSp macro="">
      <xdr:nvCxnSpPr>
        <xdr:cNvPr id="746" name="直線コネクタ 745">
          <a:extLst>
            <a:ext uri="{FF2B5EF4-FFF2-40B4-BE49-F238E27FC236}">
              <a16:creationId xmlns:a16="http://schemas.microsoft.com/office/drawing/2014/main" id="{1A499A23-55FD-4531-BA4F-FFCD85437EDA}"/>
            </a:ext>
          </a:extLst>
        </xdr:cNvPr>
        <xdr:cNvCxnSpPr/>
      </xdr:nvCxnSpPr>
      <xdr:spPr>
        <a:xfrm>
          <a:off x="13935075" y="1712468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747" name="楕円 746">
          <a:extLst>
            <a:ext uri="{FF2B5EF4-FFF2-40B4-BE49-F238E27FC236}">
              <a16:creationId xmlns:a16="http://schemas.microsoft.com/office/drawing/2014/main" id="{121F1A22-7A71-49A2-B8AC-3E83D9DF3B26}"/>
            </a:ext>
          </a:extLst>
        </xdr:cNvPr>
        <xdr:cNvSpPr/>
      </xdr:nvSpPr>
      <xdr:spPr>
        <a:xfrm>
          <a:off x="13096875" y="170389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105</xdr:row>
      <xdr:rowOff>125730</xdr:rowOff>
    </xdr:to>
    <xdr:cxnSp macro="">
      <xdr:nvCxnSpPr>
        <xdr:cNvPr id="748" name="直線コネクタ 747">
          <a:extLst>
            <a:ext uri="{FF2B5EF4-FFF2-40B4-BE49-F238E27FC236}">
              <a16:creationId xmlns:a16="http://schemas.microsoft.com/office/drawing/2014/main" id="{8CADDD4C-5033-4ED0-AC7D-57EE65BD6E0F}"/>
            </a:ext>
          </a:extLst>
        </xdr:cNvPr>
        <xdr:cNvCxnSpPr/>
      </xdr:nvCxnSpPr>
      <xdr:spPr>
        <a:xfrm>
          <a:off x="13144500" y="1708658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749" name="楕円 748">
          <a:extLst>
            <a:ext uri="{FF2B5EF4-FFF2-40B4-BE49-F238E27FC236}">
              <a16:creationId xmlns:a16="http://schemas.microsoft.com/office/drawing/2014/main" id="{76E92D77-9E2F-4A87-BA4F-7413EC066427}"/>
            </a:ext>
          </a:extLst>
        </xdr:cNvPr>
        <xdr:cNvSpPr/>
      </xdr:nvSpPr>
      <xdr:spPr>
        <a:xfrm>
          <a:off x="12296775" y="170008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49530</xdr:rowOff>
    </xdr:from>
    <xdr:to>
      <xdr:col>76</xdr:col>
      <xdr:colOff>114300</xdr:colOff>
      <xdr:row>105</xdr:row>
      <xdr:rowOff>87630</xdr:rowOff>
    </xdr:to>
    <xdr:cxnSp macro="">
      <xdr:nvCxnSpPr>
        <xdr:cNvPr id="750" name="直線コネクタ 749">
          <a:extLst>
            <a:ext uri="{FF2B5EF4-FFF2-40B4-BE49-F238E27FC236}">
              <a16:creationId xmlns:a16="http://schemas.microsoft.com/office/drawing/2014/main" id="{C66706DE-4C7C-49FD-8952-B07D49E10576}"/>
            </a:ext>
          </a:extLst>
        </xdr:cNvPr>
        <xdr:cNvCxnSpPr/>
      </xdr:nvCxnSpPr>
      <xdr:spPr>
        <a:xfrm>
          <a:off x="12344400" y="1704848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149241</xdr:rowOff>
    </xdr:from>
    <xdr:ext cx="405111" cy="259045"/>
    <xdr:sp macro="" textlink="">
      <xdr:nvSpPr>
        <xdr:cNvPr id="751" name="n_1aveValue【公民館】&#10;有形固定資産減価償却率">
          <a:extLst>
            <a:ext uri="{FF2B5EF4-FFF2-40B4-BE49-F238E27FC236}">
              <a16:creationId xmlns:a16="http://schemas.microsoft.com/office/drawing/2014/main" id="{6F02FE4F-3B72-43CE-998D-9E7D4C4E5879}"/>
            </a:ext>
          </a:extLst>
        </xdr:cNvPr>
        <xdr:cNvSpPr txBox="1"/>
      </xdr:nvSpPr>
      <xdr:spPr>
        <a:xfrm>
          <a:off x="13745219" y="1650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124477</xdr:rowOff>
    </xdr:from>
    <xdr:ext cx="405111" cy="259045"/>
    <xdr:sp macro="" textlink="">
      <xdr:nvSpPr>
        <xdr:cNvPr id="752" name="n_2aveValue【公民館】&#10;有形固定資産減価償却率">
          <a:extLst>
            <a:ext uri="{FF2B5EF4-FFF2-40B4-BE49-F238E27FC236}">
              <a16:creationId xmlns:a16="http://schemas.microsoft.com/office/drawing/2014/main" id="{DBDF7F1E-6186-47CA-8211-2E8925A03744}"/>
            </a:ext>
          </a:extLst>
        </xdr:cNvPr>
        <xdr:cNvSpPr txBox="1"/>
      </xdr:nvSpPr>
      <xdr:spPr>
        <a:xfrm>
          <a:off x="129641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753" name="n_3aveValue【公民館】&#10;有形固定資産減価償却率">
          <a:extLst>
            <a:ext uri="{FF2B5EF4-FFF2-40B4-BE49-F238E27FC236}">
              <a16:creationId xmlns:a16="http://schemas.microsoft.com/office/drawing/2014/main" id="{839B01C1-DE8D-4E8E-B857-459D09C9D20D}"/>
            </a:ext>
          </a:extLst>
        </xdr:cNvPr>
        <xdr:cNvSpPr txBox="1"/>
      </xdr:nvSpPr>
      <xdr:spPr>
        <a:xfrm>
          <a:off x="121640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95902</xdr:rowOff>
    </xdr:from>
    <xdr:ext cx="405111" cy="259045"/>
    <xdr:sp macro="" textlink="">
      <xdr:nvSpPr>
        <xdr:cNvPr id="754" name="n_4aveValue【公民館】&#10;有形固定資産減価償却率">
          <a:extLst>
            <a:ext uri="{FF2B5EF4-FFF2-40B4-BE49-F238E27FC236}">
              <a16:creationId xmlns:a16="http://schemas.microsoft.com/office/drawing/2014/main" id="{984054BE-0EF0-4C89-9D16-F92557B9C4BF}"/>
            </a:ext>
          </a:extLst>
        </xdr:cNvPr>
        <xdr:cNvSpPr txBox="1"/>
      </xdr:nvSpPr>
      <xdr:spPr>
        <a:xfrm>
          <a:off x="11354444" y="1645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167657</xdr:rowOff>
    </xdr:from>
    <xdr:ext cx="405111" cy="259045"/>
    <xdr:sp macro="" textlink="">
      <xdr:nvSpPr>
        <xdr:cNvPr id="755" name="n_1mainValue【公民館】&#10;有形固定資産減価償却率">
          <a:extLst>
            <a:ext uri="{FF2B5EF4-FFF2-40B4-BE49-F238E27FC236}">
              <a16:creationId xmlns:a16="http://schemas.microsoft.com/office/drawing/2014/main" id="{2C572D0B-1D6E-49D8-9F29-467A89F6112A}"/>
            </a:ext>
          </a:extLst>
        </xdr:cNvPr>
        <xdr:cNvSpPr txBox="1"/>
      </xdr:nvSpPr>
      <xdr:spPr>
        <a:xfrm>
          <a:off x="13745219"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756" name="n_2mainValue【公民館】&#10;有形固定資産減価償却率">
          <a:extLst>
            <a:ext uri="{FF2B5EF4-FFF2-40B4-BE49-F238E27FC236}">
              <a16:creationId xmlns:a16="http://schemas.microsoft.com/office/drawing/2014/main" id="{62C4F24B-8F0B-4158-9B36-BAD3079BCD51}"/>
            </a:ext>
          </a:extLst>
        </xdr:cNvPr>
        <xdr:cNvSpPr txBox="1"/>
      </xdr:nvSpPr>
      <xdr:spPr>
        <a:xfrm>
          <a:off x="12964169"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91457</xdr:rowOff>
    </xdr:from>
    <xdr:ext cx="405111" cy="259045"/>
    <xdr:sp macro="" textlink="">
      <xdr:nvSpPr>
        <xdr:cNvPr id="757" name="n_3mainValue【公民館】&#10;有形固定資産減価償却率">
          <a:extLst>
            <a:ext uri="{FF2B5EF4-FFF2-40B4-BE49-F238E27FC236}">
              <a16:creationId xmlns:a16="http://schemas.microsoft.com/office/drawing/2014/main" id="{CB37D62A-7942-43D9-9EEE-F8ED81187AF9}"/>
            </a:ext>
          </a:extLst>
        </xdr:cNvPr>
        <xdr:cNvSpPr txBox="1"/>
      </xdr:nvSpPr>
      <xdr:spPr>
        <a:xfrm>
          <a:off x="12164069" y="1709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a:extLst>
            <a:ext uri="{FF2B5EF4-FFF2-40B4-BE49-F238E27FC236}">
              <a16:creationId xmlns:a16="http://schemas.microsoft.com/office/drawing/2014/main" id="{2355B328-C4CD-480E-9859-282E754E2E12}"/>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a:extLst>
            <a:ext uri="{FF2B5EF4-FFF2-40B4-BE49-F238E27FC236}">
              <a16:creationId xmlns:a16="http://schemas.microsoft.com/office/drawing/2014/main" id="{35CA959E-E3CD-4EB0-8221-78D99ED781EE}"/>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a:extLst>
            <a:ext uri="{FF2B5EF4-FFF2-40B4-BE49-F238E27FC236}">
              <a16:creationId xmlns:a16="http://schemas.microsoft.com/office/drawing/2014/main" id="{72CBA1B3-B616-42AB-8300-CD77A8417CAA}"/>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a:extLst>
            <a:ext uri="{FF2B5EF4-FFF2-40B4-BE49-F238E27FC236}">
              <a16:creationId xmlns:a16="http://schemas.microsoft.com/office/drawing/2014/main" id="{EC267249-D31E-42CF-93DD-B58F9A77C6BD}"/>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a:extLst>
            <a:ext uri="{FF2B5EF4-FFF2-40B4-BE49-F238E27FC236}">
              <a16:creationId xmlns:a16="http://schemas.microsoft.com/office/drawing/2014/main" id="{211F9B78-F711-4A7E-B4D7-4C06B6AA9819}"/>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a:extLst>
            <a:ext uri="{FF2B5EF4-FFF2-40B4-BE49-F238E27FC236}">
              <a16:creationId xmlns:a16="http://schemas.microsoft.com/office/drawing/2014/main" id="{B7562B5F-C3B3-484F-AFB2-25957B4847EC}"/>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a:extLst>
            <a:ext uri="{FF2B5EF4-FFF2-40B4-BE49-F238E27FC236}">
              <a16:creationId xmlns:a16="http://schemas.microsoft.com/office/drawing/2014/main" id="{A617A302-F896-4789-8232-223D866E24B3}"/>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a:extLst>
            <a:ext uri="{FF2B5EF4-FFF2-40B4-BE49-F238E27FC236}">
              <a16:creationId xmlns:a16="http://schemas.microsoft.com/office/drawing/2014/main" id="{CDC702B4-9A5E-4918-B990-2C4EDACBFC09}"/>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6" name="テキスト ボックス 765">
          <a:extLst>
            <a:ext uri="{FF2B5EF4-FFF2-40B4-BE49-F238E27FC236}">
              <a16:creationId xmlns:a16="http://schemas.microsoft.com/office/drawing/2014/main" id="{46F1FBEC-6690-435E-8681-4B97F56D5E63}"/>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7" name="直線コネクタ 766">
          <a:extLst>
            <a:ext uri="{FF2B5EF4-FFF2-40B4-BE49-F238E27FC236}">
              <a16:creationId xmlns:a16="http://schemas.microsoft.com/office/drawing/2014/main" id="{43D3DE75-6BCA-41A5-9B00-CABF54A72640}"/>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8" name="直線コネクタ 767">
          <a:extLst>
            <a:ext uri="{FF2B5EF4-FFF2-40B4-BE49-F238E27FC236}">
              <a16:creationId xmlns:a16="http://schemas.microsoft.com/office/drawing/2014/main" id="{20E02229-0C9B-42F3-8EC1-B8703D5A5563}"/>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9" name="テキスト ボックス 768">
          <a:extLst>
            <a:ext uri="{FF2B5EF4-FFF2-40B4-BE49-F238E27FC236}">
              <a16:creationId xmlns:a16="http://schemas.microsoft.com/office/drawing/2014/main" id="{B8E1DB03-76BF-489A-BFBF-0C03B69D563D}"/>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0" name="直線コネクタ 769">
          <a:extLst>
            <a:ext uri="{FF2B5EF4-FFF2-40B4-BE49-F238E27FC236}">
              <a16:creationId xmlns:a16="http://schemas.microsoft.com/office/drawing/2014/main" id="{000F74CF-4812-435F-9108-B0E6A5D56462}"/>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1" name="テキスト ボックス 770">
          <a:extLst>
            <a:ext uri="{FF2B5EF4-FFF2-40B4-BE49-F238E27FC236}">
              <a16:creationId xmlns:a16="http://schemas.microsoft.com/office/drawing/2014/main" id="{6AD85214-DF28-459E-A4A1-4EDA073BB968}"/>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2" name="直線コネクタ 771">
          <a:extLst>
            <a:ext uri="{FF2B5EF4-FFF2-40B4-BE49-F238E27FC236}">
              <a16:creationId xmlns:a16="http://schemas.microsoft.com/office/drawing/2014/main" id="{D96E353E-4E92-4A9C-A788-C3AED81DC6EA}"/>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3" name="テキスト ボックス 772">
          <a:extLst>
            <a:ext uri="{FF2B5EF4-FFF2-40B4-BE49-F238E27FC236}">
              <a16:creationId xmlns:a16="http://schemas.microsoft.com/office/drawing/2014/main" id="{356CCB33-C3B8-4651-A850-07690DE96840}"/>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4" name="直線コネクタ 773">
          <a:extLst>
            <a:ext uri="{FF2B5EF4-FFF2-40B4-BE49-F238E27FC236}">
              <a16:creationId xmlns:a16="http://schemas.microsoft.com/office/drawing/2014/main" id="{0AF98E2E-C00E-419E-AB28-F7B380E0F20B}"/>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5" name="テキスト ボックス 774">
          <a:extLst>
            <a:ext uri="{FF2B5EF4-FFF2-40B4-BE49-F238E27FC236}">
              <a16:creationId xmlns:a16="http://schemas.microsoft.com/office/drawing/2014/main" id="{CF0380FA-B165-48DD-8ADE-8DB749F841B7}"/>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6" name="直線コネクタ 775">
          <a:extLst>
            <a:ext uri="{FF2B5EF4-FFF2-40B4-BE49-F238E27FC236}">
              <a16:creationId xmlns:a16="http://schemas.microsoft.com/office/drawing/2014/main" id="{A5594682-7975-4527-A0C0-0FADE09EBF97}"/>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7" name="テキスト ボックス 776">
          <a:extLst>
            <a:ext uri="{FF2B5EF4-FFF2-40B4-BE49-F238E27FC236}">
              <a16:creationId xmlns:a16="http://schemas.microsoft.com/office/drawing/2014/main" id="{C53E1E39-9727-4D34-974E-F85C4D18F6CC}"/>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a:extLst>
            <a:ext uri="{FF2B5EF4-FFF2-40B4-BE49-F238E27FC236}">
              <a16:creationId xmlns:a16="http://schemas.microsoft.com/office/drawing/2014/main" id="{EA802241-C7BD-471D-AD09-EF066FF51195}"/>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9" name="テキスト ボックス 778">
          <a:extLst>
            <a:ext uri="{FF2B5EF4-FFF2-40B4-BE49-F238E27FC236}">
              <a16:creationId xmlns:a16="http://schemas.microsoft.com/office/drawing/2014/main" id="{6A52B172-9B12-4E15-80BB-08DF5B1F4C93}"/>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公民館】&#10;一人当たり面積グラフ枠">
          <a:extLst>
            <a:ext uri="{FF2B5EF4-FFF2-40B4-BE49-F238E27FC236}">
              <a16:creationId xmlns:a16="http://schemas.microsoft.com/office/drawing/2014/main" id="{7FC76DC8-78FE-4446-A237-FD3C70376ADB}"/>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139700</xdr:rowOff>
    </xdr:to>
    <xdr:cxnSp macro="">
      <xdr:nvCxnSpPr>
        <xdr:cNvPr id="781" name="直線コネクタ 780">
          <a:extLst>
            <a:ext uri="{FF2B5EF4-FFF2-40B4-BE49-F238E27FC236}">
              <a16:creationId xmlns:a16="http://schemas.microsoft.com/office/drawing/2014/main" id="{C0A81903-4751-4558-942B-7F0469582F7A}"/>
            </a:ext>
          </a:extLst>
        </xdr:cNvPr>
        <xdr:cNvCxnSpPr/>
      </xdr:nvCxnSpPr>
      <xdr:spPr>
        <a:xfrm flipV="1">
          <a:off x="19954239" y="1641157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143527</xdr:rowOff>
    </xdr:from>
    <xdr:ext cx="469744" cy="259045"/>
    <xdr:sp macro="" textlink="">
      <xdr:nvSpPr>
        <xdr:cNvPr id="782" name="【公民館】&#10;一人当たり面積最小値テキスト">
          <a:extLst>
            <a:ext uri="{FF2B5EF4-FFF2-40B4-BE49-F238E27FC236}">
              <a16:creationId xmlns:a16="http://schemas.microsoft.com/office/drawing/2014/main" id="{B7C7EF6A-DA4E-4FB4-BA93-385B5467959D}"/>
            </a:ext>
          </a:extLst>
        </xdr:cNvPr>
        <xdr:cNvSpPr txBox="1"/>
      </xdr:nvSpPr>
      <xdr:spPr>
        <a:xfrm>
          <a:off x="19992975"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139700</xdr:rowOff>
    </xdr:from>
    <xdr:to>
      <xdr:col>116</xdr:col>
      <xdr:colOff>152400</xdr:colOff>
      <xdr:row>108</xdr:row>
      <xdr:rowOff>139700</xdr:rowOff>
    </xdr:to>
    <xdr:cxnSp macro="">
      <xdr:nvCxnSpPr>
        <xdr:cNvPr id="783" name="直線コネクタ 782">
          <a:extLst>
            <a:ext uri="{FF2B5EF4-FFF2-40B4-BE49-F238E27FC236}">
              <a16:creationId xmlns:a16="http://schemas.microsoft.com/office/drawing/2014/main" id="{48ACDC6D-CA80-4112-BA3F-4E66CF91F10B}"/>
            </a:ext>
          </a:extLst>
        </xdr:cNvPr>
        <xdr:cNvCxnSpPr/>
      </xdr:nvCxnSpPr>
      <xdr:spPr>
        <a:xfrm>
          <a:off x="19878675" y="1763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784" name="【公民館】&#10;一人当たり面積最大値テキスト">
          <a:extLst>
            <a:ext uri="{FF2B5EF4-FFF2-40B4-BE49-F238E27FC236}">
              <a16:creationId xmlns:a16="http://schemas.microsoft.com/office/drawing/2014/main" id="{91411603-46AD-4C03-8B57-15CC4DE254BE}"/>
            </a:ext>
          </a:extLst>
        </xdr:cNvPr>
        <xdr:cNvSpPr txBox="1"/>
      </xdr:nvSpPr>
      <xdr:spPr>
        <a:xfrm>
          <a:off x="19992975"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785" name="直線コネクタ 784">
          <a:extLst>
            <a:ext uri="{FF2B5EF4-FFF2-40B4-BE49-F238E27FC236}">
              <a16:creationId xmlns:a16="http://schemas.microsoft.com/office/drawing/2014/main" id="{E4CE7A23-6F70-4255-B167-4C3886A948CD}"/>
            </a:ext>
          </a:extLst>
        </xdr:cNvPr>
        <xdr:cNvCxnSpPr/>
      </xdr:nvCxnSpPr>
      <xdr:spPr>
        <a:xfrm>
          <a:off x="19878675"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143527</xdr:rowOff>
    </xdr:from>
    <xdr:ext cx="469744" cy="259045"/>
    <xdr:sp macro="" textlink="">
      <xdr:nvSpPr>
        <xdr:cNvPr id="786" name="【公民館】&#10;一人当たり面積平均値テキスト">
          <a:extLst>
            <a:ext uri="{FF2B5EF4-FFF2-40B4-BE49-F238E27FC236}">
              <a16:creationId xmlns:a16="http://schemas.microsoft.com/office/drawing/2014/main" id="{4BA2D560-C883-4393-8C85-4B5977F4D0CF}"/>
            </a:ext>
          </a:extLst>
        </xdr:cNvPr>
        <xdr:cNvSpPr txBox="1"/>
      </xdr:nvSpPr>
      <xdr:spPr>
        <a:xfrm>
          <a:off x="19992975" y="16980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787" name="フローチャート: 判断 786">
          <a:extLst>
            <a:ext uri="{FF2B5EF4-FFF2-40B4-BE49-F238E27FC236}">
              <a16:creationId xmlns:a16="http://schemas.microsoft.com/office/drawing/2014/main" id="{CC2D848B-E524-4DCD-9355-9283D04C2B92}"/>
            </a:ext>
          </a:extLst>
        </xdr:cNvPr>
        <xdr:cNvSpPr/>
      </xdr:nvSpPr>
      <xdr:spPr>
        <a:xfrm>
          <a:off x="19897725"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107950</xdr:rowOff>
    </xdr:from>
    <xdr:to>
      <xdr:col>112</xdr:col>
      <xdr:colOff>38100</xdr:colOff>
      <xdr:row>106</xdr:row>
      <xdr:rowOff>38100</xdr:rowOff>
    </xdr:to>
    <xdr:sp macro="" textlink="">
      <xdr:nvSpPr>
        <xdr:cNvPr id="788" name="フローチャート: 判断 787">
          <a:extLst>
            <a:ext uri="{FF2B5EF4-FFF2-40B4-BE49-F238E27FC236}">
              <a16:creationId xmlns:a16="http://schemas.microsoft.com/office/drawing/2014/main" id="{D308C5EA-5500-4EC9-856F-D1D39782BBDB}"/>
            </a:ext>
          </a:extLst>
        </xdr:cNvPr>
        <xdr:cNvSpPr/>
      </xdr:nvSpPr>
      <xdr:spPr>
        <a:xfrm>
          <a:off x="19154775" y="17106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789" name="フローチャート: 判断 788">
          <a:extLst>
            <a:ext uri="{FF2B5EF4-FFF2-40B4-BE49-F238E27FC236}">
              <a16:creationId xmlns:a16="http://schemas.microsoft.com/office/drawing/2014/main" id="{966F0D8F-1BBC-46ED-A598-2238B101C923}"/>
            </a:ext>
          </a:extLst>
        </xdr:cNvPr>
        <xdr:cNvSpPr/>
      </xdr:nvSpPr>
      <xdr:spPr>
        <a:xfrm>
          <a:off x="18345150"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790" name="フローチャート: 判断 789">
          <a:extLst>
            <a:ext uri="{FF2B5EF4-FFF2-40B4-BE49-F238E27FC236}">
              <a16:creationId xmlns:a16="http://schemas.microsoft.com/office/drawing/2014/main" id="{990AAA8A-362B-4E6F-BF43-4AD4C327E1AD}"/>
            </a:ext>
          </a:extLst>
        </xdr:cNvPr>
        <xdr:cNvSpPr/>
      </xdr:nvSpPr>
      <xdr:spPr>
        <a:xfrm>
          <a:off x="17554575" y="171259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69850</xdr:rowOff>
    </xdr:from>
    <xdr:to>
      <xdr:col>98</xdr:col>
      <xdr:colOff>38100</xdr:colOff>
      <xdr:row>106</xdr:row>
      <xdr:rowOff>0</xdr:rowOff>
    </xdr:to>
    <xdr:sp macro="" textlink="">
      <xdr:nvSpPr>
        <xdr:cNvPr id="791" name="フローチャート: 判断 790">
          <a:extLst>
            <a:ext uri="{FF2B5EF4-FFF2-40B4-BE49-F238E27FC236}">
              <a16:creationId xmlns:a16="http://schemas.microsoft.com/office/drawing/2014/main" id="{8C0D3E00-E03D-464A-81B2-BF2F4AC35C70}"/>
            </a:ext>
          </a:extLst>
        </xdr:cNvPr>
        <xdr:cNvSpPr/>
      </xdr:nvSpPr>
      <xdr:spPr>
        <a:xfrm>
          <a:off x="167544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BE1CDC70-C3C0-4B36-80D8-FF4EA6316F87}"/>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DCBD4120-5F61-4A6E-9022-A849AF2762A3}"/>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99499E44-5177-4712-840F-A6626D897F42}"/>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51A02399-5100-48F6-9ED0-41F9841A1309}"/>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E3AC6766-FAF6-4245-91B5-84A0B212ED32}"/>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797" name="楕円 796">
          <a:extLst>
            <a:ext uri="{FF2B5EF4-FFF2-40B4-BE49-F238E27FC236}">
              <a16:creationId xmlns:a16="http://schemas.microsoft.com/office/drawing/2014/main" id="{4218E4B2-B8B2-4214-8B28-49C5F182B9D7}"/>
            </a:ext>
          </a:extLst>
        </xdr:cNvPr>
        <xdr:cNvSpPr/>
      </xdr:nvSpPr>
      <xdr:spPr>
        <a:xfrm>
          <a:off x="19897725" y="174879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73677</xdr:rowOff>
    </xdr:from>
    <xdr:ext cx="469744" cy="259045"/>
    <xdr:sp macro="" textlink="">
      <xdr:nvSpPr>
        <xdr:cNvPr id="798" name="【公民館】&#10;一人当たり面積該当値テキスト">
          <a:extLst>
            <a:ext uri="{FF2B5EF4-FFF2-40B4-BE49-F238E27FC236}">
              <a16:creationId xmlns:a16="http://schemas.microsoft.com/office/drawing/2014/main" id="{4A56BB46-61F5-4EFE-98E0-BAFEF5C5DD9E}"/>
            </a:ext>
          </a:extLst>
        </xdr:cNvPr>
        <xdr:cNvSpPr txBox="1"/>
      </xdr:nvSpPr>
      <xdr:spPr>
        <a:xfrm>
          <a:off x="19992975" y="1739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158750</xdr:rowOff>
    </xdr:from>
    <xdr:to>
      <xdr:col>112</xdr:col>
      <xdr:colOff>38100</xdr:colOff>
      <xdr:row>108</xdr:row>
      <xdr:rowOff>88900</xdr:rowOff>
    </xdr:to>
    <xdr:sp macro="" textlink="">
      <xdr:nvSpPr>
        <xdr:cNvPr id="799" name="楕円 798">
          <a:extLst>
            <a:ext uri="{FF2B5EF4-FFF2-40B4-BE49-F238E27FC236}">
              <a16:creationId xmlns:a16="http://schemas.microsoft.com/office/drawing/2014/main" id="{8D47C335-87FC-4144-9483-82FD2DE1EA64}"/>
            </a:ext>
          </a:extLst>
        </xdr:cNvPr>
        <xdr:cNvSpPr/>
      </xdr:nvSpPr>
      <xdr:spPr>
        <a:xfrm>
          <a:off x="19154775" y="174879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38100</xdr:rowOff>
    </xdr:from>
    <xdr:to>
      <xdr:col>116</xdr:col>
      <xdr:colOff>63500</xdr:colOff>
      <xdr:row>108</xdr:row>
      <xdr:rowOff>38100</xdr:rowOff>
    </xdr:to>
    <xdr:cxnSp macro="">
      <xdr:nvCxnSpPr>
        <xdr:cNvPr id="800" name="直線コネクタ 799">
          <a:extLst>
            <a:ext uri="{FF2B5EF4-FFF2-40B4-BE49-F238E27FC236}">
              <a16:creationId xmlns:a16="http://schemas.microsoft.com/office/drawing/2014/main" id="{196ED36B-BAB5-4DBA-88D9-0AE165E21B2D}"/>
            </a:ext>
          </a:extLst>
        </xdr:cNvPr>
        <xdr:cNvCxnSpPr/>
      </xdr:nvCxnSpPr>
      <xdr:spPr>
        <a:xfrm>
          <a:off x="19202400" y="175260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158750</xdr:rowOff>
    </xdr:from>
    <xdr:to>
      <xdr:col>107</xdr:col>
      <xdr:colOff>101600</xdr:colOff>
      <xdr:row>108</xdr:row>
      <xdr:rowOff>88900</xdr:rowOff>
    </xdr:to>
    <xdr:sp macro="" textlink="">
      <xdr:nvSpPr>
        <xdr:cNvPr id="801" name="楕円 800">
          <a:extLst>
            <a:ext uri="{FF2B5EF4-FFF2-40B4-BE49-F238E27FC236}">
              <a16:creationId xmlns:a16="http://schemas.microsoft.com/office/drawing/2014/main" id="{4113E13B-8C11-4401-B06B-6170E028C1B2}"/>
            </a:ext>
          </a:extLst>
        </xdr:cNvPr>
        <xdr:cNvSpPr/>
      </xdr:nvSpPr>
      <xdr:spPr>
        <a:xfrm>
          <a:off x="18345150" y="174879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38100</xdr:rowOff>
    </xdr:from>
    <xdr:to>
      <xdr:col>111</xdr:col>
      <xdr:colOff>177800</xdr:colOff>
      <xdr:row>108</xdr:row>
      <xdr:rowOff>38100</xdr:rowOff>
    </xdr:to>
    <xdr:cxnSp macro="">
      <xdr:nvCxnSpPr>
        <xdr:cNvPr id="802" name="直線コネクタ 801">
          <a:extLst>
            <a:ext uri="{FF2B5EF4-FFF2-40B4-BE49-F238E27FC236}">
              <a16:creationId xmlns:a16="http://schemas.microsoft.com/office/drawing/2014/main" id="{D7565785-96E1-45AF-9548-81FA5AC386A8}"/>
            </a:ext>
          </a:extLst>
        </xdr:cNvPr>
        <xdr:cNvCxnSpPr/>
      </xdr:nvCxnSpPr>
      <xdr:spPr>
        <a:xfrm>
          <a:off x="18392775" y="175260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158750</xdr:rowOff>
    </xdr:from>
    <xdr:to>
      <xdr:col>102</xdr:col>
      <xdr:colOff>165100</xdr:colOff>
      <xdr:row>108</xdr:row>
      <xdr:rowOff>88900</xdr:rowOff>
    </xdr:to>
    <xdr:sp macro="" textlink="">
      <xdr:nvSpPr>
        <xdr:cNvPr id="803" name="楕円 802">
          <a:extLst>
            <a:ext uri="{FF2B5EF4-FFF2-40B4-BE49-F238E27FC236}">
              <a16:creationId xmlns:a16="http://schemas.microsoft.com/office/drawing/2014/main" id="{791D19D8-BEA5-438F-BE17-3E298AC0EA0C}"/>
            </a:ext>
          </a:extLst>
        </xdr:cNvPr>
        <xdr:cNvSpPr/>
      </xdr:nvSpPr>
      <xdr:spPr>
        <a:xfrm>
          <a:off x="17554575" y="174879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38100</xdr:rowOff>
    </xdr:from>
    <xdr:to>
      <xdr:col>107</xdr:col>
      <xdr:colOff>50800</xdr:colOff>
      <xdr:row>108</xdr:row>
      <xdr:rowOff>38100</xdr:rowOff>
    </xdr:to>
    <xdr:cxnSp macro="">
      <xdr:nvCxnSpPr>
        <xdr:cNvPr id="804" name="直線コネクタ 803">
          <a:extLst>
            <a:ext uri="{FF2B5EF4-FFF2-40B4-BE49-F238E27FC236}">
              <a16:creationId xmlns:a16="http://schemas.microsoft.com/office/drawing/2014/main" id="{4740D633-9828-4906-AE49-49748B6907D5}"/>
            </a:ext>
          </a:extLst>
        </xdr:cNvPr>
        <xdr:cNvCxnSpPr/>
      </xdr:nvCxnSpPr>
      <xdr:spPr>
        <a:xfrm>
          <a:off x="17602200" y="175260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54627</xdr:rowOff>
    </xdr:from>
    <xdr:ext cx="469744" cy="259045"/>
    <xdr:sp macro="" textlink="">
      <xdr:nvSpPr>
        <xdr:cNvPr id="805" name="n_1aveValue【公民館】&#10;一人当たり面積">
          <a:extLst>
            <a:ext uri="{FF2B5EF4-FFF2-40B4-BE49-F238E27FC236}">
              <a16:creationId xmlns:a16="http://schemas.microsoft.com/office/drawing/2014/main" id="{9199FBF9-4177-40FF-A5F6-C93649767D83}"/>
            </a:ext>
          </a:extLst>
        </xdr:cNvPr>
        <xdr:cNvSpPr txBox="1"/>
      </xdr:nvSpPr>
      <xdr:spPr>
        <a:xfrm>
          <a:off x="18983402" y="1689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806" name="n_2aveValue【公民館】&#10;一人当たり面積">
          <a:extLst>
            <a:ext uri="{FF2B5EF4-FFF2-40B4-BE49-F238E27FC236}">
              <a16:creationId xmlns:a16="http://schemas.microsoft.com/office/drawing/2014/main" id="{B3812EE6-80B4-4BEB-8C43-35C9CB76769E}"/>
            </a:ext>
          </a:extLst>
        </xdr:cNvPr>
        <xdr:cNvSpPr txBox="1"/>
      </xdr:nvSpPr>
      <xdr:spPr>
        <a:xfrm>
          <a:off x="18183302" y="169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807" name="n_3aveValue【公民館】&#10;一人当たり面積">
          <a:extLst>
            <a:ext uri="{FF2B5EF4-FFF2-40B4-BE49-F238E27FC236}">
              <a16:creationId xmlns:a16="http://schemas.microsoft.com/office/drawing/2014/main" id="{E645D308-4994-442B-A30B-A27620D65675}"/>
            </a:ext>
          </a:extLst>
        </xdr:cNvPr>
        <xdr:cNvSpPr txBox="1"/>
      </xdr:nvSpPr>
      <xdr:spPr>
        <a:xfrm>
          <a:off x="17383202" y="169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16527</xdr:rowOff>
    </xdr:from>
    <xdr:ext cx="469744" cy="259045"/>
    <xdr:sp macro="" textlink="">
      <xdr:nvSpPr>
        <xdr:cNvPr id="808" name="n_4aveValue【公民館】&#10;一人当たり面積">
          <a:extLst>
            <a:ext uri="{FF2B5EF4-FFF2-40B4-BE49-F238E27FC236}">
              <a16:creationId xmlns:a16="http://schemas.microsoft.com/office/drawing/2014/main" id="{D687FC4B-3D92-4D47-A160-8034DA24689C}"/>
            </a:ext>
          </a:extLst>
        </xdr:cNvPr>
        <xdr:cNvSpPr txBox="1"/>
      </xdr:nvSpPr>
      <xdr:spPr>
        <a:xfrm>
          <a:off x="16592627" y="1685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80027</xdr:rowOff>
    </xdr:from>
    <xdr:ext cx="469744" cy="259045"/>
    <xdr:sp macro="" textlink="">
      <xdr:nvSpPr>
        <xdr:cNvPr id="809" name="n_1mainValue【公民館】&#10;一人当たり面積">
          <a:extLst>
            <a:ext uri="{FF2B5EF4-FFF2-40B4-BE49-F238E27FC236}">
              <a16:creationId xmlns:a16="http://schemas.microsoft.com/office/drawing/2014/main" id="{601E6F3C-64FF-49EB-8C2F-FF13AD032973}"/>
            </a:ext>
          </a:extLst>
        </xdr:cNvPr>
        <xdr:cNvSpPr txBox="1"/>
      </xdr:nvSpPr>
      <xdr:spPr>
        <a:xfrm>
          <a:off x="18983402"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80027</xdr:rowOff>
    </xdr:from>
    <xdr:ext cx="469744" cy="259045"/>
    <xdr:sp macro="" textlink="">
      <xdr:nvSpPr>
        <xdr:cNvPr id="810" name="n_2mainValue【公民館】&#10;一人当たり面積">
          <a:extLst>
            <a:ext uri="{FF2B5EF4-FFF2-40B4-BE49-F238E27FC236}">
              <a16:creationId xmlns:a16="http://schemas.microsoft.com/office/drawing/2014/main" id="{1C6480CE-20BC-4BF8-AD99-8E8B0B59352A}"/>
            </a:ext>
          </a:extLst>
        </xdr:cNvPr>
        <xdr:cNvSpPr txBox="1"/>
      </xdr:nvSpPr>
      <xdr:spPr>
        <a:xfrm>
          <a:off x="18183302"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80027</xdr:rowOff>
    </xdr:from>
    <xdr:ext cx="469744" cy="259045"/>
    <xdr:sp macro="" textlink="">
      <xdr:nvSpPr>
        <xdr:cNvPr id="811" name="n_3mainValue【公民館】&#10;一人当たり面積">
          <a:extLst>
            <a:ext uri="{FF2B5EF4-FFF2-40B4-BE49-F238E27FC236}">
              <a16:creationId xmlns:a16="http://schemas.microsoft.com/office/drawing/2014/main" id="{7D2FB989-32A1-47B4-B1C6-4B76A877F5AF}"/>
            </a:ext>
          </a:extLst>
        </xdr:cNvPr>
        <xdr:cNvSpPr txBox="1"/>
      </xdr:nvSpPr>
      <xdr:spPr>
        <a:xfrm>
          <a:off x="17383202"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a:extLst>
            <a:ext uri="{FF2B5EF4-FFF2-40B4-BE49-F238E27FC236}">
              <a16:creationId xmlns:a16="http://schemas.microsoft.com/office/drawing/2014/main" id="{624B621F-475B-43D0-915A-69833FE4B9D0}"/>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a:extLst>
            <a:ext uri="{FF2B5EF4-FFF2-40B4-BE49-F238E27FC236}">
              <a16:creationId xmlns:a16="http://schemas.microsoft.com/office/drawing/2014/main" id="{D80BE909-B98F-4397-955D-8997B292E105}"/>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a:extLst>
            <a:ext uri="{FF2B5EF4-FFF2-40B4-BE49-F238E27FC236}">
              <a16:creationId xmlns:a16="http://schemas.microsoft.com/office/drawing/2014/main" id="{858807A8-4246-47C9-95BD-9B8E848E055F}"/>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本市の公共建築物は、昭和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年代から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50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年代にかけて集中的に整備されており、全体的に老朽化が進んでいる。本市では平成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月に京都市公共施設マネジメント基本計画を策定し、長寿命化や施設保有量の最適化を進めている。　</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ほとんどの類型において、有形固定資産減価償却率は類似団体平均を上回っているが、</a:t>
          </a:r>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各個別計画に基づき、</a:t>
          </a:r>
          <a:r>
            <a:rPr kumimoji="1" lang="ja-JP" altLang="en-US" sz="1300">
              <a:solidFill>
                <a:schemeClr val="tx1"/>
              </a:solidFill>
              <a:latin typeface="ＭＳ Ｐゴシック" panose="020B0600070205080204" pitchFamily="50" charset="-128"/>
              <a:ea typeface="ＭＳ Ｐゴシック" panose="020B0600070205080204" pitchFamily="50" charset="-128"/>
            </a:rPr>
            <a:t>老朽化が進んでいる施設については、統廃合等を計画的な保全による長寿命化や施設保有量の最適化を図っていく。</a:t>
          </a:r>
        </a:p>
        <a:p>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A937326-DEAF-4511-B1CE-8D5AB7B8723D}"/>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A9105B7-8635-420A-85B3-BE0E6F88728E}"/>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795F0D5-6E4A-43D8-8D4D-9CAF2BBE7A51}"/>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B9358EA-E8B8-495B-8BC9-F3B217ECAF71}"/>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76D2A0A-28D1-40F5-AA28-5F5CE49150E8}"/>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5D7A9AD-8C5C-41DE-87A2-2ED545712B41}"/>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FEBF0D5-267D-4762-82EC-62D578422562}"/>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114B846-0541-4AF3-BE18-17FCA8882AD1}"/>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CA3AA25-B539-4901-A944-32526DA4F5CC}"/>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1BF56C0-A5A0-4062-92C2-C81CA66D57B5}"/>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1,400,720
1,355,083
827.83
1,070,394,828
1,062,840,572
-316,816
405,033,797
1,367,868,965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802A006-EC53-4B8A-821E-90D071793997}"/>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AF2EDE3-5816-451B-B59B-80C7C8A4F2C0}"/>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FA920BF-5733-4036-9979-A29A0C32C1B4}"/>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0.07
-
11.4
193.4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7CB847D-7B4F-4F4E-8E75-1BA9A1E60F87}"/>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F621E29-6BE8-43EC-9A61-809667E8CCB9}"/>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2F35F32-546F-42A0-A59B-732A625BF244}"/>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A6F19CA-1269-4D4B-A893-8DCD690F014D}"/>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87648BB-8AF2-427C-9817-5A27C115E60F}"/>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0762FF1-115F-4232-9A9C-72542CAC2647}"/>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513A8E-DC4B-4238-8CB1-03FF3C04F25A}"/>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CE15116-8D40-4467-8E5E-9F8C51ADA984}"/>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AB30626-9548-4813-B8E0-8EE203EEAAA8}"/>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BB9AED6-1CF8-434F-8D84-E1309275697A}"/>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0CEC2AE-23ED-476E-B305-4540F0B81E94}"/>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9BE19D1-5408-4BA0-991C-761DC51A5CFD}"/>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373A65F-2728-4576-B93E-EFDEBE9BB605}"/>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BA55E72-47BC-41B4-9D9A-B5D449517DCD}"/>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728D221-4029-41F3-8135-A6E6D45B9CB5}"/>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1989409-0482-4EDE-B2F2-47E2FA25428C}"/>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E874B92-7D3F-4D8A-9294-640C5A15128E}"/>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0CB50D6-D87A-45B7-BDF1-FF30F5308A41}"/>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54F1A26-1155-4ECD-BF05-4BC15D887150}"/>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26D9E17-4488-4D53-8A62-04DCBAEC88A9}"/>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1105F16-17FB-4191-89CF-4BEE227E5EFC}"/>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3FB717D-607B-496B-83F4-2DD2F8B59E81}"/>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320E987-A7A3-4E85-B6EC-BE2F2D6935A9}"/>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FBA3735-B9E7-488E-A978-78971F9929D5}"/>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DE6EE57-5DB1-4830-B343-D1C58E745960}"/>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EFD5872-1A83-4E61-AB62-0814330DB79F}"/>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9723BF2-B498-45F4-A164-B1B30AEADA6F}"/>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11E4E2A-F349-4D0D-A004-E41C0DF6AAE7}"/>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771B5C13-3EAE-4C4C-A413-9A05DDDD23CA}"/>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5115315-4D4F-4E8D-9D85-1B5EC3E1873C}"/>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1618B56D-4C93-4449-8CF5-B6F7F4B97AC9}"/>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34E0E3E-7C06-40FA-A236-3FE0129E14E5}"/>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6EBD3E6-6043-4646-AB61-8469AF25D28C}"/>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FCD4093-D43C-418A-82F9-65B9C630F767}"/>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832C08F-1A99-4DFF-9CC1-D09FE1770A52}"/>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1011FED-A2F7-43C2-B14C-E6B8C60A42A6}"/>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269CF20-232B-429D-A30A-23A1636917E6}"/>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DBC22C7-4192-4D23-9E8A-6A7A81E1447D}"/>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E746A28-E331-4269-8BF2-5A96BC319928}"/>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EEC69B2-3787-4038-A980-C93027534237}"/>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9D1DF72D-BC70-4133-B2C2-C62DE5F10247}"/>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B67378D6-7D56-49E0-B3EE-7D53BCB2315F}"/>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a:extLst>
            <a:ext uri="{FF2B5EF4-FFF2-40B4-BE49-F238E27FC236}">
              <a16:creationId xmlns:a16="http://schemas.microsoft.com/office/drawing/2014/main" id="{8BCAC8E1-12D6-4763-844C-8430C0DD59B1}"/>
            </a:ext>
          </a:extLst>
        </xdr:cNvPr>
        <xdr:cNvCxnSpPr/>
      </xdr:nvCxnSpPr>
      <xdr:spPr>
        <a:xfrm flipV="1">
          <a:off x="4180840" y="5593715"/>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a:extLst>
            <a:ext uri="{FF2B5EF4-FFF2-40B4-BE49-F238E27FC236}">
              <a16:creationId xmlns:a16="http://schemas.microsoft.com/office/drawing/2014/main" id="{8865743B-DFF6-4BD8-B438-4B7BC6728C2C}"/>
            </a:ext>
          </a:extLst>
        </xdr:cNvPr>
        <xdr:cNvSpPr txBox="1"/>
      </xdr:nvSpPr>
      <xdr:spPr>
        <a:xfrm>
          <a:off x="4219575" y="690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a:extLst>
            <a:ext uri="{FF2B5EF4-FFF2-40B4-BE49-F238E27FC236}">
              <a16:creationId xmlns:a16="http://schemas.microsoft.com/office/drawing/2014/main" id="{3246F2D8-E23A-4807-8F32-D71E06F94B0F}"/>
            </a:ext>
          </a:extLst>
        </xdr:cNvPr>
        <xdr:cNvCxnSpPr/>
      </xdr:nvCxnSpPr>
      <xdr:spPr>
        <a:xfrm>
          <a:off x="4105275" y="69043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a:extLst>
            <a:ext uri="{FF2B5EF4-FFF2-40B4-BE49-F238E27FC236}">
              <a16:creationId xmlns:a16="http://schemas.microsoft.com/office/drawing/2014/main" id="{34C0242E-1BED-4FCE-A9FF-78DF05C9B40F}"/>
            </a:ext>
          </a:extLst>
        </xdr:cNvPr>
        <xdr:cNvSpPr txBox="1"/>
      </xdr:nvSpPr>
      <xdr:spPr>
        <a:xfrm>
          <a:off x="42195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a:extLst>
            <a:ext uri="{FF2B5EF4-FFF2-40B4-BE49-F238E27FC236}">
              <a16:creationId xmlns:a16="http://schemas.microsoft.com/office/drawing/2014/main" id="{F7F1B7F1-3D0A-4CB9-9905-E9182F668D3A}"/>
            </a:ext>
          </a:extLst>
        </xdr:cNvPr>
        <xdr:cNvCxnSpPr/>
      </xdr:nvCxnSpPr>
      <xdr:spPr>
        <a:xfrm>
          <a:off x="4105275"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109237</xdr:rowOff>
    </xdr:from>
    <xdr:ext cx="405111" cy="259045"/>
    <xdr:sp macro="" textlink="">
      <xdr:nvSpPr>
        <xdr:cNvPr id="62" name="【図書館】&#10;有形固定資産減価償却率平均値テキスト">
          <a:extLst>
            <a:ext uri="{FF2B5EF4-FFF2-40B4-BE49-F238E27FC236}">
              <a16:creationId xmlns:a16="http://schemas.microsoft.com/office/drawing/2014/main" id="{27C41994-AB2D-426A-9653-59DE9401977E}"/>
            </a:ext>
          </a:extLst>
        </xdr:cNvPr>
        <xdr:cNvSpPr txBox="1"/>
      </xdr:nvSpPr>
      <xdr:spPr>
        <a:xfrm>
          <a:off x="4219575" y="5935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a:extLst>
            <a:ext uri="{FF2B5EF4-FFF2-40B4-BE49-F238E27FC236}">
              <a16:creationId xmlns:a16="http://schemas.microsoft.com/office/drawing/2014/main" id="{C752CD42-8ABB-4D49-B742-ABBC801B0A48}"/>
            </a:ext>
          </a:extLst>
        </xdr:cNvPr>
        <xdr:cNvSpPr/>
      </xdr:nvSpPr>
      <xdr:spPr>
        <a:xfrm>
          <a:off x="4124325" y="60744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a:extLst>
            <a:ext uri="{FF2B5EF4-FFF2-40B4-BE49-F238E27FC236}">
              <a16:creationId xmlns:a16="http://schemas.microsoft.com/office/drawing/2014/main" id="{15FA3CC7-D450-43B4-B088-AFDCF61A4CA6}"/>
            </a:ext>
          </a:extLst>
        </xdr:cNvPr>
        <xdr:cNvSpPr/>
      </xdr:nvSpPr>
      <xdr:spPr>
        <a:xfrm>
          <a:off x="3381375" y="5988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FEAA5234-F37D-402E-BCB2-92EE4E95442A}"/>
            </a:ext>
          </a:extLst>
        </xdr:cNvPr>
        <xdr:cNvSpPr/>
      </xdr:nvSpPr>
      <xdr:spPr>
        <a:xfrm>
          <a:off x="2571750" y="5931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a:extLst>
            <a:ext uri="{FF2B5EF4-FFF2-40B4-BE49-F238E27FC236}">
              <a16:creationId xmlns:a16="http://schemas.microsoft.com/office/drawing/2014/main" id="{1A4C2293-0E93-4C9C-9954-113124E60B0C}"/>
            </a:ext>
          </a:extLst>
        </xdr:cNvPr>
        <xdr:cNvSpPr/>
      </xdr:nvSpPr>
      <xdr:spPr>
        <a:xfrm>
          <a:off x="1781175" y="58972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a:extLst>
            <a:ext uri="{FF2B5EF4-FFF2-40B4-BE49-F238E27FC236}">
              <a16:creationId xmlns:a16="http://schemas.microsoft.com/office/drawing/2014/main" id="{687439E4-CE0E-4782-9581-51F92F501509}"/>
            </a:ext>
          </a:extLst>
        </xdr:cNvPr>
        <xdr:cNvSpPr/>
      </xdr:nvSpPr>
      <xdr:spPr>
        <a:xfrm>
          <a:off x="981075" y="58553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2A9517A-1558-4225-8459-8BCAC74C1B7F}"/>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454A179-3D8E-46B1-B990-F4C402954CA7}"/>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34CF876-B254-4219-8725-3B37A526E602}"/>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A511E45-EE06-4CF0-8535-3B1AF9328964}"/>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ECB7E2A-366A-42BC-A4BF-2D4DCB430998}"/>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17780</xdr:rowOff>
    </xdr:from>
    <xdr:to>
      <xdr:col>24</xdr:col>
      <xdr:colOff>114300</xdr:colOff>
      <xdr:row>39</xdr:row>
      <xdr:rowOff>119380</xdr:rowOff>
    </xdr:to>
    <xdr:sp macro="" textlink="">
      <xdr:nvSpPr>
        <xdr:cNvPr id="73" name="楕円 72">
          <a:extLst>
            <a:ext uri="{FF2B5EF4-FFF2-40B4-BE49-F238E27FC236}">
              <a16:creationId xmlns:a16="http://schemas.microsoft.com/office/drawing/2014/main" id="{CEC4A255-DB6E-4D39-B1A3-DBFC6C191607}"/>
            </a:ext>
          </a:extLst>
        </xdr:cNvPr>
        <xdr:cNvSpPr/>
      </xdr:nvSpPr>
      <xdr:spPr>
        <a:xfrm>
          <a:off x="4124325" y="63328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167657</xdr:rowOff>
    </xdr:from>
    <xdr:ext cx="405111" cy="259045"/>
    <xdr:sp macro="" textlink="">
      <xdr:nvSpPr>
        <xdr:cNvPr id="74" name="【図書館】&#10;有形固定資産減価償却率該当値テキスト">
          <a:extLst>
            <a:ext uri="{FF2B5EF4-FFF2-40B4-BE49-F238E27FC236}">
              <a16:creationId xmlns:a16="http://schemas.microsoft.com/office/drawing/2014/main" id="{03D9A0A2-2132-4225-B6EC-0E15F6EAA61C}"/>
            </a:ext>
          </a:extLst>
        </xdr:cNvPr>
        <xdr:cNvSpPr txBox="1"/>
      </xdr:nvSpPr>
      <xdr:spPr>
        <a:xfrm>
          <a:off x="4219575"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109220</xdr:rowOff>
    </xdr:from>
    <xdr:to>
      <xdr:col>20</xdr:col>
      <xdr:colOff>38100</xdr:colOff>
      <xdr:row>39</xdr:row>
      <xdr:rowOff>39370</xdr:rowOff>
    </xdr:to>
    <xdr:sp macro="" textlink="">
      <xdr:nvSpPr>
        <xdr:cNvPr id="75" name="楕円 74">
          <a:extLst>
            <a:ext uri="{FF2B5EF4-FFF2-40B4-BE49-F238E27FC236}">
              <a16:creationId xmlns:a16="http://schemas.microsoft.com/office/drawing/2014/main" id="{516E6606-3B1C-4B13-B2F7-9FB54E17747B}"/>
            </a:ext>
          </a:extLst>
        </xdr:cNvPr>
        <xdr:cNvSpPr/>
      </xdr:nvSpPr>
      <xdr:spPr>
        <a:xfrm>
          <a:off x="3381375" y="62591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160020</xdr:rowOff>
    </xdr:from>
    <xdr:to>
      <xdr:col>24</xdr:col>
      <xdr:colOff>63500</xdr:colOff>
      <xdr:row>39</xdr:row>
      <xdr:rowOff>68580</xdr:rowOff>
    </xdr:to>
    <xdr:cxnSp macro="">
      <xdr:nvCxnSpPr>
        <xdr:cNvPr id="76" name="直線コネクタ 75">
          <a:extLst>
            <a:ext uri="{FF2B5EF4-FFF2-40B4-BE49-F238E27FC236}">
              <a16:creationId xmlns:a16="http://schemas.microsoft.com/office/drawing/2014/main" id="{FC650972-3F87-44C6-8CBD-6CDBC71F8106}"/>
            </a:ext>
          </a:extLst>
        </xdr:cNvPr>
        <xdr:cNvCxnSpPr/>
      </xdr:nvCxnSpPr>
      <xdr:spPr>
        <a:xfrm>
          <a:off x="3429000" y="6316345"/>
          <a:ext cx="752475"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33020</xdr:rowOff>
    </xdr:from>
    <xdr:to>
      <xdr:col>15</xdr:col>
      <xdr:colOff>101600</xdr:colOff>
      <xdr:row>38</xdr:row>
      <xdr:rowOff>134620</xdr:rowOff>
    </xdr:to>
    <xdr:sp macro="" textlink="">
      <xdr:nvSpPr>
        <xdr:cNvPr id="77" name="楕円 76">
          <a:extLst>
            <a:ext uri="{FF2B5EF4-FFF2-40B4-BE49-F238E27FC236}">
              <a16:creationId xmlns:a16="http://schemas.microsoft.com/office/drawing/2014/main" id="{830C3DE6-0F99-49D4-B535-F4EA6B767852}"/>
            </a:ext>
          </a:extLst>
        </xdr:cNvPr>
        <xdr:cNvSpPr/>
      </xdr:nvSpPr>
      <xdr:spPr>
        <a:xfrm>
          <a:off x="2571750" y="61829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83820</xdr:rowOff>
    </xdr:from>
    <xdr:to>
      <xdr:col>19</xdr:col>
      <xdr:colOff>177800</xdr:colOff>
      <xdr:row>38</xdr:row>
      <xdr:rowOff>160020</xdr:rowOff>
    </xdr:to>
    <xdr:cxnSp macro="">
      <xdr:nvCxnSpPr>
        <xdr:cNvPr id="78" name="直線コネクタ 77">
          <a:extLst>
            <a:ext uri="{FF2B5EF4-FFF2-40B4-BE49-F238E27FC236}">
              <a16:creationId xmlns:a16="http://schemas.microsoft.com/office/drawing/2014/main" id="{BCA4F2DE-43F6-4F7B-89CB-49A2F60497C0}"/>
            </a:ext>
          </a:extLst>
        </xdr:cNvPr>
        <xdr:cNvCxnSpPr/>
      </xdr:nvCxnSpPr>
      <xdr:spPr>
        <a:xfrm>
          <a:off x="2619375" y="6240145"/>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124460</xdr:rowOff>
    </xdr:from>
    <xdr:to>
      <xdr:col>10</xdr:col>
      <xdr:colOff>165100</xdr:colOff>
      <xdr:row>38</xdr:row>
      <xdr:rowOff>54610</xdr:rowOff>
    </xdr:to>
    <xdr:sp macro="" textlink="">
      <xdr:nvSpPr>
        <xdr:cNvPr id="79" name="楕円 78">
          <a:extLst>
            <a:ext uri="{FF2B5EF4-FFF2-40B4-BE49-F238E27FC236}">
              <a16:creationId xmlns:a16="http://schemas.microsoft.com/office/drawing/2014/main" id="{58C0CB30-6080-49BF-AB62-EA9D5846D4FB}"/>
            </a:ext>
          </a:extLst>
        </xdr:cNvPr>
        <xdr:cNvSpPr/>
      </xdr:nvSpPr>
      <xdr:spPr>
        <a:xfrm>
          <a:off x="1781175" y="61125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3810</xdr:rowOff>
    </xdr:from>
    <xdr:to>
      <xdr:col>15</xdr:col>
      <xdr:colOff>50800</xdr:colOff>
      <xdr:row>38</xdr:row>
      <xdr:rowOff>83820</xdr:rowOff>
    </xdr:to>
    <xdr:cxnSp macro="">
      <xdr:nvCxnSpPr>
        <xdr:cNvPr id="80" name="直線コネクタ 79">
          <a:extLst>
            <a:ext uri="{FF2B5EF4-FFF2-40B4-BE49-F238E27FC236}">
              <a16:creationId xmlns:a16="http://schemas.microsoft.com/office/drawing/2014/main" id="{49C10CC2-81AC-49E2-8EB5-073ED312E354}"/>
            </a:ext>
          </a:extLst>
        </xdr:cNvPr>
        <xdr:cNvCxnSpPr/>
      </xdr:nvCxnSpPr>
      <xdr:spPr>
        <a:xfrm>
          <a:off x="1828800" y="6160135"/>
          <a:ext cx="790575"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109237</xdr:rowOff>
    </xdr:from>
    <xdr:ext cx="405111" cy="259045"/>
    <xdr:sp macro="" textlink="">
      <xdr:nvSpPr>
        <xdr:cNvPr id="81" name="n_1aveValue【図書館】&#10;有形固定資産減価償却率">
          <a:extLst>
            <a:ext uri="{FF2B5EF4-FFF2-40B4-BE49-F238E27FC236}">
              <a16:creationId xmlns:a16="http://schemas.microsoft.com/office/drawing/2014/main" id="{91E9149A-1EC8-4783-BBF8-4924BC2ADE81}"/>
            </a:ext>
          </a:extLst>
        </xdr:cNvPr>
        <xdr:cNvSpPr txBox="1"/>
      </xdr:nvSpPr>
      <xdr:spPr>
        <a:xfrm>
          <a:off x="3239144" y="577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2" name="n_2aveValue【図書館】&#10;有形固定資産減価償却率">
          <a:extLst>
            <a:ext uri="{FF2B5EF4-FFF2-40B4-BE49-F238E27FC236}">
              <a16:creationId xmlns:a16="http://schemas.microsoft.com/office/drawing/2014/main" id="{2EEB4D79-A8BA-41BF-BB4B-B4692D3383AF}"/>
            </a:ext>
          </a:extLst>
        </xdr:cNvPr>
        <xdr:cNvSpPr txBox="1"/>
      </xdr:nvSpPr>
      <xdr:spPr>
        <a:xfrm>
          <a:off x="2439044" y="571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3" name="n_3aveValue【図書館】&#10;有形固定資産減価償却率">
          <a:extLst>
            <a:ext uri="{FF2B5EF4-FFF2-40B4-BE49-F238E27FC236}">
              <a16:creationId xmlns:a16="http://schemas.microsoft.com/office/drawing/2014/main" id="{3D41FECB-4FA0-4963-B161-643FCCC27400}"/>
            </a:ext>
          </a:extLst>
        </xdr:cNvPr>
        <xdr:cNvSpPr txBox="1"/>
      </xdr:nvSpPr>
      <xdr:spPr>
        <a:xfrm>
          <a:off x="1648469"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147337</xdr:rowOff>
    </xdr:from>
    <xdr:ext cx="405111" cy="259045"/>
    <xdr:sp macro="" textlink="">
      <xdr:nvSpPr>
        <xdr:cNvPr id="84" name="n_4aveValue【図書館】&#10;有形固定資産減価償却率">
          <a:extLst>
            <a:ext uri="{FF2B5EF4-FFF2-40B4-BE49-F238E27FC236}">
              <a16:creationId xmlns:a16="http://schemas.microsoft.com/office/drawing/2014/main" id="{CF1B2DE8-9705-4B64-A0BF-4C80DE4BA0CA}"/>
            </a:ext>
          </a:extLst>
        </xdr:cNvPr>
        <xdr:cNvSpPr txBox="1"/>
      </xdr:nvSpPr>
      <xdr:spPr>
        <a:xfrm>
          <a:off x="848369"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30497</xdr:rowOff>
    </xdr:from>
    <xdr:ext cx="405111" cy="259045"/>
    <xdr:sp macro="" textlink="">
      <xdr:nvSpPr>
        <xdr:cNvPr id="85" name="n_1mainValue【図書館】&#10;有形固定資産減価償却率">
          <a:extLst>
            <a:ext uri="{FF2B5EF4-FFF2-40B4-BE49-F238E27FC236}">
              <a16:creationId xmlns:a16="http://schemas.microsoft.com/office/drawing/2014/main" id="{C65DF8A7-3FCD-441B-998D-F5AA5E8A1E07}"/>
            </a:ext>
          </a:extLst>
        </xdr:cNvPr>
        <xdr:cNvSpPr txBox="1"/>
      </xdr:nvSpPr>
      <xdr:spPr>
        <a:xfrm>
          <a:off x="32391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125747</xdr:rowOff>
    </xdr:from>
    <xdr:ext cx="405111" cy="259045"/>
    <xdr:sp macro="" textlink="">
      <xdr:nvSpPr>
        <xdr:cNvPr id="86" name="n_2mainValue【図書館】&#10;有形固定資産減価償却率">
          <a:extLst>
            <a:ext uri="{FF2B5EF4-FFF2-40B4-BE49-F238E27FC236}">
              <a16:creationId xmlns:a16="http://schemas.microsoft.com/office/drawing/2014/main" id="{C7F9E456-63D2-4AC2-A956-F15561C5B53E}"/>
            </a:ext>
          </a:extLst>
        </xdr:cNvPr>
        <xdr:cNvSpPr txBox="1"/>
      </xdr:nvSpPr>
      <xdr:spPr>
        <a:xfrm>
          <a:off x="2439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45737</xdr:rowOff>
    </xdr:from>
    <xdr:ext cx="405111" cy="259045"/>
    <xdr:sp macro="" textlink="">
      <xdr:nvSpPr>
        <xdr:cNvPr id="87" name="n_3mainValue【図書館】&#10;有形固定資産減価償却率">
          <a:extLst>
            <a:ext uri="{FF2B5EF4-FFF2-40B4-BE49-F238E27FC236}">
              <a16:creationId xmlns:a16="http://schemas.microsoft.com/office/drawing/2014/main" id="{DE13E212-8409-49EA-9A48-F9D2F45C56FE}"/>
            </a:ext>
          </a:extLst>
        </xdr:cNvPr>
        <xdr:cNvSpPr txBox="1"/>
      </xdr:nvSpPr>
      <xdr:spPr>
        <a:xfrm>
          <a:off x="1648469" y="6202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68ED808B-809E-44E0-8139-A423B05CA8FB}"/>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8323ED63-29E9-42A3-896F-A04FCB47D589}"/>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CAF64D7F-D792-4EB0-A626-EF2D02483BF6}"/>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E047BFF7-7735-4979-B3D4-72FC077F9AA7}"/>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CFE27808-ABED-4B99-B1AF-082DA58B4722}"/>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655B3BFC-0769-434A-BDAD-DC3278BD7045}"/>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4D2E7E1-A652-43EC-B241-77B5E9A11A66}"/>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722F570C-398D-4F0B-8FFF-28B1E6760AF3}"/>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666DE6DD-DF58-475A-82C7-8C9D3F0AF4BA}"/>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6D640E1A-5DA3-4809-9DB9-358082069FB8}"/>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8" name="テキスト ボックス 97">
          <a:extLst>
            <a:ext uri="{FF2B5EF4-FFF2-40B4-BE49-F238E27FC236}">
              <a16:creationId xmlns:a16="http://schemas.microsoft.com/office/drawing/2014/main" id="{0082473F-357E-4D2D-9634-4D630A946EB0}"/>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31E8B29D-7BF2-40CB-B97C-ECC04864A667}"/>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F4AAB602-C7AB-4FB7-91DD-94B736106353}"/>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92B9B4C7-3E18-4C4C-910B-90ED598E951C}"/>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23173E83-4881-45F3-8631-E6BBA4B70A11}"/>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6948B2FD-7DD9-45CC-BDFB-294087AC5440}"/>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5782B3F4-F55B-4D20-8709-25DE366B3834}"/>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79E6FE2A-921F-47F7-A528-E5AEA14F6520}"/>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52C62FA1-8DEB-41A9-A569-D715FC0C1C2E}"/>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1F50CB2D-4A4E-4354-BF48-267FF59C7F10}"/>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6D8F3D53-6AA9-4E2A-A085-E7C9E7DA9E2A}"/>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2501AC9-A874-49E0-9E56-53E1AE635DB4}"/>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DD3942F3-E6AC-4D30-BEA1-D5E9EFEBBBE8}"/>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D98A5FAE-8D43-423F-AAA0-8665820A35C9}"/>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2" name="直線コネクタ 111">
          <a:extLst>
            <a:ext uri="{FF2B5EF4-FFF2-40B4-BE49-F238E27FC236}">
              <a16:creationId xmlns:a16="http://schemas.microsoft.com/office/drawing/2014/main" id="{3EC00F0A-0EC6-4D6A-9C5E-57B284465AB2}"/>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3" name="【図書館】&#10;一人当たり面積最小値テキスト">
          <a:extLst>
            <a:ext uri="{FF2B5EF4-FFF2-40B4-BE49-F238E27FC236}">
              <a16:creationId xmlns:a16="http://schemas.microsoft.com/office/drawing/2014/main" id="{3DD1A56D-2EC0-416F-A52C-61AB2F8D84F7}"/>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4" name="直線コネクタ 113">
          <a:extLst>
            <a:ext uri="{FF2B5EF4-FFF2-40B4-BE49-F238E27FC236}">
              <a16:creationId xmlns:a16="http://schemas.microsoft.com/office/drawing/2014/main" id="{53C3B9BA-8DE5-44E6-90AC-0C501A1341FB}"/>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5" name="【図書館】&#10;一人当たり面積最大値テキスト">
          <a:extLst>
            <a:ext uri="{FF2B5EF4-FFF2-40B4-BE49-F238E27FC236}">
              <a16:creationId xmlns:a16="http://schemas.microsoft.com/office/drawing/2014/main" id="{4EDD12D4-0675-4719-85AF-94F7C2FCC3A2}"/>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6" name="直線コネクタ 115">
          <a:extLst>
            <a:ext uri="{FF2B5EF4-FFF2-40B4-BE49-F238E27FC236}">
              <a16:creationId xmlns:a16="http://schemas.microsoft.com/office/drawing/2014/main" id="{78326296-194F-4536-BB71-4B64BF388606}"/>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7" name="【図書館】&#10;一人当たり面積平均値テキスト">
          <a:extLst>
            <a:ext uri="{FF2B5EF4-FFF2-40B4-BE49-F238E27FC236}">
              <a16:creationId xmlns:a16="http://schemas.microsoft.com/office/drawing/2014/main" id="{D868316D-4BB1-414B-84E8-3A7BE5EB9FBF}"/>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8" name="フローチャート: 判断 117">
          <a:extLst>
            <a:ext uri="{FF2B5EF4-FFF2-40B4-BE49-F238E27FC236}">
              <a16:creationId xmlns:a16="http://schemas.microsoft.com/office/drawing/2014/main" id="{A1C42D3F-85CC-46D1-A752-57808306AE9B}"/>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19" name="フローチャート: 判断 118">
          <a:extLst>
            <a:ext uri="{FF2B5EF4-FFF2-40B4-BE49-F238E27FC236}">
              <a16:creationId xmlns:a16="http://schemas.microsoft.com/office/drawing/2014/main" id="{5A51AD38-D081-4C42-A445-9086961FB7F3}"/>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0" name="フローチャート: 判断 119">
          <a:extLst>
            <a:ext uri="{FF2B5EF4-FFF2-40B4-BE49-F238E27FC236}">
              <a16:creationId xmlns:a16="http://schemas.microsoft.com/office/drawing/2014/main" id="{D56F9593-63FA-4F43-B66D-E20228D6707C}"/>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1" name="フローチャート: 判断 120">
          <a:extLst>
            <a:ext uri="{FF2B5EF4-FFF2-40B4-BE49-F238E27FC236}">
              <a16:creationId xmlns:a16="http://schemas.microsoft.com/office/drawing/2014/main" id="{2558F150-9663-4A25-A2E2-30DEF7E228AC}"/>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2" name="フローチャート: 判断 121">
          <a:extLst>
            <a:ext uri="{FF2B5EF4-FFF2-40B4-BE49-F238E27FC236}">
              <a16:creationId xmlns:a16="http://schemas.microsoft.com/office/drawing/2014/main" id="{6C4F153E-FE6E-4430-9BBB-21F734A9E08B}"/>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AA1F6E8-AA08-4201-9F09-2A679850874F}"/>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CF10183-A973-404F-A280-5CE2A4D02144}"/>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FD9ECB8-6F4D-49C9-9AC8-D5FA9243405F}"/>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6EBA875-CC6F-4E2B-ADF5-EBF92CD0A7F1}"/>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65D0901-34E9-4217-8687-B17BB0D2CDB1}"/>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28" name="楕円 127">
          <a:extLst>
            <a:ext uri="{FF2B5EF4-FFF2-40B4-BE49-F238E27FC236}">
              <a16:creationId xmlns:a16="http://schemas.microsoft.com/office/drawing/2014/main" id="{122CAF16-7F8B-4501-84C0-1E806F312D1D}"/>
            </a:ext>
          </a:extLst>
        </xdr:cNvPr>
        <xdr:cNvSpPr/>
      </xdr:nvSpPr>
      <xdr:spPr>
        <a:xfrm>
          <a:off x="9401175" y="66198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29" name="【図書館】&#10;一人当たり面積該当値テキスト">
          <a:extLst>
            <a:ext uri="{FF2B5EF4-FFF2-40B4-BE49-F238E27FC236}">
              <a16:creationId xmlns:a16="http://schemas.microsoft.com/office/drawing/2014/main" id="{21803B52-83BE-4B5B-B4C5-46207D484B9D}"/>
            </a:ext>
          </a:extLst>
        </xdr:cNvPr>
        <xdr:cNvSpPr txBox="1"/>
      </xdr:nvSpPr>
      <xdr:spPr>
        <a:xfrm>
          <a:off x="9467850"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0" name="楕円 129">
          <a:extLst>
            <a:ext uri="{FF2B5EF4-FFF2-40B4-BE49-F238E27FC236}">
              <a16:creationId xmlns:a16="http://schemas.microsoft.com/office/drawing/2014/main" id="{81E73C6F-8D84-4091-94D5-AE3C779202C6}"/>
            </a:ext>
          </a:extLst>
        </xdr:cNvPr>
        <xdr:cNvSpPr/>
      </xdr:nvSpPr>
      <xdr:spPr>
        <a:xfrm>
          <a:off x="8639175" y="66198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31" name="直線コネクタ 130">
          <a:extLst>
            <a:ext uri="{FF2B5EF4-FFF2-40B4-BE49-F238E27FC236}">
              <a16:creationId xmlns:a16="http://schemas.microsoft.com/office/drawing/2014/main" id="{0974AE35-6D80-4EF6-B5DC-D4A96FC20AAE}"/>
            </a:ext>
          </a:extLst>
        </xdr:cNvPr>
        <xdr:cNvCxnSpPr/>
      </xdr:nvCxnSpPr>
      <xdr:spPr>
        <a:xfrm>
          <a:off x="8686800" y="66579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2" name="楕円 131">
          <a:extLst>
            <a:ext uri="{FF2B5EF4-FFF2-40B4-BE49-F238E27FC236}">
              <a16:creationId xmlns:a16="http://schemas.microsoft.com/office/drawing/2014/main" id="{8B788A1F-3CD9-497E-B3AE-C50D36A027EA}"/>
            </a:ext>
          </a:extLst>
        </xdr:cNvPr>
        <xdr:cNvSpPr/>
      </xdr:nvSpPr>
      <xdr:spPr>
        <a:xfrm>
          <a:off x="7839075" y="66198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33" name="直線コネクタ 132">
          <a:extLst>
            <a:ext uri="{FF2B5EF4-FFF2-40B4-BE49-F238E27FC236}">
              <a16:creationId xmlns:a16="http://schemas.microsoft.com/office/drawing/2014/main" id="{270468FB-5356-417E-927A-70DE1B94D6B1}"/>
            </a:ext>
          </a:extLst>
        </xdr:cNvPr>
        <xdr:cNvCxnSpPr/>
      </xdr:nvCxnSpPr>
      <xdr:spPr>
        <a:xfrm>
          <a:off x="7886700" y="66579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4" name="楕円 133">
          <a:extLst>
            <a:ext uri="{FF2B5EF4-FFF2-40B4-BE49-F238E27FC236}">
              <a16:creationId xmlns:a16="http://schemas.microsoft.com/office/drawing/2014/main" id="{30143530-F1A3-4196-9818-2B1B046F98DC}"/>
            </a:ext>
          </a:extLst>
        </xdr:cNvPr>
        <xdr:cNvSpPr/>
      </xdr:nvSpPr>
      <xdr:spPr>
        <a:xfrm>
          <a:off x="7029450" y="66484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57150</xdr:rowOff>
    </xdr:to>
    <xdr:cxnSp macro="">
      <xdr:nvCxnSpPr>
        <xdr:cNvPr id="135" name="直線コネクタ 134">
          <a:extLst>
            <a:ext uri="{FF2B5EF4-FFF2-40B4-BE49-F238E27FC236}">
              <a16:creationId xmlns:a16="http://schemas.microsoft.com/office/drawing/2014/main" id="{C9917300-EEE1-4A20-96BA-BB0C3B6204BC}"/>
            </a:ext>
          </a:extLst>
        </xdr:cNvPr>
        <xdr:cNvCxnSpPr/>
      </xdr:nvCxnSpPr>
      <xdr:spPr>
        <a:xfrm flipV="1">
          <a:off x="7077075" y="6657975"/>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36" name="n_1aveValue【図書館】&#10;一人当たり面積">
          <a:extLst>
            <a:ext uri="{FF2B5EF4-FFF2-40B4-BE49-F238E27FC236}">
              <a16:creationId xmlns:a16="http://schemas.microsoft.com/office/drawing/2014/main" id="{CFB614E1-748D-466F-9BF5-95B201C7EE3C}"/>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37" name="n_2aveValue【図書館】&#10;一人当たり面積">
          <a:extLst>
            <a:ext uri="{FF2B5EF4-FFF2-40B4-BE49-F238E27FC236}">
              <a16:creationId xmlns:a16="http://schemas.microsoft.com/office/drawing/2014/main" id="{23E228C2-B461-45FD-AFF8-8C6FEB53161A}"/>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38" name="n_3aveValue【図書館】&#10;一人当たり面積">
          <a:extLst>
            <a:ext uri="{FF2B5EF4-FFF2-40B4-BE49-F238E27FC236}">
              <a16:creationId xmlns:a16="http://schemas.microsoft.com/office/drawing/2014/main" id="{3501B3DF-B016-4B0C-B064-BE42BBB33EB4}"/>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39" name="n_4aveValue【図書館】&#10;一人当たり面積">
          <a:extLst>
            <a:ext uri="{FF2B5EF4-FFF2-40B4-BE49-F238E27FC236}">
              <a16:creationId xmlns:a16="http://schemas.microsoft.com/office/drawing/2014/main" id="{CB8D28FC-F75A-47ED-967D-F3DCDD485FA7}"/>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0" name="n_1mainValue【図書館】&#10;一人当たり面積">
          <a:extLst>
            <a:ext uri="{FF2B5EF4-FFF2-40B4-BE49-F238E27FC236}">
              <a16:creationId xmlns:a16="http://schemas.microsoft.com/office/drawing/2014/main" id="{01967C8F-CBBF-4F58-9975-859BAC5CCF39}"/>
            </a:ext>
          </a:extLst>
        </xdr:cNvPr>
        <xdr:cNvSpPr txBox="1"/>
      </xdr:nvSpPr>
      <xdr:spPr>
        <a:xfrm>
          <a:off x="8458277"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1" name="n_2mainValue【図書館】&#10;一人当たり面積">
          <a:extLst>
            <a:ext uri="{FF2B5EF4-FFF2-40B4-BE49-F238E27FC236}">
              <a16:creationId xmlns:a16="http://schemas.microsoft.com/office/drawing/2014/main" id="{19DC5C59-0881-4DC4-97D9-FD3E7D8FEA17}"/>
            </a:ext>
          </a:extLst>
        </xdr:cNvPr>
        <xdr:cNvSpPr txBox="1"/>
      </xdr:nvSpPr>
      <xdr:spPr>
        <a:xfrm>
          <a:off x="7677227"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42" name="n_3mainValue【図書館】&#10;一人当たり面積">
          <a:extLst>
            <a:ext uri="{FF2B5EF4-FFF2-40B4-BE49-F238E27FC236}">
              <a16:creationId xmlns:a16="http://schemas.microsoft.com/office/drawing/2014/main" id="{48799DE4-1C77-43B5-B57D-3EF5DCB3BBB7}"/>
            </a:ext>
          </a:extLst>
        </xdr:cNvPr>
        <xdr:cNvSpPr txBox="1"/>
      </xdr:nvSpPr>
      <xdr:spPr>
        <a:xfrm>
          <a:off x="6867602"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FCE82064-AA45-4AF7-9FA8-DE635736D14D}"/>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14D9D49A-A741-4E24-9C76-596FACA302D4}"/>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BAD67AC1-017C-419B-B5D3-BD95DEF66935}"/>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21AFA650-CD69-4C7D-B871-1C5DC864E75E}"/>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5CECE0DB-E876-4C59-90E0-5899FDF5852C}"/>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457D175F-8D89-4743-9505-2C736F5C542C}"/>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5E599351-4625-40B9-9B0C-3406BA19488B}"/>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44CD495E-48FF-44F5-88FC-7900DD813B76}"/>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6AB1025C-B041-4571-8225-EDF3BE160DE2}"/>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C31CBDED-A4CD-4790-8BB7-24F7D6EC6920}"/>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3" name="テキスト ボックス 152">
          <a:extLst>
            <a:ext uri="{FF2B5EF4-FFF2-40B4-BE49-F238E27FC236}">
              <a16:creationId xmlns:a16="http://schemas.microsoft.com/office/drawing/2014/main" id="{25285561-EABD-4418-B8E5-60B998C4907A}"/>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4" name="直線コネクタ 153">
          <a:extLst>
            <a:ext uri="{FF2B5EF4-FFF2-40B4-BE49-F238E27FC236}">
              <a16:creationId xmlns:a16="http://schemas.microsoft.com/office/drawing/2014/main" id="{29359BDA-84CC-44A6-ADCD-C1F7D83CF81B}"/>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5" name="テキスト ボックス 154">
          <a:extLst>
            <a:ext uri="{FF2B5EF4-FFF2-40B4-BE49-F238E27FC236}">
              <a16:creationId xmlns:a16="http://schemas.microsoft.com/office/drawing/2014/main" id="{F86C57DE-6E40-4C5C-A318-760ED2F19BBF}"/>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6" name="直線コネクタ 155">
          <a:extLst>
            <a:ext uri="{FF2B5EF4-FFF2-40B4-BE49-F238E27FC236}">
              <a16:creationId xmlns:a16="http://schemas.microsoft.com/office/drawing/2014/main" id="{930B8E63-87C5-4994-BDEB-8C45811E126D}"/>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7" name="テキスト ボックス 156">
          <a:extLst>
            <a:ext uri="{FF2B5EF4-FFF2-40B4-BE49-F238E27FC236}">
              <a16:creationId xmlns:a16="http://schemas.microsoft.com/office/drawing/2014/main" id="{E16D56DB-4583-4B9E-A06D-B4A98BBFB400}"/>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8" name="直線コネクタ 157">
          <a:extLst>
            <a:ext uri="{FF2B5EF4-FFF2-40B4-BE49-F238E27FC236}">
              <a16:creationId xmlns:a16="http://schemas.microsoft.com/office/drawing/2014/main" id="{7E90B672-F590-47BE-B8FF-4752DBD3B7F3}"/>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9" name="テキスト ボックス 158">
          <a:extLst>
            <a:ext uri="{FF2B5EF4-FFF2-40B4-BE49-F238E27FC236}">
              <a16:creationId xmlns:a16="http://schemas.microsoft.com/office/drawing/2014/main" id="{23668350-C811-4A32-A517-6D2EAF7095F6}"/>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0" name="直線コネクタ 159">
          <a:extLst>
            <a:ext uri="{FF2B5EF4-FFF2-40B4-BE49-F238E27FC236}">
              <a16:creationId xmlns:a16="http://schemas.microsoft.com/office/drawing/2014/main" id="{0AA80557-7493-4372-B89F-2FC37B9BF21E}"/>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1" name="テキスト ボックス 160">
          <a:extLst>
            <a:ext uri="{FF2B5EF4-FFF2-40B4-BE49-F238E27FC236}">
              <a16:creationId xmlns:a16="http://schemas.microsoft.com/office/drawing/2014/main" id="{AC764AF4-7AF5-4AE4-82E1-3A618954A4D7}"/>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54BAF6-E5B3-4C40-9F90-9BE66123E158}"/>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3" name="テキスト ボックス 162">
          <a:extLst>
            <a:ext uri="{FF2B5EF4-FFF2-40B4-BE49-F238E27FC236}">
              <a16:creationId xmlns:a16="http://schemas.microsoft.com/office/drawing/2014/main" id="{98BEFD99-46EB-4588-8D4D-EFA3F2A7F617}"/>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F7D99599-6290-44E6-99B4-7C9B72C30512}"/>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43434</xdr:rowOff>
    </xdr:from>
    <xdr:to>
      <xdr:col>24</xdr:col>
      <xdr:colOff>62865</xdr:colOff>
      <xdr:row>63</xdr:row>
      <xdr:rowOff>157734</xdr:rowOff>
    </xdr:to>
    <xdr:cxnSp macro="">
      <xdr:nvCxnSpPr>
        <xdr:cNvPr id="165" name="直線コネクタ 164">
          <a:extLst>
            <a:ext uri="{FF2B5EF4-FFF2-40B4-BE49-F238E27FC236}">
              <a16:creationId xmlns:a16="http://schemas.microsoft.com/office/drawing/2014/main" id="{406DA216-1E81-4934-9DD0-0FFD30E3A576}"/>
            </a:ext>
          </a:extLst>
        </xdr:cNvPr>
        <xdr:cNvCxnSpPr/>
      </xdr:nvCxnSpPr>
      <xdr:spPr>
        <a:xfrm flipV="1">
          <a:off x="4180840" y="895248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BF191016-843C-4DAD-BD42-FA5E544E5309}"/>
            </a:ext>
          </a:extLst>
        </xdr:cNvPr>
        <xdr:cNvSpPr txBox="1"/>
      </xdr:nvSpPr>
      <xdr:spPr>
        <a:xfrm>
          <a:off x="4219575" y="10366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67" name="直線コネクタ 166">
          <a:extLst>
            <a:ext uri="{FF2B5EF4-FFF2-40B4-BE49-F238E27FC236}">
              <a16:creationId xmlns:a16="http://schemas.microsoft.com/office/drawing/2014/main" id="{B2D8F439-EFE7-4FB2-912A-71E6D167B2F2}"/>
            </a:ext>
          </a:extLst>
        </xdr:cNvPr>
        <xdr:cNvCxnSpPr/>
      </xdr:nvCxnSpPr>
      <xdr:spPr>
        <a:xfrm>
          <a:off x="4105275" y="103621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161561</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D11550D1-FA02-4C6B-AEB1-FB07F7223A01}"/>
            </a:ext>
          </a:extLst>
        </xdr:cNvPr>
        <xdr:cNvSpPr txBox="1"/>
      </xdr:nvSpPr>
      <xdr:spPr>
        <a:xfrm>
          <a:off x="4219575" y="87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43434</xdr:rowOff>
    </xdr:from>
    <xdr:to>
      <xdr:col>24</xdr:col>
      <xdr:colOff>152400</xdr:colOff>
      <xdr:row>55</xdr:row>
      <xdr:rowOff>43434</xdr:rowOff>
    </xdr:to>
    <xdr:cxnSp macro="">
      <xdr:nvCxnSpPr>
        <xdr:cNvPr id="169" name="直線コネクタ 168">
          <a:extLst>
            <a:ext uri="{FF2B5EF4-FFF2-40B4-BE49-F238E27FC236}">
              <a16:creationId xmlns:a16="http://schemas.microsoft.com/office/drawing/2014/main" id="{8C92409F-5192-4EFD-9398-14168504BEE5}"/>
            </a:ext>
          </a:extLst>
        </xdr:cNvPr>
        <xdr:cNvCxnSpPr/>
      </xdr:nvCxnSpPr>
      <xdr:spPr>
        <a:xfrm>
          <a:off x="4105275" y="89524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8653</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E6A93691-97BB-4878-A0A2-F5D6D28384AB}"/>
            </a:ext>
          </a:extLst>
        </xdr:cNvPr>
        <xdr:cNvSpPr txBox="1"/>
      </xdr:nvSpPr>
      <xdr:spPr>
        <a:xfrm>
          <a:off x="4219575" y="92415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157226</xdr:rowOff>
    </xdr:from>
    <xdr:to>
      <xdr:col>24</xdr:col>
      <xdr:colOff>114300</xdr:colOff>
      <xdr:row>58</xdr:row>
      <xdr:rowOff>87376</xdr:rowOff>
    </xdr:to>
    <xdr:sp macro="" textlink="">
      <xdr:nvSpPr>
        <xdr:cNvPr id="171" name="フローチャート: 判断 170">
          <a:extLst>
            <a:ext uri="{FF2B5EF4-FFF2-40B4-BE49-F238E27FC236}">
              <a16:creationId xmlns:a16="http://schemas.microsoft.com/office/drawing/2014/main" id="{6772B42E-0932-4ADC-8678-66AF0CCD346A}"/>
            </a:ext>
          </a:extLst>
        </xdr:cNvPr>
        <xdr:cNvSpPr/>
      </xdr:nvSpPr>
      <xdr:spPr>
        <a:xfrm>
          <a:off x="4124325" y="939012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93218</xdr:rowOff>
    </xdr:from>
    <xdr:to>
      <xdr:col>20</xdr:col>
      <xdr:colOff>38100</xdr:colOff>
      <xdr:row>58</xdr:row>
      <xdr:rowOff>23368</xdr:rowOff>
    </xdr:to>
    <xdr:sp macro="" textlink="">
      <xdr:nvSpPr>
        <xdr:cNvPr id="172" name="フローチャート: 判断 171">
          <a:extLst>
            <a:ext uri="{FF2B5EF4-FFF2-40B4-BE49-F238E27FC236}">
              <a16:creationId xmlns:a16="http://schemas.microsoft.com/office/drawing/2014/main" id="{309CB874-F649-40F8-B8E3-847D8A492728}"/>
            </a:ext>
          </a:extLst>
        </xdr:cNvPr>
        <xdr:cNvSpPr/>
      </xdr:nvSpPr>
      <xdr:spPr>
        <a:xfrm>
          <a:off x="3381375" y="93229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52070</xdr:rowOff>
    </xdr:from>
    <xdr:to>
      <xdr:col>15</xdr:col>
      <xdr:colOff>101600</xdr:colOff>
      <xdr:row>57</xdr:row>
      <xdr:rowOff>153670</xdr:rowOff>
    </xdr:to>
    <xdr:sp macro="" textlink="">
      <xdr:nvSpPr>
        <xdr:cNvPr id="173" name="フローチャート: 判断 172">
          <a:extLst>
            <a:ext uri="{FF2B5EF4-FFF2-40B4-BE49-F238E27FC236}">
              <a16:creationId xmlns:a16="http://schemas.microsoft.com/office/drawing/2014/main" id="{863026AD-2C87-47FB-956C-4FB31743922E}"/>
            </a:ext>
          </a:extLst>
        </xdr:cNvPr>
        <xdr:cNvSpPr/>
      </xdr:nvSpPr>
      <xdr:spPr>
        <a:xfrm>
          <a:off x="2571750" y="927862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154940</xdr:rowOff>
    </xdr:from>
    <xdr:to>
      <xdr:col>10</xdr:col>
      <xdr:colOff>165100</xdr:colOff>
      <xdr:row>57</xdr:row>
      <xdr:rowOff>85090</xdr:rowOff>
    </xdr:to>
    <xdr:sp macro="" textlink="">
      <xdr:nvSpPr>
        <xdr:cNvPr id="174" name="フローチャート: 判断 173">
          <a:extLst>
            <a:ext uri="{FF2B5EF4-FFF2-40B4-BE49-F238E27FC236}">
              <a16:creationId xmlns:a16="http://schemas.microsoft.com/office/drawing/2014/main" id="{DB044396-F483-431F-B1AE-B11FF517D60E}"/>
            </a:ext>
          </a:extLst>
        </xdr:cNvPr>
        <xdr:cNvSpPr/>
      </xdr:nvSpPr>
      <xdr:spPr>
        <a:xfrm>
          <a:off x="1781175" y="92227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100076</xdr:rowOff>
    </xdr:from>
    <xdr:to>
      <xdr:col>6</xdr:col>
      <xdr:colOff>38100</xdr:colOff>
      <xdr:row>57</xdr:row>
      <xdr:rowOff>30226</xdr:rowOff>
    </xdr:to>
    <xdr:sp macro="" textlink="">
      <xdr:nvSpPr>
        <xdr:cNvPr id="175" name="フローチャート: 判断 174">
          <a:extLst>
            <a:ext uri="{FF2B5EF4-FFF2-40B4-BE49-F238E27FC236}">
              <a16:creationId xmlns:a16="http://schemas.microsoft.com/office/drawing/2014/main" id="{8632C48A-FA79-4B90-958A-4E7333E8368E}"/>
            </a:ext>
          </a:extLst>
        </xdr:cNvPr>
        <xdr:cNvSpPr/>
      </xdr:nvSpPr>
      <xdr:spPr>
        <a:xfrm>
          <a:off x="981075" y="917105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AD1EA631-9587-4976-B1E2-AC28013C1E98}"/>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2ABD41BA-F2EB-4902-8005-7D0958211E94}"/>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AEDED1D-F646-40F5-B02D-08DA63A7C93E}"/>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D1CA8A01-20B5-4E34-8EFC-98A034FF4C19}"/>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4003F7D-CD91-43EA-9BB8-9F89BC01DBC1}"/>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81" name="楕円 180">
          <a:extLst>
            <a:ext uri="{FF2B5EF4-FFF2-40B4-BE49-F238E27FC236}">
              <a16:creationId xmlns:a16="http://schemas.microsoft.com/office/drawing/2014/main" id="{02A2F441-C9AA-419C-B5AF-4E6EB79B741F}"/>
            </a:ext>
          </a:extLst>
        </xdr:cNvPr>
        <xdr:cNvSpPr/>
      </xdr:nvSpPr>
      <xdr:spPr>
        <a:xfrm>
          <a:off x="4124325" y="94748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64787</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7C99412F-BA84-4C71-A845-4D6262CFFC82}"/>
            </a:ext>
          </a:extLst>
        </xdr:cNvPr>
        <xdr:cNvSpPr txBox="1"/>
      </xdr:nvSpPr>
      <xdr:spPr>
        <a:xfrm>
          <a:off x="4219575" y="945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148082</xdr:rowOff>
    </xdr:from>
    <xdr:to>
      <xdr:col>20</xdr:col>
      <xdr:colOff>38100</xdr:colOff>
      <xdr:row>58</xdr:row>
      <xdr:rowOff>78232</xdr:rowOff>
    </xdr:to>
    <xdr:sp macro="" textlink="">
      <xdr:nvSpPr>
        <xdr:cNvPr id="183" name="楕円 182">
          <a:extLst>
            <a:ext uri="{FF2B5EF4-FFF2-40B4-BE49-F238E27FC236}">
              <a16:creationId xmlns:a16="http://schemas.microsoft.com/office/drawing/2014/main" id="{03551023-D3A5-4535-91D4-1F5789AF969B}"/>
            </a:ext>
          </a:extLst>
        </xdr:cNvPr>
        <xdr:cNvSpPr/>
      </xdr:nvSpPr>
      <xdr:spPr>
        <a:xfrm>
          <a:off x="3381375" y="93746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27432</xdr:rowOff>
    </xdr:from>
    <xdr:to>
      <xdr:col>24</xdr:col>
      <xdr:colOff>63500</xdr:colOff>
      <xdr:row>58</xdr:row>
      <xdr:rowOff>137160</xdr:rowOff>
    </xdr:to>
    <xdr:cxnSp macro="">
      <xdr:nvCxnSpPr>
        <xdr:cNvPr id="184" name="直線コネクタ 183">
          <a:extLst>
            <a:ext uri="{FF2B5EF4-FFF2-40B4-BE49-F238E27FC236}">
              <a16:creationId xmlns:a16="http://schemas.microsoft.com/office/drawing/2014/main" id="{7D4E97FA-4433-4C77-8093-71826D6EC1EE}"/>
            </a:ext>
          </a:extLst>
        </xdr:cNvPr>
        <xdr:cNvCxnSpPr/>
      </xdr:nvCxnSpPr>
      <xdr:spPr>
        <a:xfrm>
          <a:off x="3429000" y="9422257"/>
          <a:ext cx="752475"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88646</xdr:rowOff>
    </xdr:from>
    <xdr:to>
      <xdr:col>15</xdr:col>
      <xdr:colOff>101600</xdr:colOff>
      <xdr:row>58</xdr:row>
      <xdr:rowOff>18796</xdr:rowOff>
    </xdr:to>
    <xdr:sp macro="" textlink="">
      <xdr:nvSpPr>
        <xdr:cNvPr id="185" name="楕円 184">
          <a:extLst>
            <a:ext uri="{FF2B5EF4-FFF2-40B4-BE49-F238E27FC236}">
              <a16:creationId xmlns:a16="http://schemas.microsoft.com/office/drawing/2014/main" id="{632A2892-C1D3-4440-A559-5818852EA2D9}"/>
            </a:ext>
          </a:extLst>
        </xdr:cNvPr>
        <xdr:cNvSpPr/>
      </xdr:nvSpPr>
      <xdr:spPr>
        <a:xfrm>
          <a:off x="2571750" y="93151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139446</xdr:rowOff>
    </xdr:from>
    <xdr:to>
      <xdr:col>19</xdr:col>
      <xdr:colOff>177800</xdr:colOff>
      <xdr:row>58</xdr:row>
      <xdr:rowOff>27432</xdr:rowOff>
    </xdr:to>
    <xdr:cxnSp macro="">
      <xdr:nvCxnSpPr>
        <xdr:cNvPr id="186" name="直線コネクタ 185">
          <a:extLst>
            <a:ext uri="{FF2B5EF4-FFF2-40B4-BE49-F238E27FC236}">
              <a16:creationId xmlns:a16="http://schemas.microsoft.com/office/drawing/2014/main" id="{46023950-8EEE-4AD4-8085-677289AE7EA6}"/>
            </a:ext>
          </a:extLst>
        </xdr:cNvPr>
        <xdr:cNvCxnSpPr/>
      </xdr:nvCxnSpPr>
      <xdr:spPr>
        <a:xfrm>
          <a:off x="2619375" y="9372346"/>
          <a:ext cx="809625"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15494</xdr:rowOff>
    </xdr:from>
    <xdr:to>
      <xdr:col>10</xdr:col>
      <xdr:colOff>165100</xdr:colOff>
      <xdr:row>57</xdr:row>
      <xdr:rowOff>117094</xdr:rowOff>
    </xdr:to>
    <xdr:sp macro="" textlink="">
      <xdr:nvSpPr>
        <xdr:cNvPr id="187" name="楕円 186">
          <a:extLst>
            <a:ext uri="{FF2B5EF4-FFF2-40B4-BE49-F238E27FC236}">
              <a16:creationId xmlns:a16="http://schemas.microsoft.com/office/drawing/2014/main" id="{22C6D071-CD37-41F9-96F3-BCEE622CE92E}"/>
            </a:ext>
          </a:extLst>
        </xdr:cNvPr>
        <xdr:cNvSpPr/>
      </xdr:nvSpPr>
      <xdr:spPr>
        <a:xfrm>
          <a:off x="1781175" y="924204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66294</xdr:rowOff>
    </xdr:from>
    <xdr:to>
      <xdr:col>15</xdr:col>
      <xdr:colOff>50800</xdr:colOff>
      <xdr:row>57</xdr:row>
      <xdr:rowOff>139446</xdr:rowOff>
    </xdr:to>
    <xdr:cxnSp macro="">
      <xdr:nvCxnSpPr>
        <xdr:cNvPr id="188" name="直線コネクタ 187">
          <a:extLst>
            <a:ext uri="{FF2B5EF4-FFF2-40B4-BE49-F238E27FC236}">
              <a16:creationId xmlns:a16="http://schemas.microsoft.com/office/drawing/2014/main" id="{940C3CD1-61ED-4615-9C8B-1D95893276B5}"/>
            </a:ext>
          </a:extLst>
        </xdr:cNvPr>
        <xdr:cNvCxnSpPr/>
      </xdr:nvCxnSpPr>
      <xdr:spPr>
        <a:xfrm>
          <a:off x="1828800" y="9299194"/>
          <a:ext cx="790575"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39895</xdr:rowOff>
    </xdr:from>
    <xdr:ext cx="405111" cy="259045"/>
    <xdr:sp macro="" textlink="">
      <xdr:nvSpPr>
        <xdr:cNvPr id="189" name="n_1aveValue【体育館・プール】&#10;有形固定資産減価償却率">
          <a:extLst>
            <a:ext uri="{FF2B5EF4-FFF2-40B4-BE49-F238E27FC236}">
              <a16:creationId xmlns:a16="http://schemas.microsoft.com/office/drawing/2014/main" id="{F9B6F4A8-B7CE-42BD-93C5-FBFC4F229CC9}"/>
            </a:ext>
          </a:extLst>
        </xdr:cNvPr>
        <xdr:cNvSpPr txBox="1"/>
      </xdr:nvSpPr>
      <xdr:spPr>
        <a:xfrm>
          <a:off x="3239144" y="910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170197</xdr:rowOff>
    </xdr:from>
    <xdr:ext cx="405111" cy="259045"/>
    <xdr:sp macro="" textlink="">
      <xdr:nvSpPr>
        <xdr:cNvPr id="190" name="n_2aveValue【体育館・プール】&#10;有形固定資産減価償却率">
          <a:extLst>
            <a:ext uri="{FF2B5EF4-FFF2-40B4-BE49-F238E27FC236}">
              <a16:creationId xmlns:a16="http://schemas.microsoft.com/office/drawing/2014/main" id="{9927BBD6-36EE-45E1-9F14-AC881E6BD957}"/>
            </a:ext>
          </a:extLst>
        </xdr:cNvPr>
        <xdr:cNvSpPr txBox="1"/>
      </xdr:nvSpPr>
      <xdr:spPr>
        <a:xfrm>
          <a:off x="2439044" y="906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101617</xdr:rowOff>
    </xdr:from>
    <xdr:ext cx="405111" cy="259045"/>
    <xdr:sp macro="" textlink="">
      <xdr:nvSpPr>
        <xdr:cNvPr id="191" name="n_3aveValue【体育館・プール】&#10;有形固定資産減価償却率">
          <a:extLst>
            <a:ext uri="{FF2B5EF4-FFF2-40B4-BE49-F238E27FC236}">
              <a16:creationId xmlns:a16="http://schemas.microsoft.com/office/drawing/2014/main" id="{908106CC-C8D8-4CEB-BF2D-85177D639B3A}"/>
            </a:ext>
          </a:extLst>
        </xdr:cNvPr>
        <xdr:cNvSpPr txBox="1"/>
      </xdr:nvSpPr>
      <xdr:spPr>
        <a:xfrm>
          <a:off x="1648469" y="901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46753</xdr:rowOff>
    </xdr:from>
    <xdr:ext cx="405111" cy="259045"/>
    <xdr:sp macro="" textlink="">
      <xdr:nvSpPr>
        <xdr:cNvPr id="192" name="n_4aveValue【体育館・プール】&#10;有形固定資産減価償却率">
          <a:extLst>
            <a:ext uri="{FF2B5EF4-FFF2-40B4-BE49-F238E27FC236}">
              <a16:creationId xmlns:a16="http://schemas.microsoft.com/office/drawing/2014/main" id="{90812E8C-3D22-4F9A-A87D-A8E558561052}"/>
            </a:ext>
          </a:extLst>
        </xdr:cNvPr>
        <xdr:cNvSpPr txBox="1"/>
      </xdr:nvSpPr>
      <xdr:spPr>
        <a:xfrm>
          <a:off x="848369" y="8955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69359</xdr:rowOff>
    </xdr:from>
    <xdr:ext cx="405111" cy="259045"/>
    <xdr:sp macro="" textlink="">
      <xdr:nvSpPr>
        <xdr:cNvPr id="193" name="n_1mainValue【体育館・プール】&#10;有形固定資産減価償却率">
          <a:extLst>
            <a:ext uri="{FF2B5EF4-FFF2-40B4-BE49-F238E27FC236}">
              <a16:creationId xmlns:a16="http://schemas.microsoft.com/office/drawing/2014/main" id="{ECC3C854-C39C-41FD-8DCD-0DEFD715CF79}"/>
            </a:ext>
          </a:extLst>
        </xdr:cNvPr>
        <xdr:cNvSpPr txBox="1"/>
      </xdr:nvSpPr>
      <xdr:spPr>
        <a:xfrm>
          <a:off x="3239144" y="9457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9923</xdr:rowOff>
    </xdr:from>
    <xdr:ext cx="405111" cy="259045"/>
    <xdr:sp macro="" textlink="">
      <xdr:nvSpPr>
        <xdr:cNvPr id="194" name="n_2mainValue【体育館・プール】&#10;有形固定資産減価償却率">
          <a:extLst>
            <a:ext uri="{FF2B5EF4-FFF2-40B4-BE49-F238E27FC236}">
              <a16:creationId xmlns:a16="http://schemas.microsoft.com/office/drawing/2014/main" id="{F51C4B2A-E74F-40B3-A51A-DDFD7323F46B}"/>
            </a:ext>
          </a:extLst>
        </xdr:cNvPr>
        <xdr:cNvSpPr txBox="1"/>
      </xdr:nvSpPr>
      <xdr:spPr>
        <a:xfrm>
          <a:off x="2439044" y="939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108221</xdr:rowOff>
    </xdr:from>
    <xdr:ext cx="405111" cy="259045"/>
    <xdr:sp macro="" textlink="">
      <xdr:nvSpPr>
        <xdr:cNvPr id="195" name="n_3mainValue【体育館・プール】&#10;有形固定資産減価償却率">
          <a:extLst>
            <a:ext uri="{FF2B5EF4-FFF2-40B4-BE49-F238E27FC236}">
              <a16:creationId xmlns:a16="http://schemas.microsoft.com/office/drawing/2014/main" id="{446648E2-4002-4235-AAFC-48ADFC9F89EC}"/>
            </a:ext>
          </a:extLst>
        </xdr:cNvPr>
        <xdr:cNvSpPr txBox="1"/>
      </xdr:nvSpPr>
      <xdr:spPr>
        <a:xfrm>
          <a:off x="1648469" y="933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8E975115-396E-4CDD-81D5-8284FF5CC5D9}"/>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D574346D-9D1F-4810-BA22-680074A7145F}"/>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2A79D752-2984-4083-ABAF-A319E70ED6E4}"/>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4FF3FA45-B37D-445C-B89E-BA346D961275}"/>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985735F8-1A1E-406E-BA5F-EF9D78BAA781}"/>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2B295D6A-6BD3-4476-8C95-DCF731496D77}"/>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A663D6DE-B621-4807-AF40-9A3D73540CF6}"/>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67274714-C8B5-45B8-A4C8-92BF240534FD}"/>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A77EADE-8BF4-472F-BEED-492AD0957C61}"/>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A032D0DE-A9F0-42F8-9EAA-E8396D801D78}"/>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6" name="テキスト ボックス 205">
          <a:extLst>
            <a:ext uri="{FF2B5EF4-FFF2-40B4-BE49-F238E27FC236}">
              <a16:creationId xmlns:a16="http://schemas.microsoft.com/office/drawing/2014/main" id="{59DA8374-9548-4AD0-A4ED-C01F7456FD86}"/>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a:extLst>
            <a:ext uri="{FF2B5EF4-FFF2-40B4-BE49-F238E27FC236}">
              <a16:creationId xmlns:a16="http://schemas.microsoft.com/office/drawing/2014/main" id="{8CDF5505-2AF5-4185-9720-7FAF593476F8}"/>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8" name="テキスト ボックス 207">
          <a:extLst>
            <a:ext uri="{FF2B5EF4-FFF2-40B4-BE49-F238E27FC236}">
              <a16:creationId xmlns:a16="http://schemas.microsoft.com/office/drawing/2014/main" id="{22B10B0C-CA4F-4D3C-A327-1652A0285023}"/>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a:extLst>
            <a:ext uri="{FF2B5EF4-FFF2-40B4-BE49-F238E27FC236}">
              <a16:creationId xmlns:a16="http://schemas.microsoft.com/office/drawing/2014/main" id="{85E687EF-9756-4E46-BD77-58D8ED153836}"/>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0" name="テキスト ボックス 209">
          <a:extLst>
            <a:ext uri="{FF2B5EF4-FFF2-40B4-BE49-F238E27FC236}">
              <a16:creationId xmlns:a16="http://schemas.microsoft.com/office/drawing/2014/main" id="{2368E36E-2F9F-4A65-B74A-A38AB3E5496C}"/>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a:extLst>
            <a:ext uri="{FF2B5EF4-FFF2-40B4-BE49-F238E27FC236}">
              <a16:creationId xmlns:a16="http://schemas.microsoft.com/office/drawing/2014/main" id="{214F4A25-BF18-4605-A62F-94A026860B56}"/>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2" name="テキスト ボックス 211">
          <a:extLst>
            <a:ext uri="{FF2B5EF4-FFF2-40B4-BE49-F238E27FC236}">
              <a16:creationId xmlns:a16="http://schemas.microsoft.com/office/drawing/2014/main" id="{011ABDA3-8E89-43C7-B24E-E0C4380F1D59}"/>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a:extLst>
            <a:ext uri="{FF2B5EF4-FFF2-40B4-BE49-F238E27FC236}">
              <a16:creationId xmlns:a16="http://schemas.microsoft.com/office/drawing/2014/main" id="{0BE6D0F7-F864-4097-852F-164165868D0E}"/>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4" name="テキスト ボックス 213">
          <a:extLst>
            <a:ext uri="{FF2B5EF4-FFF2-40B4-BE49-F238E27FC236}">
              <a16:creationId xmlns:a16="http://schemas.microsoft.com/office/drawing/2014/main" id="{81A68899-3D73-4B12-97E8-FB274BE10F49}"/>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a:extLst>
            <a:ext uri="{FF2B5EF4-FFF2-40B4-BE49-F238E27FC236}">
              <a16:creationId xmlns:a16="http://schemas.microsoft.com/office/drawing/2014/main" id="{FA7C6EFF-4262-43D7-8A21-56CA5168BECF}"/>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6" name="テキスト ボックス 215">
          <a:extLst>
            <a:ext uri="{FF2B5EF4-FFF2-40B4-BE49-F238E27FC236}">
              <a16:creationId xmlns:a16="http://schemas.microsoft.com/office/drawing/2014/main" id="{3FDA32BE-4BF4-4BE6-A104-14426ED9681E}"/>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C916CBED-23C2-40A6-A02B-E1B239BE3C7E}"/>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8" name="テキスト ボックス 217">
          <a:extLst>
            <a:ext uri="{FF2B5EF4-FFF2-40B4-BE49-F238E27FC236}">
              <a16:creationId xmlns:a16="http://schemas.microsoft.com/office/drawing/2014/main" id="{BD1F3591-2589-47C2-A586-6B06B3AA7B66}"/>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体育館・プール】&#10;一人当たり面積グラフ枠">
          <a:extLst>
            <a:ext uri="{FF2B5EF4-FFF2-40B4-BE49-F238E27FC236}">
              <a16:creationId xmlns:a16="http://schemas.microsoft.com/office/drawing/2014/main" id="{3DE2EAFD-894D-404C-ADD7-55AF44008B80}"/>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20" name="直線コネクタ 219">
          <a:extLst>
            <a:ext uri="{FF2B5EF4-FFF2-40B4-BE49-F238E27FC236}">
              <a16:creationId xmlns:a16="http://schemas.microsoft.com/office/drawing/2014/main" id="{CC6F9348-54A6-413F-9AD5-3D6F2BC2A5DA}"/>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21" name="【体育館・プール】&#10;一人当たり面積最小値テキスト">
          <a:extLst>
            <a:ext uri="{FF2B5EF4-FFF2-40B4-BE49-F238E27FC236}">
              <a16:creationId xmlns:a16="http://schemas.microsoft.com/office/drawing/2014/main" id="{FE2002CA-1481-4816-8A9C-D65D306E5E4C}"/>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22" name="直線コネクタ 221">
          <a:extLst>
            <a:ext uri="{FF2B5EF4-FFF2-40B4-BE49-F238E27FC236}">
              <a16:creationId xmlns:a16="http://schemas.microsoft.com/office/drawing/2014/main" id="{00BA737C-B612-4965-B663-C15C3CDA667A}"/>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23" name="【体育館・プール】&#10;一人当たり面積最大値テキスト">
          <a:extLst>
            <a:ext uri="{FF2B5EF4-FFF2-40B4-BE49-F238E27FC236}">
              <a16:creationId xmlns:a16="http://schemas.microsoft.com/office/drawing/2014/main" id="{6B2C3D17-F501-4637-9F86-D3138CC8048B}"/>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24" name="直線コネクタ 223">
          <a:extLst>
            <a:ext uri="{FF2B5EF4-FFF2-40B4-BE49-F238E27FC236}">
              <a16:creationId xmlns:a16="http://schemas.microsoft.com/office/drawing/2014/main" id="{EA3A3227-2DF7-4339-B3E7-8A9E9AC73B01}"/>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41927</xdr:rowOff>
    </xdr:from>
    <xdr:ext cx="469744" cy="259045"/>
    <xdr:sp macro="" textlink="">
      <xdr:nvSpPr>
        <xdr:cNvPr id="225" name="【体育館・プール】&#10;一人当たり面積平均値テキスト">
          <a:extLst>
            <a:ext uri="{FF2B5EF4-FFF2-40B4-BE49-F238E27FC236}">
              <a16:creationId xmlns:a16="http://schemas.microsoft.com/office/drawing/2014/main" id="{28324E1E-263F-4606-9D65-042A6E8FAEA8}"/>
            </a:ext>
          </a:extLst>
        </xdr:cNvPr>
        <xdr:cNvSpPr txBox="1"/>
      </xdr:nvSpPr>
      <xdr:spPr>
        <a:xfrm>
          <a:off x="9467850" y="976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26" name="フローチャート: 判断 225">
          <a:extLst>
            <a:ext uri="{FF2B5EF4-FFF2-40B4-BE49-F238E27FC236}">
              <a16:creationId xmlns:a16="http://schemas.microsoft.com/office/drawing/2014/main" id="{9CE6CC58-13A9-47E7-9360-154DC330CE3A}"/>
            </a:ext>
          </a:extLst>
        </xdr:cNvPr>
        <xdr:cNvSpPr/>
      </xdr:nvSpPr>
      <xdr:spPr>
        <a:xfrm>
          <a:off x="9401175" y="989647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27" name="フローチャート: 判断 226">
          <a:extLst>
            <a:ext uri="{FF2B5EF4-FFF2-40B4-BE49-F238E27FC236}">
              <a16:creationId xmlns:a16="http://schemas.microsoft.com/office/drawing/2014/main" id="{1BA50847-9F48-4D58-BEBA-5FE8DC9F5517}"/>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28" name="フローチャート: 判断 227">
          <a:extLst>
            <a:ext uri="{FF2B5EF4-FFF2-40B4-BE49-F238E27FC236}">
              <a16:creationId xmlns:a16="http://schemas.microsoft.com/office/drawing/2014/main" id="{A2A17AE1-5F91-476E-B3F3-954C503B56EF}"/>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29" name="フローチャート: 判断 228">
          <a:extLst>
            <a:ext uri="{FF2B5EF4-FFF2-40B4-BE49-F238E27FC236}">
              <a16:creationId xmlns:a16="http://schemas.microsoft.com/office/drawing/2014/main" id="{A05D880F-5D16-4840-A729-A26736F244F6}"/>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30" name="フローチャート: 判断 229">
          <a:extLst>
            <a:ext uri="{FF2B5EF4-FFF2-40B4-BE49-F238E27FC236}">
              <a16:creationId xmlns:a16="http://schemas.microsoft.com/office/drawing/2014/main" id="{07654D1F-7D58-4AFD-80B0-F0831FABF602}"/>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880AFE3-D94E-45BD-B261-0A4F49C7C97B}"/>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71634802-CF67-4976-A045-001F76A798C1}"/>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37453194-7309-4669-A289-D2EDA36B0069}"/>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275CA626-CD25-40AF-A039-AEA320F6EE3C}"/>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A5A61E8A-073B-4C33-A844-3DB723FEC4E4}"/>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139700</xdr:rowOff>
    </xdr:from>
    <xdr:to>
      <xdr:col>55</xdr:col>
      <xdr:colOff>50800</xdr:colOff>
      <xdr:row>63</xdr:row>
      <xdr:rowOff>69850</xdr:rowOff>
    </xdr:to>
    <xdr:sp macro="" textlink="">
      <xdr:nvSpPr>
        <xdr:cNvPr id="236" name="楕円 235">
          <a:extLst>
            <a:ext uri="{FF2B5EF4-FFF2-40B4-BE49-F238E27FC236}">
              <a16:creationId xmlns:a16="http://schemas.microsoft.com/office/drawing/2014/main" id="{F717C0ED-EC6D-426A-BD6F-E69DDFF07819}"/>
            </a:ext>
          </a:extLst>
        </xdr:cNvPr>
        <xdr:cNvSpPr/>
      </xdr:nvSpPr>
      <xdr:spPr>
        <a:xfrm>
          <a:off x="9401175" y="1018222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54627</xdr:rowOff>
    </xdr:from>
    <xdr:ext cx="469744" cy="259045"/>
    <xdr:sp macro="" textlink="">
      <xdr:nvSpPr>
        <xdr:cNvPr id="237" name="【体育館・プール】&#10;一人当たり面積該当値テキスト">
          <a:extLst>
            <a:ext uri="{FF2B5EF4-FFF2-40B4-BE49-F238E27FC236}">
              <a16:creationId xmlns:a16="http://schemas.microsoft.com/office/drawing/2014/main" id="{1DE8DD24-BA35-41C3-BDC0-74A930A45803}"/>
            </a:ext>
          </a:extLst>
        </xdr:cNvPr>
        <xdr:cNvSpPr txBox="1"/>
      </xdr:nvSpPr>
      <xdr:spPr>
        <a:xfrm>
          <a:off x="9467850" y="1009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114300</xdr:rowOff>
    </xdr:from>
    <xdr:to>
      <xdr:col>50</xdr:col>
      <xdr:colOff>165100</xdr:colOff>
      <xdr:row>63</xdr:row>
      <xdr:rowOff>44450</xdr:rowOff>
    </xdr:to>
    <xdr:sp macro="" textlink="">
      <xdr:nvSpPr>
        <xdr:cNvPr id="238" name="楕円 237">
          <a:extLst>
            <a:ext uri="{FF2B5EF4-FFF2-40B4-BE49-F238E27FC236}">
              <a16:creationId xmlns:a16="http://schemas.microsoft.com/office/drawing/2014/main" id="{E176961F-BB3C-4187-A959-0EF19E1F7F81}"/>
            </a:ext>
          </a:extLst>
        </xdr:cNvPr>
        <xdr:cNvSpPr/>
      </xdr:nvSpPr>
      <xdr:spPr>
        <a:xfrm>
          <a:off x="8639175" y="10153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165100</xdr:rowOff>
    </xdr:from>
    <xdr:to>
      <xdr:col>55</xdr:col>
      <xdr:colOff>0</xdr:colOff>
      <xdr:row>63</xdr:row>
      <xdr:rowOff>19050</xdr:rowOff>
    </xdr:to>
    <xdr:cxnSp macro="">
      <xdr:nvCxnSpPr>
        <xdr:cNvPr id="239" name="直線コネクタ 238">
          <a:extLst>
            <a:ext uri="{FF2B5EF4-FFF2-40B4-BE49-F238E27FC236}">
              <a16:creationId xmlns:a16="http://schemas.microsoft.com/office/drawing/2014/main" id="{EFD86D2D-3052-4B51-B9AD-95D1DFB582CC}"/>
            </a:ext>
          </a:extLst>
        </xdr:cNvPr>
        <xdr:cNvCxnSpPr/>
      </xdr:nvCxnSpPr>
      <xdr:spPr>
        <a:xfrm>
          <a:off x="8686800" y="10201275"/>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165100</xdr:rowOff>
    </xdr:from>
    <xdr:to>
      <xdr:col>46</xdr:col>
      <xdr:colOff>38100</xdr:colOff>
      <xdr:row>63</xdr:row>
      <xdr:rowOff>95250</xdr:rowOff>
    </xdr:to>
    <xdr:sp macro="" textlink="">
      <xdr:nvSpPr>
        <xdr:cNvPr id="240" name="楕円 239">
          <a:extLst>
            <a:ext uri="{FF2B5EF4-FFF2-40B4-BE49-F238E27FC236}">
              <a16:creationId xmlns:a16="http://schemas.microsoft.com/office/drawing/2014/main" id="{C348CA55-1A47-4CF8-A744-F713C80C1C7C}"/>
            </a:ext>
          </a:extLst>
        </xdr:cNvPr>
        <xdr:cNvSpPr/>
      </xdr:nvSpPr>
      <xdr:spPr>
        <a:xfrm>
          <a:off x="7839075" y="102012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165100</xdr:rowOff>
    </xdr:from>
    <xdr:to>
      <xdr:col>50</xdr:col>
      <xdr:colOff>114300</xdr:colOff>
      <xdr:row>63</xdr:row>
      <xdr:rowOff>44450</xdr:rowOff>
    </xdr:to>
    <xdr:cxnSp macro="">
      <xdr:nvCxnSpPr>
        <xdr:cNvPr id="241" name="直線コネクタ 240">
          <a:extLst>
            <a:ext uri="{FF2B5EF4-FFF2-40B4-BE49-F238E27FC236}">
              <a16:creationId xmlns:a16="http://schemas.microsoft.com/office/drawing/2014/main" id="{EC4D98CF-F97E-404D-95E6-94024D490B7F}"/>
            </a:ext>
          </a:extLst>
        </xdr:cNvPr>
        <xdr:cNvCxnSpPr/>
      </xdr:nvCxnSpPr>
      <xdr:spPr>
        <a:xfrm flipV="1">
          <a:off x="7886700" y="10201275"/>
          <a:ext cx="8001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139700</xdr:rowOff>
    </xdr:from>
    <xdr:to>
      <xdr:col>41</xdr:col>
      <xdr:colOff>101600</xdr:colOff>
      <xdr:row>63</xdr:row>
      <xdr:rowOff>69850</xdr:rowOff>
    </xdr:to>
    <xdr:sp macro="" textlink="">
      <xdr:nvSpPr>
        <xdr:cNvPr id="242" name="楕円 241">
          <a:extLst>
            <a:ext uri="{FF2B5EF4-FFF2-40B4-BE49-F238E27FC236}">
              <a16:creationId xmlns:a16="http://schemas.microsoft.com/office/drawing/2014/main" id="{9158052B-4ECE-48C7-880E-4948D8845325}"/>
            </a:ext>
          </a:extLst>
        </xdr:cNvPr>
        <xdr:cNvSpPr/>
      </xdr:nvSpPr>
      <xdr:spPr>
        <a:xfrm>
          <a:off x="7029450" y="101822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19050</xdr:rowOff>
    </xdr:from>
    <xdr:to>
      <xdr:col>45</xdr:col>
      <xdr:colOff>177800</xdr:colOff>
      <xdr:row>63</xdr:row>
      <xdr:rowOff>44450</xdr:rowOff>
    </xdr:to>
    <xdr:cxnSp macro="">
      <xdr:nvCxnSpPr>
        <xdr:cNvPr id="243" name="直線コネクタ 242">
          <a:extLst>
            <a:ext uri="{FF2B5EF4-FFF2-40B4-BE49-F238E27FC236}">
              <a16:creationId xmlns:a16="http://schemas.microsoft.com/office/drawing/2014/main" id="{0393FDC2-EA7A-4C04-BA40-66434445E605}"/>
            </a:ext>
          </a:extLst>
        </xdr:cNvPr>
        <xdr:cNvCxnSpPr/>
      </xdr:nvCxnSpPr>
      <xdr:spPr>
        <a:xfrm>
          <a:off x="7077075" y="10220325"/>
          <a:ext cx="8096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149877</xdr:rowOff>
    </xdr:from>
    <xdr:ext cx="469744" cy="259045"/>
    <xdr:sp macro="" textlink="">
      <xdr:nvSpPr>
        <xdr:cNvPr id="244" name="n_1aveValue【体育館・プール】&#10;一人当たり面積">
          <a:extLst>
            <a:ext uri="{FF2B5EF4-FFF2-40B4-BE49-F238E27FC236}">
              <a16:creationId xmlns:a16="http://schemas.microsoft.com/office/drawing/2014/main" id="{9F73F834-A0A7-44BD-A1E1-FC2454590172}"/>
            </a:ext>
          </a:extLst>
        </xdr:cNvPr>
        <xdr:cNvSpPr txBox="1"/>
      </xdr:nvSpPr>
      <xdr:spPr>
        <a:xfrm>
          <a:off x="845827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45" name="n_2aveValue【体育館・プール】&#10;一人当たり面積">
          <a:extLst>
            <a:ext uri="{FF2B5EF4-FFF2-40B4-BE49-F238E27FC236}">
              <a16:creationId xmlns:a16="http://schemas.microsoft.com/office/drawing/2014/main" id="{14996394-EE0B-49A2-A9BD-808B644EACAB}"/>
            </a:ext>
          </a:extLst>
        </xdr:cNvPr>
        <xdr:cNvSpPr txBox="1"/>
      </xdr:nvSpPr>
      <xdr:spPr>
        <a:xfrm>
          <a:off x="767722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137177</xdr:rowOff>
    </xdr:from>
    <xdr:ext cx="469744" cy="259045"/>
    <xdr:sp macro="" textlink="">
      <xdr:nvSpPr>
        <xdr:cNvPr id="246" name="n_3aveValue【体育館・プール】&#10;一人当たり面積">
          <a:extLst>
            <a:ext uri="{FF2B5EF4-FFF2-40B4-BE49-F238E27FC236}">
              <a16:creationId xmlns:a16="http://schemas.microsoft.com/office/drawing/2014/main" id="{E3E783BC-4553-47DB-97A4-7C044F461028}"/>
            </a:ext>
          </a:extLst>
        </xdr:cNvPr>
        <xdr:cNvSpPr txBox="1"/>
      </xdr:nvSpPr>
      <xdr:spPr>
        <a:xfrm>
          <a:off x="68676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47" name="n_4aveValue【体育館・プール】&#10;一人当たり面積">
          <a:extLst>
            <a:ext uri="{FF2B5EF4-FFF2-40B4-BE49-F238E27FC236}">
              <a16:creationId xmlns:a16="http://schemas.microsoft.com/office/drawing/2014/main" id="{5F123479-78FD-4661-BF5A-E223645E41D0}"/>
            </a:ext>
          </a:extLst>
        </xdr:cNvPr>
        <xdr:cNvSpPr txBox="1"/>
      </xdr:nvSpPr>
      <xdr:spPr>
        <a:xfrm>
          <a:off x="60675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35577</xdr:rowOff>
    </xdr:from>
    <xdr:ext cx="469744" cy="259045"/>
    <xdr:sp macro="" textlink="">
      <xdr:nvSpPr>
        <xdr:cNvPr id="248" name="n_1mainValue【体育館・プール】&#10;一人当たり面積">
          <a:extLst>
            <a:ext uri="{FF2B5EF4-FFF2-40B4-BE49-F238E27FC236}">
              <a16:creationId xmlns:a16="http://schemas.microsoft.com/office/drawing/2014/main" id="{DB1A2556-28CA-46B2-A78C-4A749AE21B34}"/>
            </a:ext>
          </a:extLst>
        </xdr:cNvPr>
        <xdr:cNvSpPr txBox="1"/>
      </xdr:nvSpPr>
      <xdr:spPr>
        <a:xfrm>
          <a:off x="8458277" y="1023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86377</xdr:rowOff>
    </xdr:from>
    <xdr:ext cx="469744" cy="259045"/>
    <xdr:sp macro="" textlink="">
      <xdr:nvSpPr>
        <xdr:cNvPr id="249" name="n_2mainValue【体育館・プール】&#10;一人当たり面積">
          <a:extLst>
            <a:ext uri="{FF2B5EF4-FFF2-40B4-BE49-F238E27FC236}">
              <a16:creationId xmlns:a16="http://schemas.microsoft.com/office/drawing/2014/main" id="{58A1EA79-D3F0-4ADA-9907-BB249311BF81}"/>
            </a:ext>
          </a:extLst>
        </xdr:cNvPr>
        <xdr:cNvSpPr txBox="1"/>
      </xdr:nvSpPr>
      <xdr:spPr>
        <a:xfrm>
          <a:off x="7677227" y="1028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60977</xdr:rowOff>
    </xdr:from>
    <xdr:ext cx="469744" cy="259045"/>
    <xdr:sp macro="" textlink="">
      <xdr:nvSpPr>
        <xdr:cNvPr id="250" name="n_3mainValue【体育館・プール】&#10;一人当たり面積">
          <a:extLst>
            <a:ext uri="{FF2B5EF4-FFF2-40B4-BE49-F238E27FC236}">
              <a16:creationId xmlns:a16="http://schemas.microsoft.com/office/drawing/2014/main" id="{0CF3AF26-B70C-48C2-AF47-595B11FDB4FE}"/>
            </a:ext>
          </a:extLst>
        </xdr:cNvPr>
        <xdr:cNvSpPr txBox="1"/>
      </xdr:nvSpPr>
      <xdr:spPr>
        <a:xfrm>
          <a:off x="6867602"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4A1938B3-4541-41BE-94AC-FFB4A3056237}"/>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088D6C29-3B9C-4C04-9089-6FA8B065FB58}"/>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5E35CE45-FE42-4CB5-AF2B-7896780AB5AC}"/>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08C708B2-BED0-4C52-8CFF-C22EEE227410}"/>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201C9C57-347D-419F-B1AF-530681F15A7C}"/>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85DCFD3E-7FE3-4983-BF00-1E85544CBC9A}"/>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55670727-C0E5-4CE2-80AF-BE16EEB3EB39}"/>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6B9A3B4A-CC5B-4A7E-8A01-8D51BFF64AC1}"/>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73A3022E-A988-43BD-B613-48DCCB8D584B}"/>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42AE307E-7F29-49DC-8161-20BAE2DA1D59}"/>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1" name="テキスト ボックス 260">
          <a:extLst>
            <a:ext uri="{FF2B5EF4-FFF2-40B4-BE49-F238E27FC236}">
              <a16:creationId xmlns:a16="http://schemas.microsoft.com/office/drawing/2014/main" id="{60FDE65E-598F-4C63-A64E-F85A4C77E2FA}"/>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a:extLst>
            <a:ext uri="{FF2B5EF4-FFF2-40B4-BE49-F238E27FC236}">
              <a16:creationId xmlns:a16="http://schemas.microsoft.com/office/drawing/2014/main" id="{B8F8973A-EBB1-4650-8237-8A47AA059EDA}"/>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3" name="テキスト ボックス 262">
          <a:extLst>
            <a:ext uri="{FF2B5EF4-FFF2-40B4-BE49-F238E27FC236}">
              <a16:creationId xmlns:a16="http://schemas.microsoft.com/office/drawing/2014/main" id="{4B61B33E-36DB-45EF-8909-616A0AE02EA9}"/>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a:extLst>
            <a:ext uri="{FF2B5EF4-FFF2-40B4-BE49-F238E27FC236}">
              <a16:creationId xmlns:a16="http://schemas.microsoft.com/office/drawing/2014/main" id="{F76840A3-1F9C-4182-9419-5BF68B971508}"/>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a:extLst>
            <a:ext uri="{FF2B5EF4-FFF2-40B4-BE49-F238E27FC236}">
              <a16:creationId xmlns:a16="http://schemas.microsoft.com/office/drawing/2014/main" id="{48E3C10B-666C-4E30-B65F-AB1C4353E38F}"/>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a:extLst>
            <a:ext uri="{FF2B5EF4-FFF2-40B4-BE49-F238E27FC236}">
              <a16:creationId xmlns:a16="http://schemas.microsoft.com/office/drawing/2014/main" id="{26B4ED84-EEDF-4A26-8F82-DBFB13A36B32}"/>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a:extLst>
            <a:ext uri="{FF2B5EF4-FFF2-40B4-BE49-F238E27FC236}">
              <a16:creationId xmlns:a16="http://schemas.microsoft.com/office/drawing/2014/main" id="{D0F8BED4-81EC-4FB7-A9ED-689D5CF28DA4}"/>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a:extLst>
            <a:ext uri="{FF2B5EF4-FFF2-40B4-BE49-F238E27FC236}">
              <a16:creationId xmlns:a16="http://schemas.microsoft.com/office/drawing/2014/main" id="{593953BD-5C91-4435-8D42-C11979C54408}"/>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a:extLst>
            <a:ext uri="{FF2B5EF4-FFF2-40B4-BE49-F238E27FC236}">
              <a16:creationId xmlns:a16="http://schemas.microsoft.com/office/drawing/2014/main" id="{3E2EBA66-6486-433F-B132-53E382BB283A}"/>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a:extLst>
            <a:ext uri="{FF2B5EF4-FFF2-40B4-BE49-F238E27FC236}">
              <a16:creationId xmlns:a16="http://schemas.microsoft.com/office/drawing/2014/main" id="{E7E94A0E-DD58-43A0-B1B3-A545DA754A22}"/>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a:extLst>
            <a:ext uri="{FF2B5EF4-FFF2-40B4-BE49-F238E27FC236}">
              <a16:creationId xmlns:a16="http://schemas.microsoft.com/office/drawing/2014/main" id="{9FC68B07-DEBA-4136-B038-B4D6FD04B17D}"/>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a:extLst>
            <a:ext uri="{FF2B5EF4-FFF2-40B4-BE49-F238E27FC236}">
              <a16:creationId xmlns:a16="http://schemas.microsoft.com/office/drawing/2014/main" id="{4F75BCD1-01E4-4EAD-AFA4-49C392B2C076}"/>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3" name="テキスト ボックス 272">
          <a:extLst>
            <a:ext uri="{FF2B5EF4-FFF2-40B4-BE49-F238E27FC236}">
              <a16:creationId xmlns:a16="http://schemas.microsoft.com/office/drawing/2014/main" id="{0A990F12-1870-4211-B2E2-BD98E1F5BB0A}"/>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D85811B0-3E65-40EE-8261-C6E8D632E6B9}"/>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5" name="テキスト ボックス 274">
          <a:extLst>
            <a:ext uri="{FF2B5EF4-FFF2-40B4-BE49-F238E27FC236}">
              <a16:creationId xmlns:a16="http://schemas.microsoft.com/office/drawing/2014/main" id="{5A1159CF-A35E-4D21-8388-5035A4DAFE2C}"/>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495E8449-FA18-4B5B-89EC-C9D23404E0C3}"/>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77" name="直線コネクタ 276">
          <a:extLst>
            <a:ext uri="{FF2B5EF4-FFF2-40B4-BE49-F238E27FC236}">
              <a16:creationId xmlns:a16="http://schemas.microsoft.com/office/drawing/2014/main" id="{A66C9805-143B-4774-8E0E-DBB0D060E178}"/>
            </a:ext>
          </a:extLst>
        </xdr:cNvPr>
        <xdr:cNvCxnSpPr/>
      </xdr:nvCxnSpPr>
      <xdr:spPr>
        <a:xfrm flipV="1">
          <a:off x="4180840" y="12756333"/>
          <a:ext cx="0" cy="1128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78" name="【福祉施設】&#10;有形固定資産減価償却率最小値テキスト">
          <a:extLst>
            <a:ext uri="{FF2B5EF4-FFF2-40B4-BE49-F238E27FC236}">
              <a16:creationId xmlns:a16="http://schemas.microsoft.com/office/drawing/2014/main" id="{DE1389C1-581A-48CF-8A30-BE63BD285387}"/>
            </a:ext>
          </a:extLst>
        </xdr:cNvPr>
        <xdr:cNvSpPr txBox="1"/>
      </xdr:nvSpPr>
      <xdr:spPr>
        <a:xfrm>
          <a:off x="4219575" y="1388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79" name="直線コネクタ 278">
          <a:extLst>
            <a:ext uri="{FF2B5EF4-FFF2-40B4-BE49-F238E27FC236}">
              <a16:creationId xmlns:a16="http://schemas.microsoft.com/office/drawing/2014/main" id="{3B8A898D-2989-4FCB-9D7F-B515E89B48BE}"/>
            </a:ext>
          </a:extLst>
        </xdr:cNvPr>
        <xdr:cNvCxnSpPr/>
      </xdr:nvCxnSpPr>
      <xdr:spPr>
        <a:xfrm>
          <a:off x="4105275" y="1388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80" name="【福祉施設】&#10;有形固定資産減価償却率最大値テキスト">
          <a:extLst>
            <a:ext uri="{FF2B5EF4-FFF2-40B4-BE49-F238E27FC236}">
              <a16:creationId xmlns:a16="http://schemas.microsoft.com/office/drawing/2014/main" id="{3285A9E9-A249-4A80-A0D4-F20D2266FDF4}"/>
            </a:ext>
          </a:extLst>
        </xdr:cNvPr>
        <xdr:cNvSpPr txBox="1"/>
      </xdr:nvSpPr>
      <xdr:spPr>
        <a:xfrm>
          <a:off x="4219575" y="1253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81" name="直線コネクタ 280">
          <a:extLst>
            <a:ext uri="{FF2B5EF4-FFF2-40B4-BE49-F238E27FC236}">
              <a16:creationId xmlns:a16="http://schemas.microsoft.com/office/drawing/2014/main" id="{FBFF1C18-2411-45C8-851D-364A032C8D06}"/>
            </a:ext>
          </a:extLst>
        </xdr:cNvPr>
        <xdr:cNvCxnSpPr/>
      </xdr:nvCxnSpPr>
      <xdr:spPr>
        <a:xfrm>
          <a:off x="4105275" y="127563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135907</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5F2782FE-09C5-49D2-A48F-8CAFED6D7691}"/>
            </a:ext>
          </a:extLst>
        </xdr:cNvPr>
        <xdr:cNvSpPr txBox="1"/>
      </xdr:nvSpPr>
      <xdr:spPr>
        <a:xfrm>
          <a:off x="4219575" y="1308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83" name="フローチャート: 判断 282">
          <a:extLst>
            <a:ext uri="{FF2B5EF4-FFF2-40B4-BE49-F238E27FC236}">
              <a16:creationId xmlns:a16="http://schemas.microsoft.com/office/drawing/2014/main" id="{A5473DAD-C640-4F5E-B0EA-2A0667C3FD9B}"/>
            </a:ext>
          </a:extLst>
        </xdr:cNvPr>
        <xdr:cNvSpPr/>
      </xdr:nvSpPr>
      <xdr:spPr>
        <a:xfrm>
          <a:off x="4124325" y="13228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84" name="フローチャート: 判断 283">
          <a:extLst>
            <a:ext uri="{FF2B5EF4-FFF2-40B4-BE49-F238E27FC236}">
              <a16:creationId xmlns:a16="http://schemas.microsoft.com/office/drawing/2014/main" id="{02AF6719-53D0-44C6-83AD-BE4A4785326D}"/>
            </a:ext>
          </a:extLst>
        </xdr:cNvPr>
        <xdr:cNvSpPr/>
      </xdr:nvSpPr>
      <xdr:spPr>
        <a:xfrm>
          <a:off x="3381375" y="1317343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85" name="フローチャート: 判断 284">
          <a:extLst>
            <a:ext uri="{FF2B5EF4-FFF2-40B4-BE49-F238E27FC236}">
              <a16:creationId xmlns:a16="http://schemas.microsoft.com/office/drawing/2014/main" id="{F6248FC6-645B-42A0-BAAC-CE7EE85277F2}"/>
            </a:ext>
          </a:extLst>
        </xdr:cNvPr>
        <xdr:cNvSpPr/>
      </xdr:nvSpPr>
      <xdr:spPr>
        <a:xfrm>
          <a:off x="2571750" y="131439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86" name="フローチャート: 判断 285">
          <a:extLst>
            <a:ext uri="{FF2B5EF4-FFF2-40B4-BE49-F238E27FC236}">
              <a16:creationId xmlns:a16="http://schemas.microsoft.com/office/drawing/2014/main" id="{7953A391-DC24-4055-B7E4-A9A25C0B2CDF}"/>
            </a:ext>
          </a:extLst>
        </xdr:cNvPr>
        <xdr:cNvSpPr/>
      </xdr:nvSpPr>
      <xdr:spPr>
        <a:xfrm>
          <a:off x="1781175" y="131146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287" name="フローチャート: 判断 286">
          <a:extLst>
            <a:ext uri="{FF2B5EF4-FFF2-40B4-BE49-F238E27FC236}">
              <a16:creationId xmlns:a16="http://schemas.microsoft.com/office/drawing/2014/main" id="{D9EA8F5A-A2DA-4198-ACF0-ABEEAAAE064B}"/>
            </a:ext>
          </a:extLst>
        </xdr:cNvPr>
        <xdr:cNvSpPr/>
      </xdr:nvSpPr>
      <xdr:spPr>
        <a:xfrm>
          <a:off x="981075" y="130948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B19B2DC-F658-442F-B946-9A887AB13716}"/>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6AE46C78-0934-4144-94D0-E2BE08148E64}"/>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20F75364-CCA5-4E2D-AD43-1B65ED19A972}"/>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1F4229EB-AD01-49FD-A0FB-50ACD78AD46D}"/>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D9B2A0CB-A928-41B8-A834-96D287DD9B49}"/>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155484</xdr:rowOff>
    </xdr:from>
    <xdr:to>
      <xdr:col>24</xdr:col>
      <xdr:colOff>114300</xdr:colOff>
      <xdr:row>82</xdr:row>
      <xdr:rowOff>85634</xdr:rowOff>
    </xdr:to>
    <xdr:sp macro="" textlink="">
      <xdr:nvSpPr>
        <xdr:cNvPr id="293" name="楕円 292">
          <a:extLst>
            <a:ext uri="{FF2B5EF4-FFF2-40B4-BE49-F238E27FC236}">
              <a16:creationId xmlns:a16="http://schemas.microsoft.com/office/drawing/2014/main" id="{3C67C569-F41E-4165-80CB-698135109AD7}"/>
            </a:ext>
          </a:extLst>
        </xdr:cNvPr>
        <xdr:cNvSpPr/>
      </xdr:nvSpPr>
      <xdr:spPr>
        <a:xfrm>
          <a:off x="4124325" y="1327140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133911</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40AFFFAD-E54A-4EDD-BF2E-3411F40D55D5}"/>
            </a:ext>
          </a:extLst>
        </xdr:cNvPr>
        <xdr:cNvSpPr txBox="1"/>
      </xdr:nvSpPr>
      <xdr:spPr>
        <a:xfrm>
          <a:off x="4219575" y="13249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106499</xdr:rowOff>
    </xdr:from>
    <xdr:to>
      <xdr:col>20</xdr:col>
      <xdr:colOff>38100</xdr:colOff>
      <xdr:row>82</xdr:row>
      <xdr:rowOff>36649</xdr:rowOff>
    </xdr:to>
    <xdr:sp macro="" textlink="">
      <xdr:nvSpPr>
        <xdr:cNvPr id="295" name="楕円 294">
          <a:extLst>
            <a:ext uri="{FF2B5EF4-FFF2-40B4-BE49-F238E27FC236}">
              <a16:creationId xmlns:a16="http://schemas.microsoft.com/office/drawing/2014/main" id="{91C36CBC-9046-43FB-AFB4-9BB903A84CE2}"/>
            </a:ext>
          </a:extLst>
        </xdr:cNvPr>
        <xdr:cNvSpPr/>
      </xdr:nvSpPr>
      <xdr:spPr>
        <a:xfrm>
          <a:off x="3381375" y="1321924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157299</xdr:rowOff>
    </xdr:from>
    <xdr:to>
      <xdr:col>24</xdr:col>
      <xdr:colOff>63500</xdr:colOff>
      <xdr:row>82</xdr:row>
      <xdr:rowOff>34834</xdr:rowOff>
    </xdr:to>
    <xdr:cxnSp macro="">
      <xdr:nvCxnSpPr>
        <xdr:cNvPr id="296" name="直線コネクタ 295">
          <a:extLst>
            <a:ext uri="{FF2B5EF4-FFF2-40B4-BE49-F238E27FC236}">
              <a16:creationId xmlns:a16="http://schemas.microsoft.com/office/drawing/2014/main" id="{48D8520E-44F1-4A91-988F-5618741962E7}"/>
            </a:ext>
          </a:extLst>
        </xdr:cNvPr>
        <xdr:cNvCxnSpPr/>
      </xdr:nvCxnSpPr>
      <xdr:spPr>
        <a:xfrm>
          <a:off x="3429000" y="13276399"/>
          <a:ext cx="752475" cy="3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21589</xdr:rowOff>
    </xdr:from>
    <xdr:to>
      <xdr:col>15</xdr:col>
      <xdr:colOff>101600</xdr:colOff>
      <xdr:row>81</xdr:row>
      <xdr:rowOff>123189</xdr:rowOff>
    </xdr:to>
    <xdr:sp macro="" textlink="">
      <xdr:nvSpPr>
        <xdr:cNvPr id="297" name="楕円 296">
          <a:extLst>
            <a:ext uri="{FF2B5EF4-FFF2-40B4-BE49-F238E27FC236}">
              <a16:creationId xmlns:a16="http://schemas.microsoft.com/office/drawing/2014/main" id="{0FBE19FF-7F4E-4ACB-84B9-3FD24287BE95}"/>
            </a:ext>
          </a:extLst>
        </xdr:cNvPr>
        <xdr:cNvSpPr/>
      </xdr:nvSpPr>
      <xdr:spPr>
        <a:xfrm>
          <a:off x="2571750" y="1313751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81</xdr:row>
      <xdr:rowOff>157299</xdr:rowOff>
    </xdr:to>
    <xdr:cxnSp macro="">
      <xdr:nvCxnSpPr>
        <xdr:cNvPr id="298" name="直線コネクタ 297">
          <a:extLst>
            <a:ext uri="{FF2B5EF4-FFF2-40B4-BE49-F238E27FC236}">
              <a16:creationId xmlns:a16="http://schemas.microsoft.com/office/drawing/2014/main" id="{374E681C-F095-4816-B43A-7511E888256B}"/>
            </a:ext>
          </a:extLst>
        </xdr:cNvPr>
        <xdr:cNvCxnSpPr/>
      </xdr:nvCxnSpPr>
      <xdr:spPr>
        <a:xfrm>
          <a:off x="2619375" y="13185139"/>
          <a:ext cx="809625" cy="9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99" name="楕円 298">
          <a:extLst>
            <a:ext uri="{FF2B5EF4-FFF2-40B4-BE49-F238E27FC236}">
              <a16:creationId xmlns:a16="http://schemas.microsoft.com/office/drawing/2014/main" id="{44583DE5-A58E-40B2-8ED5-5340583B25B3}"/>
            </a:ext>
          </a:extLst>
        </xdr:cNvPr>
        <xdr:cNvSpPr/>
      </xdr:nvSpPr>
      <xdr:spPr>
        <a:xfrm>
          <a:off x="1781175" y="130752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3811</xdr:rowOff>
    </xdr:from>
    <xdr:to>
      <xdr:col>15</xdr:col>
      <xdr:colOff>50800</xdr:colOff>
      <xdr:row>81</xdr:row>
      <xdr:rowOff>72389</xdr:rowOff>
    </xdr:to>
    <xdr:cxnSp macro="">
      <xdr:nvCxnSpPr>
        <xdr:cNvPr id="300" name="直線コネクタ 299">
          <a:extLst>
            <a:ext uri="{FF2B5EF4-FFF2-40B4-BE49-F238E27FC236}">
              <a16:creationId xmlns:a16="http://schemas.microsoft.com/office/drawing/2014/main" id="{9D48B37F-0CDE-435E-B260-3A898AEEDB96}"/>
            </a:ext>
          </a:extLst>
        </xdr:cNvPr>
        <xdr:cNvCxnSpPr/>
      </xdr:nvCxnSpPr>
      <xdr:spPr>
        <a:xfrm>
          <a:off x="1828800" y="13122911"/>
          <a:ext cx="790575" cy="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4190</xdr:rowOff>
    </xdr:from>
    <xdr:ext cx="405111" cy="259045"/>
    <xdr:sp macro="" textlink="">
      <xdr:nvSpPr>
        <xdr:cNvPr id="301" name="n_1aveValue【福祉施設】&#10;有形固定資産減価償却率">
          <a:extLst>
            <a:ext uri="{FF2B5EF4-FFF2-40B4-BE49-F238E27FC236}">
              <a16:creationId xmlns:a16="http://schemas.microsoft.com/office/drawing/2014/main" id="{38471F20-DC20-49E6-B962-081176EC8B28}"/>
            </a:ext>
          </a:extLst>
        </xdr:cNvPr>
        <xdr:cNvSpPr txBox="1"/>
      </xdr:nvSpPr>
      <xdr:spPr>
        <a:xfrm>
          <a:off x="3239144" y="12961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117583</xdr:rowOff>
    </xdr:from>
    <xdr:ext cx="405111" cy="259045"/>
    <xdr:sp macro="" textlink="">
      <xdr:nvSpPr>
        <xdr:cNvPr id="302" name="n_2aveValue【福祉施設】&#10;有形固定資産減価償却率">
          <a:extLst>
            <a:ext uri="{FF2B5EF4-FFF2-40B4-BE49-F238E27FC236}">
              <a16:creationId xmlns:a16="http://schemas.microsoft.com/office/drawing/2014/main" id="{784319DA-7D37-4B4E-BA1A-3C0FB14BD57C}"/>
            </a:ext>
          </a:extLst>
        </xdr:cNvPr>
        <xdr:cNvSpPr txBox="1"/>
      </xdr:nvSpPr>
      <xdr:spPr>
        <a:xfrm>
          <a:off x="2439044" y="13236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91457</xdr:rowOff>
    </xdr:from>
    <xdr:ext cx="405111" cy="259045"/>
    <xdr:sp macro="" textlink="">
      <xdr:nvSpPr>
        <xdr:cNvPr id="303" name="n_3aveValue【福祉施設】&#10;有形固定資産減価償却率">
          <a:extLst>
            <a:ext uri="{FF2B5EF4-FFF2-40B4-BE49-F238E27FC236}">
              <a16:creationId xmlns:a16="http://schemas.microsoft.com/office/drawing/2014/main" id="{D1B79BCF-9C1B-497B-9747-F024EA317513}"/>
            </a:ext>
          </a:extLst>
        </xdr:cNvPr>
        <xdr:cNvSpPr txBox="1"/>
      </xdr:nvSpPr>
      <xdr:spPr>
        <a:xfrm>
          <a:off x="1648469"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90732</xdr:rowOff>
    </xdr:from>
    <xdr:ext cx="405111" cy="259045"/>
    <xdr:sp macro="" textlink="">
      <xdr:nvSpPr>
        <xdr:cNvPr id="304" name="n_4aveValue【福祉施設】&#10;有形固定資産減価償却率">
          <a:extLst>
            <a:ext uri="{FF2B5EF4-FFF2-40B4-BE49-F238E27FC236}">
              <a16:creationId xmlns:a16="http://schemas.microsoft.com/office/drawing/2014/main" id="{F732F27D-F0EC-49B4-B8E1-596D0B818FBE}"/>
            </a:ext>
          </a:extLst>
        </xdr:cNvPr>
        <xdr:cNvSpPr txBox="1"/>
      </xdr:nvSpPr>
      <xdr:spPr>
        <a:xfrm>
          <a:off x="848369" y="1287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27776</xdr:rowOff>
    </xdr:from>
    <xdr:ext cx="405111" cy="259045"/>
    <xdr:sp macro="" textlink="">
      <xdr:nvSpPr>
        <xdr:cNvPr id="305" name="n_1mainValue【福祉施設】&#10;有形固定資産減価償却率">
          <a:extLst>
            <a:ext uri="{FF2B5EF4-FFF2-40B4-BE49-F238E27FC236}">
              <a16:creationId xmlns:a16="http://schemas.microsoft.com/office/drawing/2014/main" id="{3A6B9181-35B7-49DF-A1AC-6DDE6C5467FB}"/>
            </a:ext>
          </a:extLst>
        </xdr:cNvPr>
        <xdr:cNvSpPr txBox="1"/>
      </xdr:nvSpPr>
      <xdr:spPr>
        <a:xfrm>
          <a:off x="3239144" y="13308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139716</xdr:rowOff>
    </xdr:from>
    <xdr:ext cx="405111" cy="259045"/>
    <xdr:sp macro="" textlink="">
      <xdr:nvSpPr>
        <xdr:cNvPr id="306" name="n_2mainValue【福祉施設】&#10;有形固定資産減価償却率">
          <a:extLst>
            <a:ext uri="{FF2B5EF4-FFF2-40B4-BE49-F238E27FC236}">
              <a16:creationId xmlns:a16="http://schemas.microsoft.com/office/drawing/2014/main" id="{D139E12F-7C58-414A-A895-E83D91F3FA92}"/>
            </a:ext>
          </a:extLst>
        </xdr:cNvPr>
        <xdr:cNvSpPr txBox="1"/>
      </xdr:nvSpPr>
      <xdr:spPr>
        <a:xfrm>
          <a:off x="2439044" y="12934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307" name="n_3mainValue【福祉施設】&#10;有形固定資産減価償却率">
          <a:extLst>
            <a:ext uri="{FF2B5EF4-FFF2-40B4-BE49-F238E27FC236}">
              <a16:creationId xmlns:a16="http://schemas.microsoft.com/office/drawing/2014/main" id="{43D3989D-5BA7-4E67-A4C8-0513C930514F}"/>
            </a:ext>
          </a:extLst>
        </xdr:cNvPr>
        <xdr:cNvSpPr txBox="1"/>
      </xdr:nvSpPr>
      <xdr:spPr>
        <a:xfrm>
          <a:off x="1648469" y="1286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8C870182-A0CF-4610-ADE9-CBDD52C3B5D2}"/>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4DB87E6F-6273-491A-87C2-EEA97BB7C45B}"/>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97D103AD-2E13-44C4-B95D-B2AC11161529}"/>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E09EAEA2-ADB4-4F10-A012-425B1EC07F5A}"/>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70561854-9097-41F7-9AB3-EDE142AA4A31}"/>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8B095126-8586-4FA4-9DC8-BF7669909379}"/>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53A9226F-CCC0-45A1-86A9-17833EBF1392}"/>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26009220-2BC2-40F0-9D87-1C95EA35636A}"/>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34AAB1B0-D532-42A0-8CB6-FE6C08858984}"/>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EFDF255C-B717-4EBC-88BA-AEBDC5B785F9}"/>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a:extLst>
            <a:ext uri="{FF2B5EF4-FFF2-40B4-BE49-F238E27FC236}">
              <a16:creationId xmlns:a16="http://schemas.microsoft.com/office/drawing/2014/main" id="{1A4E77E5-522D-4005-A9AA-BD06B34979EA}"/>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a:extLst>
            <a:ext uri="{FF2B5EF4-FFF2-40B4-BE49-F238E27FC236}">
              <a16:creationId xmlns:a16="http://schemas.microsoft.com/office/drawing/2014/main" id="{4C92FC37-44BB-4802-B15A-771ABAFFE4DA}"/>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a:extLst>
            <a:ext uri="{FF2B5EF4-FFF2-40B4-BE49-F238E27FC236}">
              <a16:creationId xmlns:a16="http://schemas.microsoft.com/office/drawing/2014/main" id="{EDAE6C3E-0E55-438B-B6BD-197B26FB9381}"/>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a:extLst>
            <a:ext uri="{FF2B5EF4-FFF2-40B4-BE49-F238E27FC236}">
              <a16:creationId xmlns:a16="http://schemas.microsoft.com/office/drawing/2014/main" id="{6F3D9F72-E37C-4EC8-8F82-C1E35E59A374}"/>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a:extLst>
            <a:ext uri="{FF2B5EF4-FFF2-40B4-BE49-F238E27FC236}">
              <a16:creationId xmlns:a16="http://schemas.microsoft.com/office/drawing/2014/main" id="{E4539B46-2524-478D-B464-4A5076EEDC1B}"/>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a:extLst>
            <a:ext uri="{FF2B5EF4-FFF2-40B4-BE49-F238E27FC236}">
              <a16:creationId xmlns:a16="http://schemas.microsoft.com/office/drawing/2014/main" id="{9D7C89C1-EBBF-449C-9332-8A9CBEB16492}"/>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a:extLst>
            <a:ext uri="{FF2B5EF4-FFF2-40B4-BE49-F238E27FC236}">
              <a16:creationId xmlns:a16="http://schemas.microsoft.com/office/drawing/2014/main" id="{7605D57D-D8A8-4CF4-9C31-0DFA15A5C550}"/>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a:extLst>
            <a:ext uri="{FF2B5EF4-FFF2-40B4-BE49-F238E27FC236}">
              <a16:creationId xmlns:a16="http://schemas.microsoft.com/office/drawing/2014/main" id="{1F648267-F679-43E8-81EF-26713562374D}"/>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a:extLst>
            <a:ext uri="{FF2B5EF4-FFF2-40B4-BE49-F238E27FC236}">
              <a16:creationId xmlns:a16="http://schemas.microsoft.com/office/drawing/2014/main" id="{61CD972E-E1E6-4EED-81FE-95FEF53FF475}"/>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a:extLst>
            <a:ext uri="{FF2B5EF4-FFF2-40B4-BE49-F238E27FC236}">
              <a16:creationId xmlns:a16="http://schemas.microsoft.com/office/drawing/2014/main" id="{B711E28C-C50E-41F7-AB2B-BFBAB2A4C140}"/>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a:extLst>
            <a:ext uri="{FF2B5EF4-FFF2-40B4-BE49-F238E27FC236}">
              <a16:creationId xmlns:a16="http://schemas.microsoft.com/office/drawing/2014/main" id="{14E1FAF2-1121-4864-8080-46D120463773}"/>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a:extLst>
            <a:ext uri="{FF2B5EF4-FFF2-40B4-BE49-F238E27FC236}">
              <a16:creationId xmlns:a16="http://schemas.microsoft.com/office/drawing/2014/main" id="{61BA8E48-98E5-495A-A759-CC3E231B8C50}"/>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2D10ED96-2EE6-49DE-8F4F-8C1C718D0DA9}"/>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id="{B79B5ED6-E97E-4F95-BEC8-C07AF3E189A7}"/>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a:extLst>
            <a:ext uri="{FF2B5EF4-FFF2-40B4-BE49-F238E27FC236}">
              <a16:creationId xmlns:a16="http://schemas.microsoft.com/office/drawing/2014/main" id="{9718E463-BF52-4928-9DF3-A0558A22E120}"/>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33" name="直線コネクタ 332">
          <a:extLst>
            <a:ext uri="{FF2B5EF4-FFF2-40B4-BE49-F238E27FC236}">
              <a16:creationId xmlns:a16="http://schemas.microsoft.com/office/drawing/2014/main" id="{6061887C-9D35-4BF0-9B03-061F9E4B9044}"/>
            </a:ext>
          </a:extLst>
        </xdr:cNvPr>
        <xdr:cNvCxnSpPr/>
      </xdr:nvCxnSpPr>
      <xdr:spPr>
        <a:xfrm flipV="1">
          <a:off x="9429115" y="12651921"/>
          <a:ext cx="0" cy="1252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34" name="【福祉施設】&#10;一人当たり面積最小値テキスト">
          <a:extLst>
            <a:ext uri="{FF2B5EF4-FFF2-40B4-BE49-F238E27FC236}">
              <a16:creationId xmlns:a16="http://schemas.microsoft.com/office/drawing/2014/main" id="{ECAA91F7-FEC9-42BD-BE5F-EAD271E2C06B}"/>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35" name="直線コネクタ 334">
          <a:extLst>
            <a:ext uri="{FF2B5EF4-FFF2-40B4-BE49-F238E27FC236}">
              <a16:creationId xmlns:a16="http://schemas.microsoft.com/office/drawing/2014/main" id="{B2F45DC2-8CB1-4680-A421-7C7E556166BF}"/>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36" name="【福祉施設】&#10;一人当たり面積最大値テキスト">
          <a:extLst>
            <a:ext uri="{FF2B5EF4-FFF2-40B4-BE49-F238E27FC236}">
              <a16:creationId xmlns:a16="http://schemas.microsoft.com/office/drawing/2014/main" id="{20882BD6-D838-4C79-A2B8-F5F6D807618B}"/>
            </a:ext>
          </a:extLst>
        </xdr:cNvPr>
        <xdr:cNvSpPr txBox="1"/>
      </xdr:nvSpPr>
      <xdr:spPr>
        <a:xfrm>
          <a:off x="9467850" y="124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37" name="直線コネクタ 336">
          <a:extLst>
            <a:ext uri="{FF2B5EF4-FFF2-40B4-BE49-F238E27FC236}">
              <a16:creationId xmlns:a16="http://schemas.microsoft.com/office/drawing/2014/main" id="{141B5CA3-142F-46C8-8FEF-E04DEB23A72A}"/>
            </a:ext>
          </a:extLst>
        </xdr:cNvPr>
        <xdr:cNvCxnSpPr/>
      </xdr:nvCxnSpPr>
      <xdr:spPr>
        <a:xfrm>
          <a:off x="9363075" y="126519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63698</xdr:rowOff>
    </xdr:from>
    <xdr:ext cx="469744" cy="259045"/>
    <xdr:sp macro="" textlink="">
      <xdr:nvSpPr>
        <xdr:cNvPr id="338" name="【福祉施設】&#10;一人当たり面積平均値テキスト">
          <a:extLst>
            <a:ext uri="{FF2B5EF4-FFF2-40B4-BE49-F238E27FC236}">
              <a16:creationId xmlns:a16="http://schemas.microsoft.com/office/drawing/2014/main" id="{4E3448D9-B3BF-4F99-A113-0ABDC1314EF8}"/>
            </a:ext>
          </a:extLst>
        </xdr:cNvPr>
        <xdr:cNvSpPr txBox="1"/>
      </xdr:nvSpPr>
      <xdr:spPr>
        <a:xfrm>
          <a:off x="9467850" y="1334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39" name="フローチャート: 判断 338">
          <a:extLst>
            <a:ext uri="{FF2B5EF4-FFF2-40B4-BE49-F238E27FC236}">
              <a16:creationId xmlns:a16="http://schemas.microsoft.com/office/drawing/2014/main" id="{9053D79B-3910-4076-8CEB-3AC753A953B4}"/>
            </a:ext>
          </a:extLst>
        </xdr:cNvPr>
        <xdr:cNvSpPr/>
      </xdr:nvSpPr>
      <xdr:spPr>
        <a:xfrm>
          <a:off x="9401175" y="1336629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40" name="フローチャート: 判断 339">
          <a:extLst>
            <a:ext uri="{FF2B5EF4-FFF2-40B4-BE49-F238E27FC236}">
              <a16:creationId xmlns:a16="http://schemas.microsoft.com/office/drawing/2014/main" id="{E0BE0628-5760-478C-AAE7-2B3E179264BA}"/>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41" name="フローチャート: 判断 340">
          <a:extLst>
            <a:ext uri="{FF2B5EF4-FFF2-40B4-BE49-F238E27FC236}">
              <a16:creationId xmlns:a16="http://schemas.microsoft.com/office/drawing/2014/main" id="{4E3EC2F5-C725-4A3E-93E6-CF96AF09D483}"/>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42" name="フローチャート: 判断 341">
          <a:extLst>
            <a:ext uri="{FF2B5EF4-FFF2-40B4-BE49-F238E27FC236}">
              <a16:creationId xmlns:a16="http://schemas.microsoft.com/office/drawing/2014/main" id="{6015FE28-C678-40DA-BA60-40D0F7D8E5A5}"/>
            </a:ext>
          </a:extLst>
        </xdr:cNvPr>
        <xdr:cNvSpPr/>
      </xdr:nvSpPr>
      <xdr:spPr>
        <a:xfrm>
          <a:off x="70294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43" name="フローチャート: 判断 342">
          <a:extLst>
            <a:ext uri="{FF2B5EF4-FFF2-40B4-BE49-F238E27FC236}">
              <a16:creationId xmlns:a16="http://schemas.microsoft.com/office/drawing/2014/main" id="{32A2F532-BA52-40F6-A158-07A5B193BF1D}"/>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2CF3E130-BABE-43AB-A256-A52E22193FFB}"/>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333C4995-F580-4C6C-85EB-E6A7E2C982BA}"/>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3D38D590-65FE-495C-A1E0-4854E81E091E}"/>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4C79FE04-73DC-47D8-8F9A-9A83A09079BD}"/>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FA09752A-37D8-464A-B80A-C64635EC2E3E}"/>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101600</xdr:rowOff>
    </xdr:from>
    <xdr:to>
      <xdr:col>55</xdr:col>
      <xdr:colOff>50800</xdr:colOff>
      <xdr:row>81</xdr:row>
      <xdr:rowOff>31750</xdr:rowOff>
    </xdr:to>
    <xdr:sp macro="" textlink="">
      <xdr:nvSpPr>
        <xdr:cNvPr id="349" name="楕円 348">
          <a:extLst>
            <a:ext uri="{FF2B5EF4-FFF2-40B4-BE49-F238E27FC236}">
              <a16:creationId xmlns:a16="http://schemas.microsoft.com/office/drawing/2014/main" id="{A46633F2-A1EC-46A0-B516-A9E9BD89A694}"/>
            </a:ext>
          </a:extLst>
        </xdr:cNvPr>
        <xdr:cNvSpPr/>
      </xdr:nvSpPr>
      <xdr:spPr>
        <a:xfrm>
          <a:off x="9401175" y="130587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124477</xdr:rowOff>
    </xdr:from>
    <xdr:ext cx="469744" cy="259045"/>
    <xdr:sp macro="" textlink="">
      <xdr:nvSpPr>
        <xdr:cNvPr id="350" name="【福祉施設】&#10;一人当たり面積該当値テキスト">
          <a:extLst>
            <a:ext uri="{FF2B5EF4-FFF2-40B4-BE49-F238E27FC236}">
              <a16:creationId xmlns:a16="http://schemas.microsoft.com/office/drawing/2014/main" id="{4825C873-D9FB-4D42-9FEF-F47721DC113C}"/>
            </a:ext>
          </a:extLst>
        </xdr:cNvPr>
        <xdr:cNvSpPr txBox="1"/>
      </xdr:nvSpPr>
      <xdr:spPr>
        <a:xfrm>
          <a:off x="9467850"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117929</xdr:rowOff>
    </xdr:from>
    <xdr:to>
      <xdr:col>50</xdr:col>
      <xdr:colOff>165100</xdr:colOff>
      <xdr:row>81</xdr:row>
      <xdr:rowOff>48079</xdr:rowOff>
    </xdr:to>
    <xdr:sp macro="" textlink="">
      <xdr:nvSpPr>
        <xdr:cNvPr id="351" name="楕円 350">
          <a:extLst>
            <a:ext uri="{FF2B5EF4-FFF2-40B4-BE49-F238E27FC236}">
              <a16:creationId xmlns:a16="http://schemas.microsoft.com/office/drawing/2014/main" id="{E13019A2-6960-4106-A5AD-E0283122D7AA}"/>
            </a:ext>
          </a:extLst>
        </xdr:cNvPr>
        <xdr:cNvSpPr/>
      </xdr:nvSpPr>
      <xdr:spPr>
        <a:xfrm>
          <a:off x="8639175" y="1307510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152400</xdr:rowOff>
    </xdr:from>
    <xdr:to>
      <xdr:col>55</xdr:col>
      <xdr:colOff>0</xdr:colOff>
      <xdr:row>80</xdr:row>
      <xdr:rowOff>168729</xdr:rowOff>
    </xdr:to>
    <xdr:cxnSp macro="">
      <xdr:nvCxnSpPr>
        <xdr:cNvPr id="352" name="直線コネクタ 351">
          <a:extLst>
            <a:ext uri="{FF2B5EF4-FFF2-40B4-BE49-F238E27FC236}">
              <a16:creationId xmlns:a16="http://schemas.microsoft.com/office/drawing/2014/main" id="{31E8F371-6A3A-407F-AB6F-00EB0939989C}"/>
            </a:ext>
          </a:extLst>
        </xdr:cNvPr>
        <xdr:cNvCxnSpPr/>
      </xdr:nvCxnSpPr>
      <xdr:spPr>
        <a:xfrm flipV="1">
          <a:off x="8686800" y="13106400"/>
          <a:ext cx="74295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150586</xdr:rowOff>
    </xdr:from>
    <xdr:to>
      <xdr:col>46</xdr:col>
      <xdr:colOff>38100</xdr:colOff>
      <xdr:row>81</xdr:row>
      <xdr:rowOff>80736</xdr:rowOff>
    </xdr:to>
    <xdr:sp macro="" textlink="">
      <xdr:nvSpPr>
        <xdr:cNvPr id="353" name="楕円 352">
          <a:extLst>
            <a:ext uri="{FF2B5EF4-FFF2-40B4-BE49-F238E27FC236}">
              <a16:creationId xmlns:a16="http://schemas.microsoft.com/office/drawing/2014/main" id="{D8295801-D869-4B21-AF78-73649C279AE9}"/>
            </a:ext>
          </a:extLst>
        </xdr:cNvPr>
        <xdr:cNvSpPr/>
      </xdr:nvSpPr>
      <xdr:spPr>
        <a:xfrm>
          <a:off x="7839075" y="131045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168729</xdr:rowOff>
    </xdr:from>
    <xdr:to>
      <xdr:col>50</xdr:col>
      <xdr:colOff>114300</xdr:colOff>
      <xdr:row>81</xdr:row>
      <xdr:rowOff>29936</xdr:rowOff>
    </xdr:to>
    <xdr:cxnSp macro="">
      <xdr:nvCxnSpPr>
        <xdr:cNvPr id="354" name="直線コネクタ 353">
          <a:extLst>
            <a:ext uri="{FF2B5EF4-FFF2-40B4-BE49-F238E27FC236}">
              <a16:creationId xmlns:a16="http://schemas.microsoft.com/office/drawing/2014/main" id="{676A888F-3D43-4CEE-94A5-D8BDF65A80E2}"/>
            </a:ext>
          </a:extLst>
        </xdr:cNvPr>
        <xdr:cNvCxnSpPr/>
      </xdr:nvCxnSpPr>
      <xdr:spPr>
        <a:xfrm flipV="1">
          <a:off x="7886700" y="13113204"/>
          <a:ext cx="8001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166914</xdr:rowOff>
    </xdr:from>
    <xdr:to>
      <xdr:col>41</xdr:col>
      <xdr:colOff>101600</xdr:colOff>
      <xdr:row>81</xdr:row>
      <xdr:rowOff>97064</xdr:rowOff>
    </xdr:to>
    <xdr:sp macro="" textlink="">
      <xdr:nvSpPr>
        <xdr:cNvPr id="355" name="楕円 354">
          <a:extLst>
            <a:ext uri="{FF2B5EF4-FFF2-40B4-BE49-F238E27FC236}">
              <a16:creationId xmlns:a16="http://schemas.microsoft.com/office/drawing/2014/main" id="{BB2EBEE7-EA82-42E9-BA30-C41D41A7E389}"/>
            </a:ext>
          </a:extLst>
        </xdr:cNvPr>
        <xdr:cNvSpPr/>
      </xdr:nvSpPr>
      <xdr:spPr>
        <a:xfrm>
          <a:off x="7029450" y="131177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29936</xdr:rowOff>
    </xdr:from>
    <xdr:to>
      <xdr:col>45</xdr:col>
      <xdr:colOff>177800</xdr:colOff>
      <xdr:row>81</xdr:row>
      <xdr:rowOff>46264</xdr:rowOff>
    </xdr:to>
    <xdr:cxnSp macro="">
      <xdr:nvCxnSpPr>
        <xdr:cNvPr id="356" name="直線コネクタ 355">
          <a:extLst>
            <a:ext uri="{FF2B5EF4-FFF2-40B4-BE49-F238E27FC236}">
              <a16:creationId xmlns:a16="http://schemas.microsoft.com/office/drawing/2014/main" id="{83847552-B1D9-4710-886C-E6097185016F}"/>
            </a:ext>
          </a:extLst>
        </xdr:cNvPr>
        <xdr:cNvCxnSpPr/>
      </xdr:nvCxnSpPr>
      <xdr:spPr>
        <a:xfrm flipV="1">
          <a:off x="7077075" y="13142686"/>
          <a:ext cx="809625"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161670</xdr:rowOff>
    </xdr:from>
    <xdr:ext cx="469744" cy="259045"/>
    <xdr:sp macro="" textlink="">
      <xdr:nvSpPr>
        <xdr:cNvPr id="357" name="n_1aveValue【福祉施設】&#10;一人当たり面積">
          <a:extLst>
            <a:ext uri="{FF2B5EF4-FFF2-40B4-BE49-F238E27FC236}">
              <a16:creationId xmlns:a16="http://schemas.microsoft.com/office/drawing/2014/main" id="{9B8C6686-A56F-4E44-BBFC-EBF93472948A}"/>
            </a:ext>
          </a:extLst>
        </xdr:cNvPr>
        <xdr:cNvSpPr txBox="1"/>
      </xdr:nvSpPr>
      <xdr:spPr>
        <a:xfrm>
          <a:off x="845827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161670</xdr:rowOff>
    </xdr:from>
    <xdr:ext cx="469744" cy="259045"/>
    <xdr:sp macro="" textlink="">
      <xdr:nvSpPr>
        <xdr:cNvPr id="358" name="n_2aveValue【福祉施設】&#10;一人当たり面積">
          <a:extLst>
            <a:ext uri="{FF2B5EF4-FFF2-40B4-BE49-F238E27FC236}">
              <a16:creationId xmlns:a16="http://schemas.microsoft.com/office/drawing/2014/main" id="{6CC97AC7-DCD9-4BDD-8E5D-5EC4E28FEF4C}"/>
            </a:ext>
          </a:extLst>
        </xdr:cNvPr>
        <xdr:cNvSpPr txBox="1"/>
      </xdr:nvSpPr>
      <xdr:spPr>
        <a:xfrm>
          <a:off x="767722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6548</xdr:rowOff>
    </xdr:from>
    <xdr:ext cx="469744" cy="259045"/>
    <xdr:sp macro="" textlink="">
      <xdr:nvSpPr>
        <xdr:cNvPr id="359" name="n_3aveValue【福祉施設】&#10;一人当たり面積">
          <a:extLst>
            <a:ext uri="{FF2B5EF4-FFF2-40B4-BE49-F238E27FC236}">
              <a16:creationId xmlns:a16="http://schemas.microsoft.com/office/drawing/2014/main" id="{3AF8F618-9A1B-4868-8ABD-A4FEB2F5FA64}"/>
            </a:ext>
          </a:extLst>
        </xdr:cNvPr>
        <xdr:cNvSpPr txBox="1"/>
      </xdr:nvSpPr>
      <xdr:spPr>
        <a:xfrm>
          <a:off x="68676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60" name="n_4aveValue【福祉施設】&#10;一人当たり面積">
          <a:extLst>
            <a:ext uri="{FF2B5EF4-FFF2-40B4-BE49-F238E27FC236}">
              <a16:creationId xmlns:a16="http://schemas.microsoft.com/office/drawing/2014/main" id="{9E589B02-7E3B-4613-ADD5-77E5F6537AEC}"/>
            </a:ext>
          </a:extLst>
        </xdr:cNvPr>
        <xdr:cNvSpPr txBox="1"/>
      </xdr:nvSpPr>
      <xdr:spPr>
        <a:xfrm>
          <a:off x="60675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64606</xdr:rowOff>
    </xdr:from>
    <xdr:ext cx="469744" cy="259045"/>
    <xdr:sp macro="" textlink="">
      <xdr:nvSpPr>
        <xdr:cNvPr id="361" name="n_1mainValue【福祉施設】&#10;一人当たり面積">
          <a:extLst>
            <a:ext uri="{FF2B5EF4-FFF2-40B4-BE49-F238E27FC236}">
              <a16:creationId xmlns:a16="http://schemas.microsoft.com/office/drawing/2014/main" id="{D63BE254-C5E0-4A97-BD2D-77CB0BAACF72}"/>
            </a:ext>
          </a:extLst>
        </xdr:cNvPr>
        <xdr:cNvSpPr txBox="1"/>
      </xdr:nvSpPr>
      <xdr:spPr>
        <a:xfrm>
          <a:off x="8458277" y="1285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97263</xdr:rowOff>
    </xdr:from>
    <xdr:ext cx="469744" cy="259045"/>
    <xdr:sp macro="" textlink="">
      <xdr:nvSpPr>
        <xdr:cNvPr id="362" name="n_2mainValue【福祉施設】&#10;一人当たり面積">
          <a:extLst>
            <a:ext uri="{FF2B5EF4-FFF2-40B4-BE49-F238E27FC236}">
              <a16:creationId xmlns:a16="http://schemas.microsoft.com/office/drawing/2014/main" id="{80E666DB-F255-4951-B164-00CAA69DD978}"/>
            </a:ext>
          </a:extLst>
        </xdr:cNvPr>
        <xdr:cNvSpPr txBox="1"/>
      </xdr:nvSpPr>
      <xdr:spPr>
        <a:xfrm>
          <a:off x="7677227" y="1288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113591</xdr:rowOff>
    </xdr:from>
    <xdr:ext cx="469744" cy="259045"/>
    <xdr:sp macro="" textlink="">
      <xdr:nvSpPr>
        <xdr:cNvPr id="363" name="n_3mainValue【福祉施設】&#10;一人当たり面積">
          <a:extLst>
            <a:ext uri="{FF2B5EF4-FFF2-40B4-BE49-F238E27FC236}">
              <a16:creationId xmlns:a16="http://schemas.microsoft.com/office/drawing/2014/main" id="{EA316487-1B74-4998-8B6A-0260EBDCCED4}"/>
            </a:ext>
          </a:extLst>
        </xdr:cNvPr>
        <xdr:cNvSpPr txBox="1"/>
      </xdr:nvSpPr>
      <xdr:spPr>
        <a:xfrm>
          <a:off x="6867602" y="1290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EF503A15-1960-4076-96B8-FD7E57510313}"/>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F30B028D-0EE7-4FA8-9215-57F0FD267745}"/>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F4C41AA6-F518-4D0F-A269-891AFE83753F}"/>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217257C7-A11A-464A-AEC4-51DD4E36CB88}"/>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9749FA50-BC39-44D7-9F4D-9C26165140B7}"/>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328DD4D9-CAA2-4338-8D7A-53DCF1E6A69D}"/>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6685EDAE-4888-40CD-8F8B-B1312079D7B4}"/>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46E0C801-0BC4-49FF-84F2-20337162C1FF}"/>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id="{18E14FAF-A4B2-4DD8-9F25-DE43E459E04D}"/>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id="{F0D645DF-254A-4A16-A2D5-F47183FA4543}"/>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id="{81B4E7FD-52B1-46FC-A847-CD1336CCE30C}"/>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5" name="直線コネクタ 374">
          <a:extLst>
            <a:ext uri="{FF2B5EF4-FFF2-40B4-BE49-F238E27FC236}">
              <a16:creationId xmlns:a16="http://schemas.microsoft.com/office/drawing/2014/main" id="{D5D80080-19B7-4C50-AA57-1A5CE927DF07}"/>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6" name="テキスト ボックス 375">
          <a:extLst>
            <a:ext uri="{FF2B5EF4-FFF2-40B4-BE49-F238E27FC236}">
              <a16:creationId xmlns:a16="http://schemas.microsoft.com/office/drawing/2014/main" id="{DFAA93D5-0F75-49B4-AE26-EB4FCED4B96B}"/>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7" name="直線コネクタ 376">
          <a:extLst>
            <a:ext uri="{FF2B5EF4-FFF2-40B4-BE49-F238E27FC236}">
              <a16:creationId xmlns:a16="http://schemas.microsoft.com/office/drawing/2014/main" id="{6FEE1909-D3B6-48EF-8729-6C6D6F75DD52}"/>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8" name="テキスト ボックス 377">
          <a:extLst>
            <a:ext uri="{FF2B5EF4-FFF2-40B4-BE49-F238E27FC236}">
              <a16:creationId xmlns:a16="http://schemas.microsoft.com/office/drawing/2014/main" id="{7BBB325E-BC87-4C5A-8910-A0C754B7ADDA}"/>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9" name="直線コネクタ 378">
          <a:extLst>
            <a:ext uri="{FF2B5EF4-FFF2-40B4-BE49-F238E27FC236}">
              <a16:creationId xmlns:a16="http://schemas.microsoft.com/office/drawing/2014/main" id="{EE583C75-4CE6-4DE5-8DC9-DFA4B6728EA0}"/>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0" name="テキスト ボックス 379">
          <a:extLst>
            <a:ext uri="{FF2B5EF4-FFF2-40B4-BE49-F238E27FC236}">
              <a16:creationId xmlns:a16="http://schemas.microsoft.com/office/drawing/2014/main" id="{1415A792-3D2A-4532-A803-24960025CAFC}"/>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1" name="直線コネクタ 380">
          <a:extLst>
            <a:ext uri="{FF2B5EF4-FFF2-40B4-BE49-F238E27FC236}">
              <a16:creationId xmlns:a16="http://schemas.microsoft.com/office/drawing/2014/main" id="{05E5C0D4-E315-48D9-822C-0C1B379FDAEF}"/>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2" name="テキスト ボックス 381">
          <a:extLst>
            <a:ext uri="{FF2B5EF4-FFF2-40B4-BE49-F238E27FC236}">
              <a16:creationId xmlns:a16="http://schemas.microsoft.com/office/drawing/2014/main" id="{ABB74A58-53A2-45FF-A5E9-C3948F81A07A}"/>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3" name="直線コネクタ 382">
          <a:extLst>
            <a:ext uri="{FF2B5EF4-FFF2-40B4-BE49-F238E27FC236}">
              <a16:creationId xmlns:a16="http://schemas.microsoft.com/office/drawing/2014/main" id="{443A46A1-5EC8-4A21-B6C8-FECEE11A6A16}"/>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4" name="テキスト ボックス 383">
          <a:extLst>
            <a:ext uri="{FF2B5EF4-FFF2-40B4-BE49-F238E27FC236}">
              <a16:creationId xmlns:a16="http://schemas.microsoft.com/office/drawing/2014/main" id="{D2CB1764-B1A3-4BF6-8A3C-A883FC6E9E8D}"/>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3D826032-E938-4DD8-B4E9-F0800B503544}"/>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6" name="テキスト ボックス 385">
          <a:extLst>
            <a:ext uri="{FF2B5EF4-FFF2-40B4-BE49-F238E27FC236}">
              <a16:creationId xmlns:a16="http://schemas.microsoft.com/office/drawing/2014/main" id="{A94C9BD8-BCC3-49C8-A7DA-67E52CB1579F}"/>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7" name="【市民会館】&#10;有形固定資産減価償却率グラフ枠">
          <a:extLst>
            <a:ext uri="{FF2B5EF4-FFF2-40B4-BE49-F238E27FC236}">
              <a16:creationId xmlns:a16="http://schemas.microsoft.com/office/drawing/2014/main" id="{B3F89D5C-4122-4E04-92CE-5B5510503C85}"/>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388" name="直線コネクタ 387">
          <a:extLst>
            <a:ext uri="{FF2B5EF4-FFF2-40B4-BE49-F238E27FC236}">
              <a16:creationId xmlns:a16="http://schemas.microsoft.com/office/drawing/2014/main" id="{A73AB9CF-BDED-463B-AC6A-4EE947C537B6}"/>
            </a:ext>
          </a:extLst>
        </xdr:cNvPr>
        <xdr:cNvCxnSpPr/>
      </xdr:nvCxnSpPr>
      <xdr:spPr>
        <a:xfrm flipV="1">
          <a:off x="4180840" y="1634299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9" name="【市民会館】&#10;有形固定資産減価償却率最小値テキスト">
          <a:extLst>
            <a:ext uri="{FF2B5EF4-FFF2-40B4-BE49-F238E27FC236}">
              <a16:creationId xmlns:a16="http://schemas.microsoft.com/office/drawing/2014/main" id="{A2439D0E-8C2D-4FDF-A3EB-C268F89B03DC}"/>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90" name="直線コネクタ 389">
          <a:extLst>
            <a:ext uri="{FF2B5EF4-FFF2-40B4-BE49-F238E27FC236}">
              <a16:creationId xmlns:a16="http://schemas.microsoft.com/office/drawing/2014/main" id="{93F004F5-8130-48B8-A7AE-11F741205F87}"/>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391" name="【市民会館】&#10;有形固定資産減価償却率最大値テキスト">
          <a:extLst>
            <a:ext uri="{FF2B5EF4-FFF2-40B4-BE49-F238E27FC236}">
              <a16:creationId xmlns:a16="http://schemas.microsoft.com/office/drawing/2014/main" id="{26E9446E-C5EB-44C2-9CA6-5C030FC84BAC}"/>
            </a:ext>
          </a:extLst>
        </xdr:cNvPr>
        <xdr:cNvSpPr txBox="1"/>
      </xdr:nvSpPr>
      <xdr:spPr>
        <a:xfrm>
          <a:off x="4219575" y="1612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392" name="直線コネクタ 391">
          <a:extLst>
            <a:ext uri="{FF2B5EF4-FFF2-40B4-BE49-F238E27FC236}">
              <a16:creationId xmlns:a16="http://schemas.microsoft.com/office/drawing/2014/main" id="{3D58BD4D-96A4-42AC-9700-57F901F0F213}"/>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34307</xdr:rowOff>
    </xdr:from>
    <xdr:ext cx="405111" cy="259045"/>
    <xdr:sp macro="" textlink="">
      <xdr:nvSpPr>
        <xdr:cNvPr id="393" name="【市民会館】&#10;有形固定資産減価償却率平均値テキスト">
          <a:extLst>
            <a:ext uri="{FF2B5EF4-FFF2-40B4-BE49-F238E27FC236}">
              <a16:creationId xmlns:a16="http://schemas.microsoft.com/office/drawing/2014/main" id="{1DB63B07-75BD-4311-AD7A-064E704A74CE}"/>
            </a:ext>
          </a:extLst>
        </xdr:cNvPr>
        <xdr:cNvSpPr txBox="1"/>
      </xdr:nvSpPr>
      <xdr:spPr>
        <a:xfrm>
          <a:off x="4219575" y="1670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394" name="フローチャート: 判断 393">
          <a:extLst>
            <a:ext uri="{FF2B5EF4-FFF2-40B4-BE49-F238E27FC236}">
              <a16:creationId xmlns:a16="http://schemas.microsoft.com/office/drawing/2014/main" id="{29CE82BF-362A-4706-AB6C-F3429AEF0FD3}"/>
            </a:ext>
          </a:extLst>
        </xdr:cNvPr>
        <xdr:cNvSpPr/>
      </xdr:nvSpPr>
      <xdr:spPr>
        <a:xfrm>
          <a:off x="4124325" y="167341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395" name="フローチャート: 判断 394">
          <a:extLst>
            <a:ext uri="{FF2B5EF4-FFF2-40B4-BE49-F238E27FC236}">
              <a16:creationId xmlns:a16="http://schemas.microsoft.com/office/drawing/2014/main" id="{5B787C75-68ED-4408-A02F-849ED9473551}"/>
            </a:ext>
          </a:extLst>
        </xdr:cNvPr>
        <xdr:cNvSpPr/>
      </xdr:nvSpPr>
      <xdr:spPr>
        <a:xfrm>
          <a:off x="3381375" y="16725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396" name="フローチャート: 判断 395">
          <a:extLst>
            <a:ext uri="{FF2B5EF4-FFF2-40B4-BE49-F238E27FC236}">
              <a16:creationId xmlns:a16="http://schemas.microsoft.com/office/drawing/2014/main" id="{50BA1971-E1B8-47F4-BF50-00396A3516C9}"/>
            </a:ext>
          </a:extLst>
        </xdr:cNvPr>
        <xdr:cNvSpPr/>
      </xdr:nvSpPr>
      <xdr:spPr>
        <a:xfrm>
          <a:off x="2571750" y="16689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397" name="フローチャート: 判断 396">
          <a:extLst>
            <a:ext uri="{FF2B5EF4-FFF2-40B4-BE49-F238E27FC236}">
              <a16:creationId xmlns:a16="http://schemas.microsoft.com/office/drawing/2014/main" id="{5F9410ED-863F-491A-9676-8E33D508A067}"/>
            </a:ext>
          </a:extLst>
        </xdr:cNvPr>
        <xdr:cNvSpPr/>
      </xdr:nvSpPr>
      <xdr:spPr>
        <a:xfrm>
          <a:off x="1781175" y="166979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398" name="フローチャート: 判断 397">
          <a:extLst>
            <a:ext uri="{FF2B5EF4-FFF2-40B4-BE49-F238E27FC236}">
              <a16:creationId xmlns:a16="http://schemas.microsoft.com/office/drawing/2014/main" id="{A72B8D01-D1CB-4A91-A9A2-07CD41E2974A}"/>
            </a:ext>
          </a:extLst>
        </xdr:cNvPr>
        <xdr:cNvSpPr/>
      </xdr:nvSpPr>
      <xdr:spPr>
        <a:xfrm>
          <a:off x="981075" y="166751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505D6DB4-5FC0-490A-AA7B-5B8A8CB881CB}"/>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D001AC64-FD9C-45E4-B333-9BFD82EC06E8}"/>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6B33AD0F-FB59-4895-A327-08D5A631319B}"/>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D5E73E77-1598-4138-A740-454EC07FF353}"/>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FFF358D0-A9CA-4859-BAFD-BCFCF2642EDA}"/>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111125</xdr:rowOff>
    </xdr:from>
    <xdr:to>
      <xdr:col>24</xdr:col>
      <xdr:colOff>114300</xdr:colOff>
      <xdr:row>103</xdr:row>
      <xdr:rowOff>41275</xdr:rowOff>
    </xdr:to>
    <xdr:sp macro="" textlink="">
      <xdr:nvSpPr>
        <xdr:cNvPr id="404" name="楕円 403">
          <a:extLst>
            <a:ext uri="{FF2B5EF4-FFF2-40B4-BE49-F238E27FC236}">
              <a16:creationId xmlns:a16="http://schemas.microsoft.com/office/drawing/2014/main" id="{8CCC2EA6-A5E8-43CC-A092-B88CA5F3530F}"/>
            </a:ext>
          </a:extLst>
        </xdr:cNvPr>
        <xdr:cNvSpPr/>
      </xdr:nvSpPr>
      <xdr:spPr>
        <a:xfrm>
          <a:off x="4124325" y="16627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134002</xdr:rowOff>
    </xdr:from>
    <xdr:ext cx="405111" cy="259045"/>
    <xdr:sp macro="" textlink="">
      <xdr:nvSpPr>
        <xdr:cNvPr id="405" name="【市民会館】&#10;有形固定資産減価償却率該当値テキスト">
          <a:extLst>
            <a:ext uri="{FF2B5EF4-FFF2-40B4-BE49-F238E27FC236}">
              <a16:creationId xmlns:a16="http://schemas.microsoft.com/office/drawing/2014/main" id="{15EF2960-FB2A-4A5D-A459-B496C3653BF4}"/>
            </a:ext>
          </a:extLst>
        </xdr:cNvPr>
        <xdr:cNvSpPr txBox="1"/>
      </xdr:nvSpPr>
      <xdr:spPr>
        <a:xfrm>
          <a:off x="4219575" y="1648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74930</xdr:rowOff>
    </xdr:from>
    <xdr:to>
      <xdr:col>20</xdr:col>
      <xdr:colOff>38100</xdr:colOff>
      <xdr:row>103</xdr:row>
      <xdr:rowOff>5080</xdr:rowOff>
    </xdr:to>
    <xdr:sp macro="" textlink="">
      <xdr:nvSpPr>
        <xdr:cNvPr id="406" name="楕円 405">
          <a:extLst>
            <a:ext uri="{FF2B5EF4-FFF2-40B4-BE49-F238E27FC236}">
              <a16:creationId xmlns:a16="http://schemas.microsoft.com/office/drawing/2014/main" id="{01012031-2140-442A-AC4F-2FE431D3A5EB}"/>
            </a:ext>
          </a:extLst>
        </xdr:cNvPr>
        <xdr:cNvSpPr/>
      </xdr:nvSpPr>
      <xdr:spPr>
        <a:xfrm>
          <a:off x="3381375" y="165912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125730</xdr:rowOff>
    </xdr:from>
    <xdr:to>
      <xdr:col>24</xdr:col>
      <xdr:colOff>63500</xdr:colOff>
      <xdr:row>102</xdr:row>
      <xdr:rowOff>161925</xdr:rowOff>
    </xdr:to>
    <xdr:cxnSp macro="">
      <xdr:nvCxnSpPr>
        <xdr:cNvPr id="407" name="直線コネクタ 406">
          <a:extLst>
            <a:ext uri="{FF2B5EF4-FFF2-40B4-BE49-F238E27FC236}">
              <a16:creationId xmlns:a16="http://schemas.microsoft.com/office/drawing/2014/main" id="{9E025B03-B704-430F-8A47-F972C3B15A05}"/>
            </a:ext>
          </a:extLst>
        </xdr:cNvPr>
        <xdr:cNvCxnSpPr/>
      </xdr:nvCxnSpPr>
      <xdr:spPr>
        <a:xfrm>
          <a:off x="3429000" y="16638905"/>
          <a:ext cx="7524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40639</xdr:rowOff>
    </xdr:from>
    <xdr:to>
      <xdr:col>15</xdr:col>
      <xdr:colOff>101600</xdr:colOff>
      <xdr:row>102</xdr:row>
      <xdr:rowOff>142239</xdr:rowOff>
    </xdr:to>
    <xdr:sp macro="" textlink="">
      <xdr:nvSpPr>
        <xdr:cNvPr id="408" name="楕円 407">
          <a:extLst>
            <a:ext uri="{FF2B5EF4-FFF2-40B4-BE49-F238E27FC236}">
              <a16:creationId xmlns:a16="http://schemas.microsoft.com/office/drawing/2014/main" id="{10528979-39D2-4ED5-AFEC-37C27257F33F}"/>
            </a:ext>
          </a:extLst>
        </xdr:cNvPr>
        <xdr:cNvSpPr/>
      </xdr:nvSpPr>
      <xdr:spPr>
        <a:xfrm>
          <a:off x="2571750" y="165569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91439</xdr:rowOff>
    </xdr:from>
    <xdr:to>
      <xdr:col>19</xdr:col>
      <xdr:colOff>177800</xdr:colOff>
      <xdr:row>102</xdr:row>
      <xdr:rowOff>125730</xdr:rowOff>
    </xdr:to>
    <xdr:cxnSp macro="">
      <xdr:nvCxnSpPr>
        <xdr:cNvPr id="409" name="直線コネクタ 408">
          <a:extLst>
            <a:ext uri="{FF2B5EF4-FFF2-40B4-BE49-F238E27FC236}">
              <a16:creationId xmlns:a16="http://schemas.microsoft.com/office/drawing/2014/main" id="{E62291F5-03C3-4F75-B44D-6E87B3ECBE2C}"/>
            </a:ext>
          </a:extLst>
        </xdr:cNvPr>
        <xdr:cNvCxnSpPr/>
      </xdr:nvCxnSpPr>
      <xdr:spPr>
        <a:xfrm>
          <a:off x="2619375" y="16604614"/>
          <a:ext cx="80962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4445</xdr:rowOff>
    </xdr:from>
    <xdr:to>
      <xdr:col>10</xdr:col>
      <xdr:colOff>165100</xdr:colOff>
      <xdr:row>102</xdr:row>
      <xdr:rowOff>106045</xdr:rowOff>
    </xdr:to>
    <xdr:sp macro="" textlink="">
      <xdr:nvSpPr>
        <xdr:cNvPr id="410" name="楕円 409">
          <a:extLst>
            <a:ext uri="{FF2B5EF4-FFF2-40B4-BE49-F238E27FC236}">
              <a16:creationId xmlns:a16="http://schemas.microsoft.com/office/drawing/2014/main" id="{237E0AED-34A6-45D8-AD8B-074B7D2458F9}"/>
            </a:ext>
          </a:extLst>
        </xdr:cNvPr>
        <xdr:cNvSpPr/>
      </xdr:nvSpPr>
      <xdr:spPr>
        <a:xfrm>
          <a:off x="1781175" y="165239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55245</xdr:rowOff>
    </xdr:from>
    <xdr:to>
      <xdr:col>15</xdr:col>
      <xdr:colOff>50800</xdr:colOff>
      <xdr:row>102</xdr:row>
      <xdr:rowOff>91439</xdr:rowOff>
    </xdr:to>
    <xdr:cxnSp macro="">
      <xdr:nvCxnSpPr>
        <xdr:cNvPr id="411" name="直線コネクタ 410">
          <a:extLst>
            <a:ext uri="{FF2B5EF4-FFF2-40B4-BE49-F238E27FC236}">
              <a16:creationId xmlns:a16="http://schemas.microsoft.com/office/drawing/2014/main" id="{321F12C2-16A7-4030-B6DB-C680DFF5D823}"/>
            </a:ext>
          </a:extLst>
        </xdr:cNvPr>
        <xdr:cNvCxnSpPr/>
      </xdr:nvCxnSpPr>
      <xdr:spPr>
        <a:xfrm>
          <a:off x="1828800" y="16571595"/>
          <a:ext cx="790575"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137177</xdr:rowOff>
    </xdr:from>
    <xdr:ext cx="405111" cy="259045"/>
    <xdr:sp macro="" textlink="">
      <xdr:nvSpPr>
        <xdr:cNvPr id="412" name="n_1aveValue【市民会館】&#10;有形固定資産減価償却率">
          <a:extLst>
            <a:ext uri="{FF2B5EF4-FFF2-40B4-BE49-F238E27FC236}">
              <a16:creationId xmlns:a16="http://schemas.microsoft.com/office/drawing/2014/main" id="{FDA7BC56-9B62-4952-9A2D-E1CFF5FE0F69}"/>
            </a:ext>
          </a:extLst>
        </xdr:cNvPr>
        <xdr:cNvSpPr txBox="1"/>
      </xdr:nvSpPr>
      <xdr:spPr>
        <a:xfrm>
          <a:off x="3239144" y="1681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100982</xdr:rowOff>
    </xdr:from>
    <xdr:ext cx="405111" cy="259045"/>
    <xdr:sp macro="" textlink="">
      <xdr:nvSpPr>
        <xdr:cNvPr id="413" name="n_2aveValue【市民会館】&#10;有形固定資産減価償却率">
          <a:extLst>
            <a:ext uri="{FF2B5EF4-FFF2-40B4-BE49-F238E27FC236}">
              <a16:creationId xmlns:a16="http://schemas.microsoft.com/office/drawing/2014/main" id="{B88E727C-2751-42C8-A950-218CD9C7B60E}"/>
            </a:ext>
          </a:extLst>
        </xdr:cNvPr>
        <xdr:cNvSpPr txBox="1"/>
      </xdr:nvSpPr>
      <xdr:spPr>
        <a:xfrm>
          <a:off x="2439044" y="1678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112413</xdr:rowOff>
    </xdr:from>
    <xdr:ext cx="405111" cy="259045"/>
    <xdr:sp macro="" textlink="">
      <xdr:nvSpPr>
        <xdr:cNvPr id="414" name="n_3aveValue【市民会館】&#10;有形固定資産減価償却率">
          <a:extLst>
            <a:ext uri="{FF2B5EF4-FFF2-40B4-BE49-F238E27FC236}">
              <a16:creationId xmlns:a16="http://schemas.microsoft.com/office/drawing/2014/main" id="{655330EE-5E8E-447B-B2D8-C6E38CB06349}"/>
            </a:ext>
          </a:extLst>
        </xdr:cNvPr>
        <xdr:cNvSpPr txBox="1"/>
      </xdr:nvSpPr>
      <xdr:spPr>
        <a:xfrm>
          <a:off x="1648469"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114952</xdr:rowOff>
    </xdr:from>
    <xdr:ext cx="405111" cy="259045"/>
    <xdr:sp macro="" textlink="">
      <xdr:nvSpPr>
        <xdr:cNvPr id="415" name="n_4aveValue【市民会館】&#10;有形固定資産減価償却率">
          <a:extLst>
            <a:ext uri="{FF2B5EF4-FFF2-40B4-BE49-F238E27FC236}">
              <a16:creationId xmlns:a16="http://schemas.microsoft.com/office/drawing/2014/main" id="{65077689-7BC6-4929-84C5-99CD7667543A}"/>
            </a:ext>
          </a:extLst>
        </xdr:cNvPr>
        <xdr:cNvSpPr txBox="1"/>
      </xdr:nvSpPr>
      <xdr:spPr>
        <a:xfrm>
          <a:off x="848369" y="1646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21607</xdr:rowOff>
    </xdr:from>
    <xdr:ext cx="405111" cy="259045"/>
    <xdr:sp macro="" textlink="">
      <xdr:nvSpPr>
        <xdr:cNvPr id="416" name="n_1mainValue【市民会館】&#10;有形固定資産減価償却率">
          <a:extLst>
            <a:ext uri="{FF2B5EF4-FFF2-40B4-BE49-F238E27FC236}">
              <a16:creationId xmlns:a16="http://schemas.microsoft.com/office/drawing/2014/main" id="{1F78FCE7-9C35-482B-AC51-3BBBE5D444C3}"/>
            </a:ext>
          </a:extLst>
        </xdr:cNvPr>
        <xdr:cNvSpPr txBox="1"/>
      </xdr:nvSpPr>
      <xdr:spPr>
        <a:xfrm>
          <a:off x="3239144" y="1637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158766</xdr:rowOff>
    </xdr:from>
    <xdr:ext cx="405111" cy="259045"/>
    <xdr:sp macro="" textlink="">
      <xdr:nvSpPr>
        <xdr:cNvPr id="417" name="n_2mainValue【市民会館】&#10;有形固定資産減価償却率">
          <a:extLst>
            <a:ext uri="{FF2B5EF4-FFF2-40B4-BE49-F238E27FC236}">
              <a16:creationId xmlns:a16="http://schemas.microsoft.com/office/drawing/2014/main" id="{FCED53BB-8F54-4F36-9262-A4FB41EFA635}"/>
            </a:ext>
          </a:extLst>
        </xdr:cNvPr>
        <xdr:cNvSpPr txBox="1"/>
      </xdr:nvSpPr>
      <xdr:spPr>
        <a:xfrm>
          <a:off x="2439044" y="1635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122572</xdr:rowOff>
    </xdr:from>
    <xdr:ext cx="405111" cy="259045"/>
    <xdr:sp macro="" textlink="">
      <xdr:nvSpPr>
        <xdr:cNvPr id="418" name="n_3mainValue【市民会館】&#10;有形固定資産減価償却率">
          <a:extLst>
            <a:ext uri="{FF2B5EF4-FFF2-40B4-BE49-F238E27FC236}">
              <a16:creationId xmlns:a16="http://schemas.microsoft.com/office/drawing/2014/main" id="{E176B13B-09CF-4E20-A89A-CEDE87D31C6F}"/>
            </a:ext>
          </a:extLst>
        </xdr:cNvPr>
        <xdr:cNvSpPr txBox="1"/>
      </xdr:nvSpPr>
      <xdr:spPr>
        <a:xfrm>
          <a:off x="1648469" y="1631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a:extLst>
            <a:ext uri="{FF2B5EF4-FFF2-40B4-BE49-F238E27FC236}">
              <a16:creationId xmlns:a16="http://schemas.microsoft.com/office/drawing/2014/main" id="{7F95ACC2-1EE6-4F9F-9D9F-7B471D3C7EFD}"/>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a:extLst>
            <a:ext uri="{FF2B5EF4-FFF2-40B4-BE49-F238E27FC236}">
              <a16:creationId xmlns:a16="http://schemas.microsoft.com/office/drawing/2014/main" id="{95D36EF1-1C29-4DFF-8230-E31D2D2C7BA9}"/>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a:extLst>
            <a:ext uri="{FF2B5EF4-FFF2-40B4-BE49-F238E27FC236}">
              <a16:creationId xmlns:a16="http://schemas.microsoft.com/office/drawing/2014/main" id="{4B9CD421-6849-49A4-9AC5-057A63550765}"/>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a:extLst>
            <a:ext uri="{FF2B5EF4-FFF2-40B4-BE49-F238E27FC236}">
              <a16:creationId xmlns:a16="http://schemas.microsoft.com/office/drawing/2014/main" id="{312BF17C-BAF0-4420-815E-B54F326DEF45}"/>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a:extLst>
            <a:ext uri="{FF2B5EF4-FFF2-40B4-BE49-F238E27FC236}">
              <a16:creationId xmlns:a16="http://schemas.microsoft.com/office/drawing/2014/main" id="{0AAF4596-A0C1-4F1A-B010-06BB5EA8B51B}"/>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a:extLst>
            <a:ext uri="{FF2B5EF4-FFF2-40B4-BE49-F238E27FC236}">
              <a16:creationId xmlns:a16="http://schemas.microsoft.com/office/drawing/2014/main" id="{10CB7D1E-2F73-4DAF-8760-1F6865272E6C}"/>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a:extLst>
            <a:ext uri="{FF2B5EF4-FFF2-40B4-BE49-F238E27FC236}">
              <a16:creationId xmlns:a16="http://schemas.microsoft.com/office/drawing/2014/main" id="{938F8955-07D5-476C-B5E0-291B14206230}"/>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a:extLst>
            <a:ext uri="{FF2B5EF4-FFF2-40B4-BE49-F238E27FC236}">
              <a16:creationId xmlns:a16="http://schemas.microsoft.com/office/drawing/2014/main" id="{3FDB04EF-9910-48CA-BEA3-7CDF4CFF2DD0}"/>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a:extLst>
            <a:ext uri="{FF2B5EF4-FFF2-40B4-BE49-F238E27FC236}">
              <a16:creationId xmlns:a16="http://schemas.microsoft.com/office/drawing/2014/main" id="{77D3800F-6F12-409A-B0A4-445D681C16DD}"/>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a:extLst>
            <a:ext uri="{FF2B5EF4-FFF2-40B4-BE49-F238E27FC236}">
              <a16:creationId xmlns:a16="http://schemas.microsoft.com/office/drawing/2014/main" id="{C071444C-304F-4C0E-ACED-BF2FB6DF06E9}"/>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9" name="直線コネクタ 428">
          <a:extLst>
            <a:ext uri="{FF2B5EF4-FFF2-40B4-BE49-F238E27FC236}">
              <a16:creationId xmlns:a16="http://schemas.microsoft.com/office/drawing/2014/main" id="{70D4A46A-72C6-485D-BC53-B30A7113F1AD}"/>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0" name="テキスト ボックス 429">
          <a:extLst>
            <a:ext uri="{FF2B5EF4-FFF2-40B4-BE49-F238E27FC236}">
              <a16:creationId xmlns:a16="http://schemas.microsoft.com/office/drawing/2014/main" id="{CCD85B91-DEC7-45DC-AC45-8018D62FFEAA}"/>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1" name="直線コネクタ 430">
          <a:extLst>
            <a:ext uri="{FF2B5EF4-FFF2-40B4-BE49-F238E27FC236}">
              <a16:creationId xmlns:a16="http://schemas.microsoft.com/office/drawing/2014/main" id="{690B5F09-A94D-4816-9EF0-64279E318047}"/>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2" name="テキスト ボックス 431">
          <a:extLst>
            <a:ext uri="{FF2B5EF4-FFF2-40B4-BE49-F238E27FC236}">
              <a16:creationId xmlns:a16="http://schemas.microsoft.com/office/drawing/2014/main" id="{E8B5D5E2-4E0E-4AF5-9DAA-FDEDA16304B8}"/>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3" name="直線コネクタ 432">
          <a:extLst>
            <a:ext uri="{FF2B5EF4-FFF2-40B4-BE49-F238E27FC236}">
              <a16:creationId xmlns:a16="http://schemas.microsoft.com/office/drawing/2014/main" id="{B20EB36D-111C-4F76-9923-3DF8550C4E64}"/>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4" name="テキスト ボックス 433">
          <a:extLst>
            <a:ext uri="{FF2B5EF4-FFF2-40B4-BE49-F238E27FC236}">
              <a16:creationId xmlns:a16="http://schemas.microsoft.com/office/drawing/2014/main" id="{EBB2CE8D-B2C8-4E4D-9EBF-EF5E25509DC4}"/>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5" name="直線コネクタ 434">
          <a:extLst>
            <a:ext uri="{FF2B5EF4-FFF2-40B4-BE49-F238E27FC236}">
              <a16:creationId xmlns:a16="http://schemas.microsoft.com/office/drawing/2014/main" id="{1214248E-6E29-455B-A46A-FD0CFD9426DD}"/>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6" name="テキスト ボックス 435">
          <a:extLst>
            <a:ext uri="{FF2B5EF4-FFF2-40B4-BE49-F238E27FC236}">
              <a16:creationId xmlns:a16="http://schemas.microsoft.com/office/drawing/2014/main" id="{DCA97040-5083-4169-95A7-A54EBD15121C}"/>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6C66E36A-C3AA-4E13-87FB-B5700452A2F9}"/>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a:extLst>
            <a:ext uri="{FF2B5EF4-FFF2-40B4-BE49-F238E27FC236}">
              <a16:creationId xmlns:a16="http://schemas.microsoft.com/office/drawing/2014/main" id="{F89442EB-F561-4990-A002-0AD79E0DD522}"/>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a:extLst>
            <a:ext uri="{FF2B5EF4-FFF2-40B4-BE49-F238E27FC236}">
              <a16:creationId xmlns:a16="http://schemas.microsoft.com/office/drawing/2014/main" id="{5F3828E9-D366-42CB-91BB-57691E3893EE}"/>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40" name="直線コネクタ 439">
          <a:extLst>
            <a:ext uri="{FF2B5EF4-FFF2-40B4-BE49-F238E27FC236}">
              <a16:creationId xmlns:a16="http://schemas.microsoft.com/office/drawing/2014/main" id="{3C2747E0-CE13-455D-9AE7-7CFA0A9860B3}"/>
            </a:ext>
          </a:extLst>
        </xdr:cNvPr>
        <xdr:cNvCxnSpPr/>
      </xdr:nvCxnSpPr>
      <xdr:spPr>
        <a:xfrm flipV="1">
          <a:off x="9429115" y="16555974"/>
          <a:ext cx="0" cy="977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41" name="【市民会館】&#10;一人当たり面積最小値テキスト">
          <a:extLst>
            <a:ext uri="{FF2B5EF4-FFF2-40B4-BE49-F238E27FC236}">
              <a16:creationId xmlns:a16="http://schemas.microsoft.com/office/drawing/2014/main" id="{41787F2E-5C6D-44D9-9C44-3E1F7BB6F98B}"/>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42" name="直線コネクタ 441">
          <a:extLst>
            <a:ext uri="{FF2B5EF4-FFF2-40B4-BE49-F238E27FC236}">
              <a16:creationId xmlns:a16="http://schemas.microsoft.com/office/drawing/2014/main" id="{F2721793-AC6D-4DF4-86CC-3C5080B2C9BC}"/>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43" name="【市民会館】&#10;一人当たり面積最大値テキスト">
          <a:extLst>
            <a:ext uri="{FF2B5EF4-FFF2-40B4-BE49-F238E27FC236}">
              <a16:creationId xmlns:a16="http://schemas.microsoft.com/office/drawing/2014/main" id="{976CF86E-3D48-491E-B94C-0EEC680EFB9B}"/>
            </a:ext>
          </a:extLst>
        </xdr:cNvPr>
        <xdr:cNvSpPr txBox="1"/>
      </xdr:nvSpPr>
      <xdr:spPr>
        <a:xfrm>
          <a:off x="9467850" y="163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44" name="直線コネクタ 443">
          <a:extLst>
            <a:ext uri="{FF2B5EF4-FFF2-40B4-BE49-F238E27FC236}">
              <a16:creationId xmlns:a16="http://schemas.microsoft.com/office/drawing/2014/main" id="{093F842E-013A-433C-8C99-44A5D79D0702}"/>
            </a:ext>
          </a:extLst>
        </xdr:cNvPr>
        <xdr:cNvCxnSpPr/>
      </xdr:nvCxnSpPr>
      <xdr:spPr>
        <a:xfrm>
          <a:off x="9363075" y="165559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45" name="【市民会館】&#10;一人当たり面積平均値テキスト">
          <a:extLst>
            <a:ext uri="{FF2B5EF4-FFF2-40B4-BE49-F238E27FC236}">
              <a16:creationId xmlns:a16="http://schemas.microsoft.com/office/drawing/2014/main" id="{F0B004B1-58D7-44E0-9126-F230AFF0123E}"/>
            </a:ext>
          </a:extLst>
        </xdr:cNvPr>
        <xdr:cNvSpPr txBox="1"/>
      </xdr:nvSpPr>
      <xdr:spPr>
        <a:xfrm>
          <a:off x="9467850" y="1705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46" name="フローチャート: 判断 445">
          <a:extLst>
            <a:ext uri="{FF2B5EF4-FFF2-40B4-BE49-F238E27FC236}">
              <a16:creationId xmlns:a16="http://schemas.microsoft.com/office/drawing/2014/main" id="{2FF9EFD2-4E26-4D37-ABC4-748BB381B3E0}"/>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47" name="フローチャート: 判断 446">
          <a:extLst>
            <a:ext uri="{FF2B5EF4-FFF2-40B4-BE49-F238E27FC236}">
              <a16:creationId xmlns:a16="http://schemas.microsoft.com/office/drawing/2014/main" id="{844DC5B4-5740-487E-8058-6AA0898C3FDD}"/>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48" name="フローチャート: 判断 447">
          <a:extLst>
            <a:ext uri="{FF2B5EF4-FFF2-40B4-BE49-F238E27FC236}">
              <a16:creationId xmlns:a16="http://schemas.microsoft.com/office/drawing/2014/main" id="{156A852E-0798-4285-A377-829214D42FB4}"/>
            </a:ext>
          </a:extLst>
        </xdr:cNvPr>
        <xdr:cNvSpPr/>
      </xdr:nvSpPr>
      <xdr:spPr>
        <a:xfrm>
          <a:off x="7839075" y="172031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49" name="フローチャート: 判断 448">
          <a:extLst>
            <a:ext uri="{FF2B5EF4-FFF2-40B4-BE49-F238E27FC236}">
              <a16:creationId xmlns:a16="http://schemas.microsoft.com/office/drawing/2014/main" id="{C3C454CA-937E-4D89-9564-47DC06D48CBB}"/>
            </a:ext>
          </a:extLst>
        </xdr:cNvPr>
        <xdr:cNvSpPr/>
      </xdr:nvSpPr>
      <xdr:spPr>
        <a:xfrm>
          <a:off x="7029450" y="172109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50" name="フローチャート: 判断 449">
          <a:extLst>
            <a:ext uri="{FF2B5EF4-FFF2-40B4-BE49-F238E27FC236}">
              <a16:creationId xmlns:a16="http://schemas.microsoft.com/office/drawing/2014/main" id="{D169C352-76EF-4F41-8665-0F6C8DCC5BCE}"/>
            </a:ext>
          </a:extLst>
        </xdr:cNvPr>
        <xdr:cNvSpPr/>
      </xdr:nvSpPr>
      <xdr:spPr>
        <a:xfrm>
          <a:off x="6238875" y="17192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C7CA3A03-8B4F-488C-8D1C-A75B47AB3F0F}"/>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CD830DAB-2418-443D-9C20-0F58BDD5BD71}"/>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6D02FA2C-C10C-4572-80DB-DDC084A71FA9}"/>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8DFB1313-50A3-4878-8D93-7B32FAA4DCF3}"/>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28697E05-B405-4BE5-B1F0-4E7B63D5E6B9}"/>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80263</xdr:rowOff>
    </xdr:from>
    <xdr:to>
      <xdr:col>55</xdr:col>
      <xdr:colOff>50800</xdr:colOff>
      <xdr:row>107</xdr:row>
      <xdr:rowOff>10413</xdr:rowOff>
    </xdr:to>
    <xdr:sp macro="" textlink="">
      <xdr:nvSpPr>
        <xdr:cNvPr id="456" name="楕円 455">
          <a:extLst>
            <a:ext uri="{FF2B5EF4-FFF2-40B4-BE49-F238E27FC236}">
              <a16:creationId xmlns:a16="http://schemas.microsoft.com/office/drawing/2014/main" id="{65114BEF-9DC2-43F5-A4F5-CB845F82E809}"/>
            </a:ext>
          </a:extLst>
        </xdr:cNvPr>
        <xdr:cNvSpPr/>
      </xdr:nvSpPr>
      <xdr:spPr>
        <a:xfrm>
          <a:off x="9401175" y="17247488"/>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58690</xdr:rowOff>
    </xdr:from>
    <xdr:ext cx="469744" cy="259045"/>
    <xdr:sp macro="" textlink="">
      <xdr:nvSpPr>
        <xdr:cNvPr id="457" name="【市民会館】&#10;一人当たり面積該当値テキスト">
          <a:extLst>
            <a:ext uri="{FF2B5EF4-FFF2-40B4-BE49-F238E27FC236}">
              <a16:creationId xmlns:a16="http://schemas.microsoft.com/office/drawing/2014/main" id="{AB9C21E8-7589-4600-A934-376F07BC1DF9}"/>
            </a:ext>
          </a:extLst>
        </xdr:cNvPr>
        <xdr:cNvSpPr txBox="1"/>
      </xdr:nvSpPr>
      <xdr:spPr>
        <a:xfrm>
          <a:off x="9467850" y="17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84837</xdr:rowOff>
    </xdr:from>
    <xdr:to>
      <xdr:col>50</xdr:col>
      <xdr:colOff>165100</xdr:colOff>
      <xdr:row>107</xdr:row>
      <xdr:rowOff>14987</xdr:rowOff>
    </xdr:to>
    <xdr:sp macro="" textlink="">
      <xdr:nvSpPr>
        <xdr:cNvPr id="458" name="楕円 457">
          <a:extLst>
            <a:ext uri="{FF2B5EF4-FFF2-40B4-BE49-F238E27FC236}">
              <a16:creationId xmlns:a16="http://schemas.microsoft.com/office/drawing/2014/main" id="{B31DC642-8520-4087-AF9F-E6D4475E983D}"/>
            </a:ext>
          </a:extLst>
        </xdr:cNvPr>
        <xdr:cNvSpPr/>
      </xdr:nvSpPr>
      <xdr:spPr>
        <a:xfrm>
          <a:off x="8639175" y="1725206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131063</xdr:rowOff>
    </xdr:from>
    <xdr:to>
      <xdr:col>55</xdr:col>
      <xdr:colOff>0</xdr:colOff>
      <xdr:row>106</xdr:row>
      <xdr:rowOff>135637</xdr:rowOff>
    </xdr:to>
    <xdr:cxnSp macro="">
      <xdr:nvCxnSpPr>
        <xdr:cNvPr id="459" name="直線コネクタ 458">
          <a:extLst>
            <a:ext uri="{FF2B5EF4-FFF2-40B4-BE49-F238E27FC236}">
              <a16:creationId xmlns:a16="http://schemas.microsoft.com/office/drawing/2014/main" id="{EBA69536-B65C-44B5-8D31-91E4041011A0}"/>
            </a:ext>
          </a:extLst>
        </xdr:cNvPr>
        <xdr:cNvCxnSpPr/>
      </xdr:nvCxnSpPr>
      <xdr:spPr>
        <a:xfrm flipV="1">
          <a:off x="8686800" y="17295113"/>
          <a:ext cx="74295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84837</xdr:rowOff>
    </xdr:from>
    <xdr:to>
      <xdr:col>46</xdr:col>
      <xdr:colOff>38100</xdr:colOff>
      <xdr:row>107</xdr:row>
      <xdr:rowOff>14987</xdr:rowOff>
    </xdr:to>
    <xdr:sp macro="" textlink="">
      <xdr:nvSpPr>
        <xdr:cNvPr id="460" name="楕円 459">
          <a:extLst>
            <a:ext uri="{FF2B5EF4-FFF2-40B4-BE49-F238E27FC236}">
              <a16:creationId xmlns:a16="http://schemas.microsoft.com/office/drawing/2014/main" id="{E19FB278-8A22-4445-BC0A-4B5411587AE2}"/>
            </a:ext>
          </a:extLst>
        </xdr:cNvPr>
        <xdr:cNvSpPr/>
      </xdr:nvSpPr>
      <xdr:spPr>
        <a:xfrm>
          <a:off x="7839075" y="1725206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135637</xdr:rowOff>
    </xdr:from>
    <xdr:to>
      <xdr:col>50</xdr:col>
      <xdr:colOff>114300</xdr:colOff>
      <xdr:row>106</xdr:row>
      <xdr:rowOff>135637</xdr:rowOff>
    </xdr:to>
    <xdr:cxnSp macro="">
      <xdr:nvCxnSpPr>
        <xdr:cNvPr id="461" name="直線コネクタ 460">
          <a:extLst>
            <a:ext uri="{FF2B5EF4-FFF2-40B4-BE49-F238E27FC236}">
              <a16:creationId xmlns:a16="http://schemas.microsoft.com/office/drawing/2014/main" id="{BB7D5D97-AFD4-415A-AFA8-1A50E9B126CE}"/>
            </a:ext>
          </a:extLst>
        </xdr:cNvPr>
        <xdr:cNvCxnSpPr/>
      </xdr:nvCxnSpPr>
      <xdr:spPr>
        <a:xfrm>
          <a:off x="7886700" y="1729968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84837</xdr:rowOff>
    </xdr:from>
    <xdr:to>
      <xdr:col>41</xdr:col>
      <xdr:colOff>101600</xdr:colOff>
      <xdr:row>107</xdr:row>
      <xdr:rowOff>14987</xdr:rowOff>
    </xdr:to>
    <xdr:sp macro="" textlink="">
      <xdr:nvSpPr>
        <xdr:cNvPr id="462" name="楕円 461">
          <a:extLst>
            <a:ext uri="{FF2B5EF4-FFF2-40B4-BE49-F238E27FC236}">
              <a16:creationId xmlns:a16="http://schemas.microsoft.com/office/drawing/2014/main" id="{0E6DB826-52A8-4370-9674-37A7D68D51DC}"/>
            </a:ext>
          </a:extLst>
        </xdr:cNvPr>
        <xdr:cNvSpPr/>
      </xdr:nvSpPr>
      <xdr:spPr>
        <a:xfrm>
          <a:off x="7029450" y="1725206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135637</xdr:rowOff>
    </xdr:from>
    <xdr:to>
      <xdr:col>45</xdr:col>
      <xdr:colOff>177800</xdr:colOff>
      <xdr:row>106</xdr:row>
      <xdr:rowOff>135637</xdr:rowOff>
    </xdr:to>
    <xdr:cxnSp macro="">
      <xdr:nvCxnSpPr>
        <xdr:cNvPr id="463" name="直線コネクタ 462">
          <a:extLst>
            <a:ext uri="{FF2B5EF4-FFF2-40B4-BE49-F238E27FC236}">
              <a16:creationId xmlns:a16="http://schemas.microsoft.com/office/drawing/2014/main" id="{E3F159BE-4CB2-4408-8FB2-368265730998}"/>
            </a:ext>
          </a:extLst>
        </xdr:cNvPr>
        <xdr:cNvCxnSpPr/>
      </xdr:nvCxnSpPr>
      <xdr:spPr>
        <a:xfrm>
          <a:off x="7077075" y="1729968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64" name="n_1aveValue【市民会館】&#10;一人当たり面積">
          <a:extLst>
            <a:ext uri="{FF2B5EF4-FFF2-40B4-BE49-F238E27FC236}">
              <a16:creationId xmlns:a16="http://schemas.microsoft.com/office/drawing/2014/main" id="{ED10AF88-778E-4DE9-941E-330470ED978A}"/>
            </a:ext>
          </a:extLst>
        </xdr:cNvPr>
        <xdr:cNvSpPr txBox="1"/>
      </xdr:nvSpPr>
      <xdr:spPr>
        <a:xfrm>
          <a:off x="845827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65" name="n_2aveValue【市民会館】&#10;一人当たり面積">
          <a:extLst>
            <a:ext uri="{FF2B5EF4-FFF2-40B4-BE49-F238E27FC236}">
              <a16:creationId xmlns:a16="http://schemas.microsoft.com/office/drawing/2014/main" id="{9EB75FBA-C7A7-4016-B1D6-5ABBA6EFF31C}"/>
            </a:ext>
          </a:extLst>
        </xdr:cNvPr>
        <xdr:cNvSpPr txBox="1"/>
      </xdr:nvSpPr>
      <xdr:spPr>
        <a:xfrm>
          <a:off x="7677227" y="1700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161814</xdr:rowOff>
    </xdr:from>
    <xdr:ext cx="469744" cy="259045"/>
    <xdr:sp macro="" textlink="">
      <xdr:nvSpPr>
        <xdr:cNvPr id="466" name="n_3aveValue【市民会館】&#10;一人当たり面積">
          <a:extLst>
            <a:ext uri="{FF2B5EF4-FFF2-40B4-BE49-F238E27FC236}">
              <a16:creationId xmlns:a16="http://schemas.microsoft.com/office/drawing/2014/main" id="{9FD96401-BCF9-46B6-8286-459746CA8ECA}"/>
            </a:ext>
          </a:extLst>
        </xdr:cNvPr>
        <xdr:cNvSpPr txBox="1"/>
      </xdr:nvSpPr>
      <xdr:spPr>
        <a:xfrm>
          <a:off x="6867602" y="17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67" name="n_4aveValue【市民会館】&#10;一人当たり面積">
          <a:extLst>
            <a:ext uri="{FF2B5EF4-FFF2-40B4-BE49-F238E27FC236}">
              <a16:creationId xmlns:a16="http://schemas.microsoft.com/office/drawing/2014/main" id="{2CA8A2F8-F400-4F1B-B1FA-E568677A5D43}"/>
            </a:ext>
          </a:extLst>
        </xdr:cNvPr>
        <xdr:cNvSpPr txBox="1"/>
      </xdr:nvSpPr>
      <xdr:spPr>
        <a:xfrm>
          <a:off x="6067502" y="1698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6114</xdr:rowOff>
    </xdr:from>
    <xdr:ext cx="469744" cy="259045"/>
    <xdr:sp macro="" textlink="">
      <xdr:nvSpPr>
        <xdr:cNvPr id="468" name="n_1mainValue【市民会館】&#10;一人当たり面積">
          <a:extLst>
            <a:ext uri="{FF2B5EF4-FFF2-40B4-BE49-F238E27FC236}">
              <a16:creationId xmlns:a16="http://schemas.microsoft.com/office/drawing/2014/main" id="{BED3F6CD-810A-4695-996B-D3DE5EAA07AE}"/>
            </a:ext>
          </a:extLst>
        </xdr:cNvPr>
        <xdr:cNvSpPr txBox="1"/>
      </xdr:nvSpPr>
      <xdr:spPr>
        <a:xfrm>
          <a:off x="8458277" y="1733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6114</xdr:rowOff>
    </xdr:from>
    <xdr:ext cx="469744" cy="259045"/>
    <xdr:sp macro="" textlink="">
      <xdr:nvSpPr>
        <xdr:cNvPr id="469" name="n_2mainValue【市民会館】&#10;一人当たり面積">
          <a:extLst>
            <a:ext uri="{FF2B5EF4-FFF2-40B4-BE49-F238E27FC236}">
              <a16:creationId xmlns:a16="http://schemas.microsoft.com/office/drawing/2014/main" id="{00BB675F-E59C-4F54-8F6E-E927C2E780D0}"/>
            </a:ext>
          </a:extLst>
        </xdr:cNvPr>
        <xdr:cNvSpPr txBox="1"/>
      </xdr:nvSpPr>
      <xdr:spPr>
        <a:xfrm>
          <a:off x="7677227" y="1733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6114</xdr:rowOff>
    </xdr:from>
    <xdr:ext cx="469744" cy="259045"/>
    <xdr:sp macro="" textlink="">
      <xdr:nvSpPr>
        <xdr:cNvPr id="470" name="n_3mainValue【市民会館】&#10;一人当たり面積">
          <a:extLst>
            <a:ext uri="{FF2B5EF4-FFF2-40B4-BE49-F238E27FC236}">
              <a16:creationId xmlns:a16="http://schemas.microsoft.com/office/drawing/2014/main" id="{657CCBE7-951A-4F49-A93F-D2EC112129B5}"/>
            </a:ext>
          </a:extLst>
        </xdr:cNvPr>
        <xdr:cNvSpPr txBox="1"/>
      </xdr:nvSpPr>
      <xdr:spPr>
        <a:xfrm>
          <a:off x="6867602" y="1733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F214B1FA-7160-4AD6-A036-9398D9234400}"/>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D6528D0A-A733-47D4-8371-36796DAD78FF}"/>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35236BC6-C0CC-455E-A32A-EE26DC6FD8CC}"/>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B8346292-4BC3-468F-AFB7-A0FA82DD930A}"/>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4020A43F-24DF-48E0-8A87-14BD30D35727}"/>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5D8B2046-92B7-454D-8F2D-F5A0DBA5A566}"/>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C9FFD132-CD24-4EDB-9054-E2EA65682718}"/>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6FDBB1E9-5755-46A8-AEBE-876857C4AF0B}"/>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a:extLst>
            <a:ext uri="{FF2B5EF4-FFF2-40B4-BE49-F238E27FC236}">
              <a16:creationId xmlns:a16="http://schemas.microsoft.com/office/drawing/2014/main" id="{2434542E-8B1C-47AA-BF56-ED2B445DF993}"/>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a:extLst>
            <a:ext uri="{FF2B5EF4-FFF2-40B4-BE49-F238E27FC236}">
              <a16:creationId xmlns:a16="http://schemas.microsoft.com/office/drawing/2014/main" id="{5B6C9B4B-8795-44AC-A417-00D84A2455A2}"/>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81" name="テキスト ボックス 480">
          <a:extLst>
            <a:ext uri="{FF2B5EF4-FFF2-40B4-BE49-F238E27FC236}">
              <a16:creationId xmlns:a16="http://schemas.microsoft.com/office/drawing/2014/main" id="{EB684ADC-29AB-4EF0-9BFD-6FC4E83C6D8C}"/>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82" name="直線コネクタ 481">
          <a:extLst>
            <a:ext uri="{FF2B5EF4-FFF2-40B4-BE49-F238E27FC236}">
              <a16:creationId xmlns:a16="http://schemas.microsoft.com/office/drawing/2014/main" id="{160489ED-6ED7-4266-BCA5-7F517853B4ED}"/>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83" name="テキスト ボックス 482">
          <a:extLst>
            <a:ext uri="{FF2B5EF4-FFF2-40B4-BE49-F238E27FC236}">
              <a16:creationId xmlns:a16="http://schemas.microsoft.com/office/drawing/2014/main" id="{29E0ACB6-7452-4121-BE1E-E4D7C379A1AD}"/>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84" name="直線コネクタ 483">
          <a:extLst>
            <a:ext uri="{FF2B5EF4-FFF2-40B4-BE49-F238E27FC236}">
              <a16:creationId xmlns:a16="http://schemas.microsoft.com/office/drawing/2014/main" id="{4EE55CBA-5AA6-4336-A667-67EEE04B67CE}"/>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5" name="テキスト ボックス 484">
          <a:extLst>
            <a:ext uri="{FF2B5EF4-FFF2-40B4-BE49-F238E27FC236}">
              <a16:creationId xmlns:a16="http://schemas.microsoft.com/office/drawing/2014/main" id="{3EEB41F2-C981-478E-836A-9E7EB70D249C}"/>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6" name="直線コネクタ 485">
          <a:extLst>
            <a:ext uri="{FF2B5EF4-FFF2-40B4-BE49-F238E27FC236}">
              <a16:creationId xmlns:a16="http://schemas.microsoft.com/office/drawing/2014/main" id="{C13C3E59-E02B-45D4-AAA6-23715427908C}"/>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7" name="テキスト ボックス 486">
          <a:extLst>
            <a:ext uri="{FF2B5EF4-FFF2-40B4-BE49-F238E27FC236}">
              <a16:creationId xmlns:a16="http://schemas.microsoft.com/office/drawing/2014/main" id="{2F05F8A8-D3C6-48CC-8C43-D948B709B921}"/>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88" name="直線コネクタ 487">
          <a:extLst>
            <a:ext uri="{FF2B5EF4-FFF2-40B4-BE49-F238E27FC236}">
              <a16:creationId xmlns:a16="http://schemas.microsoft.com/office/drawing/2014/main" id="{C1BE30AB-3F71-4181-B199-1F969455EE96}"/>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89" name="テキスト ボックス 488">
          <a:extLst>
            <a:ext uri="{FF2B5EF4-FFF2-40B4-BE49-F238E27FC236}">
              <a16:creationId xmlns:a16="http://schemas.microsoft.com/office/drawing/2014/main" id="{E7A8D2D3-E7CB-4847-9573-E496A1B9B32A}"/>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1388A8BE-F74F-4B50-9CE4-E288F7A5D407}"/>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1" name="テキスト ボックス 490">
          <a:extLst>
            <a:ext uri="{FF2B5EF4-FFF2-40B4-BE49-F238E27FC236}">
              <a16:creationId xmlns:a16="http://schemas.microsoft.com/office/drawing/2014/main" id="{81CAB412-619A-48E7-A9F0-039336565D69}"/>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a:extLst>
            <a:ext uri="{FF2B5EF4-FFF2-40B4-BE49-F238E27FC236}">
              <a16:creationId xmlns:a16="http://schemas.microsoft.com/office/drawing/2014/main" id="{7E3DA38F-8975-4E5E-8FA3-014EE04E79CC}"/>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30480</xdr:rowOff>
    </xdr:to>
    <xdr:cxnSp macro="">
      <xdr:nvCxnSpPr>
        <xdr:cNvPr id="493" name="直線コネクタ 492">
          <a:extLst>
            <a:ext uri="{FF2B5EF4-FFF2-40B4-BE49-F238E27FC236}">
              <a16:creationId xmlns:a16="http://schemas.microsoft.com/office/drawing/2014/main" id="{9ADD7153-ED2E-4C49-91C0-033E6A4C3471}"/>
            </a:ext>
          </a:extLst>
        </xdr:cNvPr>
        <xdr:cNvCxnSpPr/>
      </xdr:nvCxnSpPr>
      <xdr:spPr>
        <a:xfrm flipV="1">
          <a:off x="14696439" y="5502910"/>
          <a:ext cx="0" cy="1325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34307</xdr:rowOff>
    </xdr:from>
    <xdr:ext cx="405111" cy="259045"/>
    <xdr:sp macro="" textlink="">
      <xdr:nvSpPr>
        <xdr:cNvPr id="494" name="【一般廃棄物処理施設】&#10;有形固定資産減価償却率最小値テキスト">
          <a:extLst>
            <a:ext uri="{FF2B5EF4-FFF2-40B4-BE49-F238E27FC236}">
              <a16:creationId xmlns:a16="http://schemas.microsoft.com/office/drawing/2014/main" id="{65DB9FF4-E003-4268-89DF-6CD8927F55EF}"/>
            </a:ext>
          </a:extLst>
        </xdr:cNvPr>
        <xdr:cNvSpPr txBox="1"/>
      </xdr:nvSpPr>
      <xdr:spPr>
        <a:xfrm>
          <a:off x="14735175" y="683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495" name="直線コネクタ 494">
          <a:extLst>
            <a:ext uri="{FF2B5EF4-FFF2-40B4-BE49-F238E27FC236}">
              <a16:creationId xmlns:a16="http://schemas.microsoft.com/office/drawing/2014/main" id="{AD7A2BCB-0AC1-42AA-959F-49B5B93E0C5B}"/>
            </a:ext>
          </a:extLst>
        </xdr:cNvPr>
        <xdr:cNvCxnSpPr/>
      </xdr:nvCxnSpPr>
      <xdr:spPr>
        <a:xfrm>
          <a:off x="14611350" y="68281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96" name="【一般廃棄物処理施設】&#10;有形固定資産減価償却率最大値テキスト">
          <a:extLst>
            <a:ext uri="{FF2B5EF4-FFF2-40B4-BE49-F238E27FC236}">
              <a16:creationId xmlns:a16="http://schemas.microsoft.com/office/drawing/2014/main" id="{24B58A46-DB9C-4B1A-885B-5D0DA5E78B11}"/>
            </a:ext>
          </a:extLst>
        </xdr:cNvPr>
        <xdr:cNvSpPr txBox="1"/>
      </xdr:nvSpPr>
      <xdr:spPr>
        <a:xfrm>
          <a:off x="14735175" y="528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97" name="直線コネクタ 496">
          <a:extLst>
            <a:ext uri="{FF2B5EF4-FFF2-40B4-BE49-F238E27FC236}">
              <a16:creationId xmlns:a16="http://schemas.microsoft.com/office/drawing/2014/main" id="{7AA12885-FFA6-4F42-A7B8-42EBE3ECC3A3}"/>
            </a:ext>
          </a:extLst>
        </xdr:cNvPr>
        <xdr:cNvCxnSpPr/>
      </xdr:nvCxnSpPr>
      <xdr:spPr>
        <a:xfrm>
          <a:off x="14611350" y="55029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498" name="【一般廃棄物処理施設】&#10;有形固定資産減価償却率平均値テキスト">
          <a:extLst>
            <a:ext uri="{FF2B5EF4-FFF2-40B4-BE49-F238E27FC236}">
              <a16:creationId xmlns:a16="http://schemas.microsoft.com/office/drawing/2014/main" id="{D8F4359D-312C-47AD-B202-556BB6D210ED}"/>
            </a:ext>
          </a:extLst>
        </xdr:cNvPr>
        <xdr:cNvSpPr txBox="1"/>
      </xdr:nvSpPr>
      <xdr:spPr>
        <a:xfrm>
          <a:off x="14735175" y="614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99" name="フローチャート: 判断 498">
          <a:extLst>
            <a:ext uri="{FF2B5EF4-FFF2-40B4-BE49-F238E27FC236}">
              <a16:creationId xmlns:a16="http://schemas.microsoft.com/office/drawing/2014/main" id="{C586298C-A585-40B4-B100-5F8ECAB1759F}"/>
            </a:ext>
          </a:extLst>
        </xdr:cNvPr>
        <xdr:cNvSpPr/>
      </xdr:nvSpPr>
      <xdr:spPr>
        <a:xfrm>
          <a:off x="14649450"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34544</xdr:rowOff>
    </xdr:from>
    <xdr:to>
      <xdr:col>81</xdr:col>
      <xdr:colOff>101600</xdr:colOff>
      <xdr:row>38</xdr:row>
      <xdr:rowOff>136144</xdr:rowOff>
    </xdr:to>
    <xdr:sp macro="" textlink="">
      <xdr:nvSpPr>
        <xdr:cNvPr id="500" name="フローチャート: 判断 499">
          <a:extLst>
            <a:ext uri="{FF2B5EF4-FFF2-40B4-BE49-F238E27FC236}">
              <a16:creationId xmlns:a16="http://schemas.microsoft.com/office/drawing/2014/main" id="{401F3168-E1D5-4B81-B3EB-EF34320B2826}"/>
            </a:ext>
          </a:extLst>
        </xdr:cNvPr>
        <xdr:cNvSpPr/>
      </xdr:nvSpPr>
      <xdr:spPr>
        <a:xfrm>
          <a:off x="13887450" y="618451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501" name="フローチャート: 判断 500">
          <a:extLst>
            <a:ext uri="{FF2B5EF4-FFF2-40B4-BE49-F238E27FC236}">
              <a16:creationId xmlns:a16="http://schemas.microsoft.com/office/drawing/2014/main" id="{96C29B14-E5AC-471E-9FB5-5C002611FFF9}"/>
            </a:ext>
          </a:extLst>
        </xdr:cNvPr>
        <xdr:cNvSpPr/>
      </xdr:nvSpPr>
      <xdr:spPr>
        <a:xfrm>
          <a:off x="13096875"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55118</xdr:rowOff>
    </xdr:from>
    <xdr:to>
      <xdr:col>72</xdr:col>
      <xdr:colOff>38100</xdr:colOff>
      <xdr:row>37</xdr:row>
      <xdr:rowOff>156718</xdr:rowOff>
    </xdr:to>
    <xdr:sp macro="" textlink="">
      <xdr:nvSpPr>
        <xdr:cNvPr id="502" name="フローチャート: 判断 501">
          <a:extLst>
            <a:ext uri="{FF2B5EF4-FFF2-40B4-BE49-F238E27FC236}">
              <a16:creationId xmlns:a16="http://schemas.microsoft.com/office/drawing/2014/main" id="{1DA9D6A1-86F9-47E5-8EAA-2A4D1300568A}"/>
            </a:ext>
          </a:extLst>
        </xdr:cNvPr>
        <xdr:cNvSpPr/>
      </xdr:nvSpPr>
      <xdr:spPr>
        <a:xfrm>
          <a:off x="12296775" y="604634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503" name="フローチャート: 判断 502">
          <a:extLst>
            <a:ext uri="{FF2B5EF4-FFF2-40B4-BE49-F238E27FC236}">
              <a16:creationId xmlns:a16="http://schemas.microsoft.com/office/drawing/2014/main" id="{DF697CA2-D10D-4869-AF06-5093D88850D4}"/>
            </a:ext>
          </a:extLst>
        </xdr:cNvPr>
        <xdr:cNvSpPr/>
      </xdr:nvSpPr>
      <xdr:spPr>
        <a:xfrm>
          <a:off x="11487150" y="59721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5A702CDD-50A7-43C6-8282-1A9A030147B6}"/>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F856F1FE-CFE9-4EEB-AA41-BEBE79251D67}"/>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D6BD20B7-3E1D-40F2-95B7-96BA16DD6E91}"/>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50AF911C-1E77-475C-8757-B4E74C4EEA98}"/>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FCAE32A0-EA0F-4BA1-92D0-C3452AB36620}"/>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128270</xdr:rowOff>
    </xdr:from>
    <xdr:to>
      <xdr:col>85</xdr:col>
      <xdr:colOff>177800</xdr:colOff>
      <xdr:row>34</xdr:row>
      <xdr:rowOff>58420</xdr:rowOff>
    </xdr:to>
    <xdr:sp macro="" textlink="">
      <xdr:nvSpPr>
        <xdr:cNvPr id="509" name="楕円 508">
          <a:extLst>
            <a:ext uri="{FF2B5EF4-FFF2-40B4-BE49-F238E27FC236}">
              <a16:creationId xmlns:a16="http://schemas.microsoft.com/office/drawing/2014/main" id="{9DD6C127-F3EF-4820-B171-961DA3960934}"/>
            </a:ext>
          </a:extLst>
        </xdr:cNvPr>
        <xdr:cNvSpPr/>
      </xdr:nvSpPr>
      <xdr:spPr>
        <a:xfrm>
          <a:off x="14649450" y="54686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58437</xdr:rowOff>
    </xdr:from>
    <xdr:ext cx="405111" cy="259045"/>
    <xdr:sp macro="" textlink="">
      <xdr:nvSpPr>
        <xdr:cNvPr id="510" name="【一般廃棄物処理施設】&#10;有形固定資産減価償却率該当値テキスト">
          <a:extLst>
            <a:ext uri="{FF2B5EF4-FFF2-40B4-BE49-F238E27FC236}">
              <a16:creationId xmlns:a16="http://schemas.microsoft.com/office/drawing/2014/main" id="{A5661306-1E35-4743-AC7C-FAA2927F1478}"/>
            </a:ext>
          </a:extLst>
        </xdr:cNvPr>
        <xdr:cNvSpPr txBox="1"/>
      </xdr:nvSpPr>
      <xdr:spPr>
        <a:xfrm>
          <a:off x="14735175" y="540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36830</xdr:rowOff>
    </xdr:from>
    <xdr:to>
      <xdr:col>81</xdr:col>
      <xdr:colOff>101600</xdr:colOff>
      <xdr:row>33</xdr:row>
      <xdr:rowOff>138430</xdr:rowOff>
    </xdr:to>
    <xdr:sp macro="" textlink="">
      <xdr:nvSpPr>
        <xdr:cNvPr id="511" name="楕円 510">
          <a:extLst>
            <a:ext uri="{FF2B5EF4-FFF2-40B4-BE49-F238E27FC236}">
              <a16:creationId xmlns:a16="http://schemas.microsoft.com/office/drawing/2014/main" id="{18FBFA4E-13AA-4B73-B3BE-D7C775787D4F}"/>
            </a:ext>
          </a:extLst>
        </xdr:cNvPr>
        <xdr:cNvSpPr/>
      </xdr:nvSpPr>
      <xdr:spPr>
        <a:xfrm>
          <a:off x="13887450" y="53803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87630</xdr:rowOff>
    </xdr:from>
    <xdr:to>
      <xdr:col>85</xdr:col>
      <xdr:colOff>127000</xdr:colOff>
      <xdr:row>34</xdr:row>
      <xdr:rowOff>7620</xdr:rowOff>
    </xdr:to>
    <xdr:cxnSp macro="">
      <xdr:nvCxnSpPr>
        <xdr:cNvPr id="512" name="直線コネクタ 511">
          <a:extLst>
            <a:ext uri="{FF2B5EF4-FFF2-40B4-BE49-F238E27FC236}">
              <a16:creationId xmlns:a16="http://schemas.microsoft.com/office/drawing/2014/main" id="{8752F769-CD52-4C50-9F56-08A1D4B83A73}"/>
            </a:ext>
          </a:extLst>
        </xdr:cNvPr>
        <xdr:cNvCxnSpPr/>
      </xdr:nvCxnSpPr>
      <xdr:spPr>
        <a:xfrm>
          <a:off x="13935075" y="5427980"/>
          <a:ext cx="762000"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119126</xdr:rowOff>
    </xdr:from>
    <xdr:to>
      <xdr:col>76</xdr:col>
      <xdr:colOff>165100</xdr:colOff>
      <xdr:row>36</xdr:row>
      <xdr:rowOff>49276</xdr:rowOff>
    </xdr:to>
    <xdr:sp macro="" textlink="">
      <xdr:nvSpPr>
        <xdr:cNvPr id="513" name="楕円 512">
          <a:extLst>
            <a:ext uri="{FF2B5EF4-FFF2-40B4-BE49-F238E27FC236}">
              <a16:creationId xmlns:a16="http://schemas.microsoft.com/office/drawing/2014/main" id="{B854B768-E1CD-4562-8FF1-7F8494D3F94A}"/>
            </a:ext>
          </a:extLst>
        </xdr:cNvPr>
        <xdr:cNvSpPr/>
      </xdr:nvSpPr>
      <xdr:spPr>
        <a:xfrm>
          <a:off x="13096875" y="578967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87630</xdr:rowOff>
    </xdr:from>
    <xdr:to>
      <xdr:col>81</xdr:col>
      <xdr:colOff>50800</xdr:colOff>
      <xdr:row>35</xdr:row>
      <xdr:rowOff>169926</xdr:rowOff>
    </xdr:to>
    <xdr:cxnSp macro="">
      <xdr:nvCxnSpPr>
        <xdr:cNvPr id="514" name="直線コネクタ 513">
          <a:extLst>
            <a:ext uri="{FF2B5EF4-FFF2-40B4-BE49-F238E27FC236}">
              <a16:creationId xmlns:a16="http://schemas.microsoft.com/office/drawing/2014/main" id="{BF0355EE-207E-4AF8-9EFC-0BBCE3334975}"/>
            </a:ext>
          </a:extLst>
        </xdr:cNvPr>
        <xdr:cNvCxnSpPr/>
      </xdr:nvCxnSpPr>
      <xdr:spPr>
        <a:xfrm flipV="1">
          <a:off x="13144500" y="5427980"/>
          <a:ext cx="790575" cy="39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36830</xdr:rowOff>
    </xdr:from>
    <xdr:to>
      <xdr:col>72</xdr:col>
      <xdr:colOff>38100</xdr:colOff>
      <xdr:row>35</xdr:row>
      <xdr:rowOff>138430</xdr:rowOff>
    </xdr:to>
    <xdr:sp macro="" textlink="">
      <xdr:nvSpPr>
        <xdr:cNvPr id="515" name="楕円 514">
          <a:extLst>
            <a:ext uri="{FF2B5EF4-FFF2-40B4-BE49-F238E27FC236}">
              <a16:creationId xmlns:a16="http://schemas.microsoft.com/office/drawing/2014/main" id="{32A4D612-6981-40D8-9336-15D2804131A3}"/>
            </a:ext>
          </a:extLst>
        </xdr:cNvPr>
        <xdr:cNvSpPr/>
      </xdr:nvSpPr>
      <xdr:spPr>
        <a:xfrm>
          <a:off x="12296775" y="57042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87630</xdr:rowOff>
    </xdr:from>
    <xdr:to>
      <xdr:col>76</xdr:col>
      <xdr:colOff>114300</xdr:colOff>
      <xdr:row>35</xdr:row>
      <xdr:rowOff>169926</xdr:rowOff>
    </xdr:to>
    <xdr:cxnSp macro="">
      <xdr:nvCxnSpPr>
        <xdr:cNvPr id="516" name="直線コネクタ 515">
          <a:extLst>
            <a:ext uri="{FF2B5EF4-FFF2-40B4-BE49-F238E27FC236}">
              <a16:creationId xmlns:a16="http://schemas.microsoft.com/office/drawing/2014/main" id="{E43B6FBA-C722-4A12-90C8-C88F9FCCB6F9}"/>
            </a:ext>
          </a:extLst>
        </xdr:cNvPr>
        <xdr:cNvCxnSpPr/>
      </xdr:nvCxnSpPr>
      <xdr:spPr>
        <a:xfrm>
          <a:off x="12344400" y="5751830"/>
          <a:ext cx="8001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127271</xdr:rowOff>
    </xdr:from>
    <xdr:ext cx="405111" cy="259045"/>
    <xdr:sp macro="" textlink="">
      <xdr:nvSpPr>
        <xdr:cNvPr id="517" name="n_1aveValue【一般廃棄物処理施設】&#10;有形固定資産減価償却率">
          <a:extLst>
            <a:ext uri="{FF2B5EF4-FFF2-40B4-BE49-F238E27FC236}">
              <a16:creationId xmlns:a16="http://schemas.microsoft.com/office/drawing/2014/main" id="{EC9DFFD1-6577-43BE-B14F-459220AFD6ED}"/>
            </a:ext>
          </a:extLst>
        </xdr:cNvPr>
        <xdr:cNvSpPr txBox="1"/>
      </xdr:nvSpPr>
      <xdr:spPr>
        <a:xfrm>
          <a:off x="13745219" y="627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518" name="n_2aveValue【一般廃棄物処理施設】&#10;有形固定資産減価償却率">
          <a:extLst>
            <a:ext uri="{FF2B5EF4-FFF2-40B4-BE49-F238E27FC236}">
              <a16:creationId xmlns:a16="http://schemas.microsoft.com/office/drawing/2014/main" id="{6F8E720C-EC69-4134-9A0A-56D7A86276D1}"/>
            </a:ext>
          </a:extLst>
        </xdr:cNvPr>
        <xdr:cNvSpPr txBox="1"/>
      </xdr:nvSpPr>
      <xdr:spPr>
        <a:xfrm>
          <a:off x="12964169"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147845</xdr:rowOff>
    </xdr:from>
    <xdr:ext cx="405111" cy="259045"/>
    <xdr:sp macro="" textlink="">
      <xdr:nvSpPr>
        <xdr:cNvPr id="519" name="n_3aveValue【一般廃棄物処理施設】&#10;有形固定資産減価償却率">
          <a:extLst>
            <a:ext uri="{FF2B5EF4-FFF2-40B4-BE49-F238E27FC236}">
              <a16:creationId xmlns:a16="http://schemas.microsoft.com/office/drawing/2014/main" id="{D03E4A55-8151-4C1B-9181-B78BA328E9C9}"/>
            </a:ext>
          </a:extLst>
        </xdr:cNvPr>
        <xdr:cNvSpPr txBox="1"/>
      </xdr:nvSpPr>
      <xdr:spPr>
        <a:xfrm>
          <a:off x="12164069" y="613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86377</xdr:rowOff>
    </xdr:from>
    <xdr:ext cx="405111" cy="259045"/>
    <xdr:sp macro="" textlink="">
      <xdr:nvSpPr>
        <xdr:cNvPr id="520" name="n_4aveValue【一般廃棄物処理施設】&#10;有形固定資産減価償却率">
          <a:extLst>
            <a:ext uri="{FF2B5EF4-FFF2-40B4-BE49-F238E27FC236}">
              <a16:creationId xmlns:a16="http://schemas.microsoft.com/office/drawing/2014/main" id="{92C4AA86-1A5F-426E-BCB8-6DD916A39CCF}"/>
            </a:ext>
          </a:extLst>
        </xdr:cNvPr>
        <xdr:cNvSpPr txBox="1"/>
      </xdr:nvSpPr>
      <xdr:spPr>
        <a:xfrm>
          <a:off x="11354444" y="575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154957</xdr:rowOff>
    </xdr:from>
    <xdr:ext cx="405111" cy="259045"/>
    <xdr:sp macro="" textlink="">
      <xdr:nvSpPr>
        <xdr:cNvPr id="521" name="n_1mainValue【一般廃棄物処理施設】&#10;有形固定資産減価償却率">
          <a:extLst>
            <a:ext uri="{FF2B5EF4-FFF2-40B4-BE49-F238E27FC236}">
              <a16:creationId xmlns:a16="http://schemas.microsoft.com/office/drawing/2014/main" id="{FEF06ABE-DFAE-4D36-BA91-AA9D4854FD04}"/>
            </a:ext>
          </a:extLst>
        </xdr:cNvPr>
        <xdr:cNvSpPr txBox="1"/>
      </xdr:nvSpPr>
      <xdr:spPr>
        <a:xfrm>
          <a:off x="13745219" y="51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65803</xdr:rowOff>
    </xdr:from>
    <xdr:ext cx="405111" cy="259045"/>
    <xdr:sp macro="" textlink="">
      <xdr:nvSpPr>
        <xdr:cNvPr id="522" name="n_2mainValue【一般廃棄物処理施設】&#10;有形固定資産減価償却率">
          <a:extLst>
            <a:ext uri="{FF2B5EF4-FFF2-40B4-BE49-F238E27FC236}">
              <a16:creationId xmlns:a16="http://schemas.microsoft.com/office/drawing/2014/main" id="{6183DBC9-04AB-4755-9BEE-AEB16064E794}"/>
            </a:ext>
          </a:extLst>
        </xdr:cNvPr>
        <xdr:cNvSpPr txBox="1"/>
      </xdr:nvSpPr>
      <xdr:spPr>
        <a:xfrm>
          <a:off x="12964169" y="5574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154957</xdr:rowOff>
    </xdr:from>
    <xdr:ext cx="405111" cy="259045"/>
    <xdr:sp macro="" textlink="">
      <xdr:nvSpPr>
        <xdr:cNvPr id="523" name="n_3mainValue【一般廃棄物処理施設】&#10;有形固定資産減価償却率">
          <a:extLst>
            <a:ext uri="{FF2B5EF4-FFF2-40B4-BE49-F238E27FC236}">
              <a16:creationId xmlns:a16="http://schemas.microsoft.com/office/drawing/2014/main" id="{B0E74DED-D563-40EF-B990-31E970D9D214}"/>
            </a:ext>
          </a:extLst>
        </xdr:cNvPr>
        <xdr:cNvSpPr txBox="1"/>
      </xdr:nvSpPr>
      <xdr:spPr>
        <a:xfrm>
          <a:off x="12164069" y="54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id="{50DD0268-2ED0-4FCD-93A8-6E306A17B49A}"/>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id="{63C709B9-70F2-45B9-AA76-EE0F51B3653C}"/>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id="{0FAB028B-AEC3-4FC6-A8B6-7531487175AB}"/>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id="{16CC548B-1171-4F28-B8B7-2B7DF9390DAA}"/>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id="{3923A3F8-CAD5-471E-8F41-E6279EFB3928}"/>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id="{613E4B3D-FC58-4271-BCB5-E468A59941CF}"/>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id="{28B71F7A-C7D8-40F1-B04A-052BA33BEF8E}"/>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id="{65FF8BD2-6460-4083-9AD9-0146919B4F33}"/>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a:extLst>
            <a:ext uri="{FF2B5EF4-FFF2-40B4-BE49-F238E27FC236}">
              <a16:creationId xmlns:a16="http://schemas.microsoft.com/office/drawing/2014/main" id="{6E46BE47-88F1-4604-A197-E78AE8D3973E}"/>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id="{82CE0C5B-B7EB-4169-94A3-C38A1376DD88}"/>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34" name="テキスト ボックス 533">
          <a:extLst>
            <a:ext uri="{FF2B5EF4-FFF2-40B4-BE49-F238E27FC236}">
              <a16:creationId xmlns:a16="http://schemas.microsoft.com/office/drawing/2014/main" id="{6398349E-510B-4108-895C-BA397B81FCC3}"/>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35" name="直線コネクタ 534">
          <a:extLst>
            <a:ext uri="{FF2B5EF4-FFF2-40B4-BE49-F238E27FC236}">
              <a16:creationId xmlns:a16="http://schemas.microsoft.com/office/drawing/2014/main" id="{B06E4630-76CF-40E1-B261-329A7A7CE2B3}"/>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36" name="テキスト ボックス 535">
          <a:extLst>
            <a:ext uri="{FF2B5EF4-FFF2-40B4-BE49-F238E27FC236}">
              <a16:creationId xmlns:a16="http://schemas.microsoft.com/office/drawing/2014/main" id="{5EF7714A-25DA-4104-B8AF-3B941318504E}"/>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7" name="直線コネクタ 536">
          <a:extLst>
            <a:ext uri="{FF2B5EF4-FFF2-40B4-BE49-F238E27FC236}">
              <a16:creationId xmlns:a16="http://schemas.microsoft.com/office/drawing/2014/main" id="{24A1A991-95A5-45AF-B0C0-CCF5457E72A6}"/>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8" name="テキスト ボックス 537">
          <a:extLst>
            <a:ext uri="{FF2B5EF4-FFF2-40B4-BE49-F238E27FC236}">
              <a16:creationId xmlns:a16="http://schemas.microsoft.com/office/drawing/2014/main" id="{CDA4507F-FA79-4510-B765-6D41F47CAB28}"/>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9" name="直線コネクタ 538">
          <a:extLst>
            <a:ext uri="{FF2B5EF4-FFF2-40B4-BE49-F238E27FC236}">
              <a16:creationId xmlns:a16="http://schemas.microsoft.com/office/drawing/2014/main" id="{68EFB253-DB82-4695-A6F3-BCFD61153A3F}"/>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40" name="テキスト ボックス 539">
          <a:extLst>
            <a:ext uri="{FF2B5EF4-FFF2-40B4-BE49-F238E27FC236}">
              <a16:creationId xmlns:a16="http://schemas.microsoft.com/office/drawing/2014/main" id="{B594E82F-949A-4D9D-A8F1-8ABC35E0258D}"/>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1" name="直線コネクタ 540">
          <a:extLst>
            <a:ext uri="{FF2B5EF4-FFF2-40B4-BE49-F238E27FC236}">
              <a16:creationId xmlns:a16="http://schemas.microsoft.com/office/drawing/2014/main" id="{5167F971-685D-44CB-BF59-7E618E2F5488}"/>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2" name="テキスト ボックス 541">
          <a:extLst>
            <a:ext uri="{FF2B5EF4-FFF2-40B4-BE49-F238E27FC236}">
              <a16:creationId xmlns:a16="http://schemas.microsoft.com/office/drawing/2014/main" id="{FACB4CF2-93BE-45FA-A33E-CB67BD198106}"/>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3" name="直線コネクタ 542">
          <a:extLst>
            <a:ext uri="{FF2B5EF4-FFF2-40B4-BE49-F238E27FC236}">
              <a16:creationId xmlns:a16="http://schemas.microsoft.com/office/drawing/2014/main" id="{58B63727-54C8-43DB-97FF-9E3498E1DB1A}"/>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4" name="テキスト ボックス 543">
          <a:extLst>
            <a:ext uri="{FF2B5EF4-FFF2-40B4-BE49-F238E27FC236}">
              <a16:creationId xmlns:a16="http://schemas.microsoft.com/office/drawing/2014/main" id="{9561A306-9A57-402C-BE03-966636F5F49D}"/>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5" name="直線コネクタ 544">
          <a:extLst>
            <a:ext uri="{FF2B5EF4-FFF2-40B4-BE49-F238E27FC236}">
              <a16:creationId xmlns:a16="http://schemas.microsoft.com/office/drawing/2014/main" id="{12043B16-8BE4-4EFB-8D46-D0885709843F}"/>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6" name="テキスト ボックス 545">
          <a:extLst>
            <a:ext uri="{FF2B5EF4-FFF2-40B4-BE49-F238E27FC236}">
              <a16:creationId xmlns:a16="http://schemas.microsoft.com/office/drawing/2014/main" id="{42B9A1B0-4E9B-4FF4-89D9-C6BADC4A8C13}"/>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a:extLst>
            <a:ext uri="{FF2B5EF4-FFF2-40B4-BE49-F238E27FC236}">
              <a16:creationId xmlns:a16="http://schemas.microsoft.com/office/drawing/2014/main" id="{2ACB9BC4-67D2-4ACD-8BE4-ABA0C14F3537}"/>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8" name="テキスト ボックス 547">
          <a:extLst>
            <a:ext uri="{FF2B5EF4-FFF2-40B4-BE49-F238E27FC236}">
              <a16:creationId xmlns:a16="http://schemas.microsoft.com/office/drawing/2014/main" id="{C691FB12-CE19-42AF-9388-DB82E7CB73B4}"/>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a:extLst>
            <a:ext uri="{FF2B5EF4-FFF2-40B4-BE49-F238E27FC236}">
              <a16:creationId xmlns:a16="http://schemas.microsoft.com/office/drawing/2014/main" id="{37EB0EC8-A026-4681-A1D8-D80B2D98B0DA}"/>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50" name="直線コネクタ 549">
          <a:extLst>
            <a:ext uri="{FF2B5EF4-FFF2-40B4-BE49-F238E27FC236}">
              <a16:creationId xmlns:a16="http://schemas.microsoft.com/office/drawing/2014/main" id="{B5ECE008-83B6-4F38-ADF1-8C638F403C5B}"/>
            </a:ext>
          </a:extLst>
        </xdr:cNvPr>
        <xdr:cNvCxnSpPr/>
      </xdr:nvCxnSpPr>
      <xdr:spPr>
        <a:xfrm flipV="1">
          <a:off x="19954239" y="5504432"/>
          <a:ext cx="0" cy="1381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51" name="【一般廃棄物処理施設】&#10;一人当たり有形固定資産（償却資産）額最小値テキスト">
          <a:extLst>
            <a:ext uri="{FF2B5EF4-FFF2-40B4-BE49-F238E27FC236}">
              <a16:creationId xmlns:a16="http://schemas.microsoft.com/office/drawing/2014/main" id="{E053D86B-414F-4E1D-936F-19AEC26D8A77}"/>
            </a:ext>
          </a:extLst>
        </xdr:cNvPr>
        <xdr:cNvSpPr txBox="1"/>
      </xdr:nvSpPr>
      <xdr:spPr>
        <a:xfrm>
          <a:off x="19992975" y="68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52" name="直線コネクタ 551">
          <a:extLst>
            <a:ext uri="{FF2B5EF4-FFF2-40B4-BE49-F238E27FC236}">
              <a16:creationId xmlns:a16="http://schemas.microsoft.com/office/drawing/2014/main" id="{16D6F05A-02CC-4470-95A0-7773184AD672}"/>
            </a:ext>
          </a:extLst>
        </xdr:cNvPr>
        <xdr:cNvCxnSpPr/>
      </xdr:nvCxnSpPr>
      <xdr:spPr>
        <a:xfrm>
          <a:off x="19878675" y="68863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53" name="【一般廃棄物処理施設】&#10;一人当たり有形固定資産（償却資産）額最大値テキスト">
          <a:extLst>
            <a:ext uri="{FF2B5EF4-FFF2-40B4-BE49-F238E27FC236}">
              <a16:creationId xmlns:a16="http://schemas.microsoft.com/office/drawing/2014/main" id="{F784F39E-6E16-4FD6-86FF-E404DAFB66BE}"/>
            </a:ext>
          </a:extLst>
        </xdr:cNvPr>
        <xdr:cNvSpPr txBox="1"/>
      </xdr:nvSpPr>
      <xdr:spPr>
        <a:xfrm>
          <a:off x="19992975" y="52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54" name="直線コネクタ 553">
          <a:extLst>
            <a:ext uri="{FF2B5EF4-FFF2-40B4-BE49-F238E27FC236}">
              <a16:creationId xmlns:a16="http://schemas.microsoft.com/office/drawing/2014/main" id="{2CCBD0C9-DF7E-4CC6-AE47-3F7EF919845E}"/>
            </a:ext>
          </a:extLst>
        </xdr:cNvPr>
        <xdr:cNvCxnSpPr/>
      </xdr:nvCxnSpPr>
      <xdr:spPr>
        <a:xfrm>
          <a:off x="19878675" y="550443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61470</xdr:rowOff>
    </xdr:from>
    <xdr:ext cx="534377" cy="259045"/>
    <xdr:sp macro="" textlink="">
      <xdr:nvSpPr>
        <xdr:cNvPr id="555" name="【一般廃棄物処理施設】&#10;一人当たり有形固定資産（償却資産）額平均値テキスト">
          <a:extLst>
            <a:ext uri="{FF2B5EF4-FFF2-40B4-BE49-F238E27FC236}">
              <a16:creationId xmlns:a16="http://schemas.microsoft.com/office/drawing/2014/main" id="{09B30568-EEDB-4757-9149-F49C5AF9C7BB}"/>
            </a:ext>
          </a:extLst>
        </xdr:cNvPr>
        <xdr:cNvSpPr txBox="1"/>
      </xdr:nvSpPr>
      <xdr:spPr>
        <a:xfrm>
          <a:off x="19992975" y="605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56" name="フローチャート: 判断 555">
          <a:extLst>
            <a:ext uri="{FF2B5EF4-FFF2-40B4-BE49-F238E27FC236}">
              <a16:creationId xmlns:a16="http://schemas.microsoft.com/office/drawing/2014/main" id="{48A14133-FE12-4216-8317-C382E6E7FF1D}"/>
            </a:ext>
          </a:extLst>
        </xdr:cNvPr>
        <xdr:cNvSpPr/>
      </xdr:nvSpPr>
      <xdr:spPr>
        <a:xfrm>
          <a:off x="19897725" y="6191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57" name="フローチャート: 判断 556">
          <a:extLst>
            <a:ext uri="{FF2B5EF4-FFF2-40B4-BE49-F238E27FC236}">
              <a16:creationId xmlns:a16="http://schemas.microsoft.com/office/drawing/2014/main" id="{64DDB38D-BFA2-4C93-A0D7-267DECD3B0B8}"/>
            </a:ext>
          </a:extLst>
        </xdr:cNvPr>
        <xdr:cNvSpPr/>
      </xdr:nvSpPr>
      <xdr:spPr>
        <a:xfrm>
          <a:off x="19154775" y="62474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58" name="フローチャート: 判断 557">
          <a:extLst>
            <a:ext uri="{FF2B5EF4-FFF2-40B4-BE49-F238E27FC236}">
              <a16:creationId xmlns:a16="http://schemas.microsoft.com/office/drawing/2014/main" id="{C3903A38-F02C-427D-91E1-747BE9EB58BC}"/>
            </a:ext>
          </a:extLst>
        </xdr:cNvPr>
        <xdr:cNvSpPr/>
      </xdr:nvSpPr>
      <xdr:spPr>
        <a:xfrm>
          <a:off x="18345150" y="62222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59" name="フローチャート: 判断 558">
          <a:extLst>
            <a:ext uri="{FF2B5EF4-FFF2-40B4-BE49-F238E27FC236}">
              <a16:creationId xmlns:a16="http://schemas.microsoft.com/office/drawing/2014/main" id="{13B82DDD-876C-4AE7-AFAF-412344A7656C}"/>
            </a:ext>
          </a:extLst>
        </xdr:cNvPr>
        <xdr:cNvSpPr/>
      </xdr:nvSpPr>
      <xdr:spPr>
        <a:xfrm>
          <a:off x="17554575" y="62306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60" name="フローチャート: 判断 559">
          <a:extLst>
            <a:ext uri="{FF2B5EF4-FFF2-40B4-BE49-F238E27FC236}">
              <a16:creationId xmlns:a16="http://schemas.microsoft.com/office/drawing/2014/main" id="{A1B7F741-5808-47D5-88C1-F94E2678666B}"/>
            </a:ext>
          </a:extLst>
        </xdr:cNvPr>
        <xdr:cNvSpPr/>
      </xdr:nvSpPr>
      <xdr:spPr>
        <a:xfrm>
          <a:off x="16754475" y="623148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EA85A687-8477-4E46-B3CA-E7246B44ED80}"/>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EA950FA8-A25B-426F-9D6E-B53D07D7AE3A}"/>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9DE1F155-D2B3-4CD5-A31B-D9C7B02AD618}"/>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5163D0BF-98BE-44F3-BA05-C6606ECF105E}"/>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83072F4C-CF82-4385-9701-D96FC6E74F65}"/>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65454</xdr:rowOff>
    </xdr:from>
    <xdr:to>
      <xdr:col>116</xdr:col>
      <xdr:colOff>114300</xdr:colOff>
      <xdr:row>38</xdr:row>
      <xdr:rowOff>167054</xdr:rowOff>
    </xdr:to>
    <xdr:sp macro="" textlink="">
      <xdr:nvSpPr>
        <xdr:cNvPr id="566" name="楕円 565">
          <a:extLst>
            <a:ext uri="{FF2B5EF4-FFF2-40B4-BE49-F238E27FC236}">
              <a16:creationId xmlns:a16="http://schemas.microsoft.com/office/drawing/2014/main" id="{61DBA84D-87E9-4390-A289-7289C1E1112F}"/>
            </a:ext>
          </a:extLst>
        </xdr:cNvPr>
        <xdr:cNvSpPr/>
      </xdr:nvSpPr>
      <xdr:spPr>
        <a:xfrm>
          <a:off x="19897725" y="622177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43881</xdr:rowOff>
    </xdr:from>
    <xdr:ext cx="534377" cy="259045"/>
    <xdr:sp macro="" textlink="">
      <xdr:nvSpPr>
        <xdr:cNvPr id="567" name="【一般廃棄物処理施設】&#10;一人当たり有形固定資産（償却資産）額該当値テキスト">
          <a:extLst>
            <a:ext uri="{FF2B5EF4-FFF2-40B4-BE49-F238E27FC236}">
              <a16:creationId xmlns:a16="http://schemas.microsoft.com/office/drawing/2014/main" id="{1F3B3B7B-07BE-47C3-8120-94AFAA0281C5}"/>
            </a:ext>
          </a:extLst>
        </xdr:cNvPr>
        <xdr:cNvSpPr txBox="1"/>
      </xdr:nvSpPr>
      <xdr:spPr>
        <a:xfrm>
          <a:off x="19992975" y="620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71757</xdr:rowOff>
    </xdr:from>
    <xdr:to>
      <xdr:col>112</xdr:col>
      <xdr:colOff>38100</xdr:colOff>
      <xdr:row>39</xdr:row>
      <xdr:rowOff>1907</xdr:rowOff>
    </xdr:to>
    <xdr:sp macro="" textlink="">
      <xdr:nvSpPr>
        <xdr:cNvPr id="568" name="楕円 567">
          <a:extLst>
            <a:ext uri="{FF2B5EF4-FFF2-40B4-BE49-F238E27FC236}">
              <a16:creationId xmlns:a16="http://schemas.microsoft.com/office/drawing/2014/main" id="{DC084877-6B0A-4A41-9863-CEA606EB2250}"/>
            </a:ext>
          </a:extLst>
        </xdr:cNvPr>
        <xdr:cNvSpPr/>
      </xdr:nvSpPr>
      <xdr:spPr>
        <a:xfrm>
          <a:off x="19154775" y="62217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116254</xdr:rowOff>
    </xdr:from>
    <xdr:to>
      <xdr:col>116</xdr:col>
      <xdr:colOff>63500</xdr:colOff>
      <xdr:row>38</xdr:row>
      <xdr:rowOff>122557</xdr:rowOff>
    </xdr:to>
    <xdr:cxnSp macro="">
      <xdr:nvCxnSpPr>
        <xdr:cNvPr id="569" name="直線コネクタ 568">
          <a:extLst>
            <a:ext uri="{FF2B5EF4-FFF2-40B4-BE49-F238E27FC236}">
              <a16:creationId xmlns:a16="http://schemas.microsoft.com/office/drawing/2014/main" id="{4E4B0C1F-362F-4A24-888B-A96B2DCC3E5A}"/>
            </a:ext>
          </a:extLst>
        </xdr:cNvPr>
        <xdr:cNvCxnSpPr/>
      </xdr:nvCxnSpPr>
      <xdr:spPr>
        <a:xfrm flipV="1">
          <a:off x="19202400" y="6269404"/>
          <a:ext cx="752475"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84575</xdr:rowOff>
    </xdr:from>
    <xdr:to>
      <xdr:col>107</xdr:col>
      <xdr:colOff>101600</xdr:colOff>
      <xdr:row>40</xdr:row>
      <xdr:rowOff>14725</xdr:rowOff>
    </xdr:to>
    <xdr:sp macro="" textlink="">
      <xdr:nvSpPr>
        <xdr:cNvPr id="570" name="楕円 569">
          <a:extLst>
            <a:ext uri="{FF2B5EF4-FFF2-40B4-BE49-F238E27FC236}">
              <a16:creationId xmlns:a16="http://schemas.microsoft.com/office/drawing/2014/main" id="{36DB99F9-FB3D-411B-963C-50C3472DFADD}"/>
            </a:ext>
          </a:extLst>
        </xdr:cNvPr>
        <xdr:cNvSpPr/>
      </xdr:nvSpPr>
      <xdr:spPr>
        <a:xfrm>
          <a:off x="18345150" y="64028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122557</xdr:rowOff>
    </xdr:from>
    <xdr:to>
      <xdr:col>111</xdr:col>
      <xdr:colOff>177800</xdr:colOff>
      <xdr:row>39</xdr:row>
      <xdr:rowOff>135375</xdr:rowOff>
    </xdr:to>
    <xdr:cxnSp macro="">
      <xdr:nvCxnSpPr>
        <xdr:cNvPr id="571" name="直線コネクタ 570">
          <a:extLst>
            <a:ext uri="{FF2B5EF4-FFF2-40B4-BE49-F238E27FC236}">
              <a16:creationId xmlns:a16="http://schemas.microsoft.com/office/drawing/2014/main" id="{0943CA6D-ABFF-4041-9710-1A5136FF7838}"/>
            </a:ext>
          </a:extLst>
        </xdr:cNvPr>
        <xdr:cNvCxnSpPr/>
      </xdr:nvCxnSpPr>
      <xdr:spPr>
        <a:xfrm flipV="1">
          <a:off x="18392775" y="6278882"/>
          <a:ext cx="809625" cy="17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84313</xdr:rowOff>
    </xdr:from>
    <xdr:to>
      <xdr:col>102</xdr:col>
      <xdr:colOff>165100</xdr:colOff>
      <xdr:row>40</xdr:row>
      <xdr:rowOff>14463</xdr:rowOff>
    </xdr:to>
    <xdr:sp macro="" textlink="">
      <xdr:nvSpPr>
        <xdr:cNvPr id="572" name="楕円 571">
          <a:extLst>
            <a:ext uri="{FF2B5EF4-FFF2-40B4-BE49-F238E27FC236}">
              <a16:creationId xmlns:a16="http://schemas.microsoft.com/office/drawing/2014/main" id="{0811F89D-6EC1-4B07-956D-A2E51B9CCEE7}"/>
            </a:ext>
          </a:extLst>
        </xdr:cNvPr>
        <xdr:cNvSpPr/>
      </xdr:nvSpPr>
      <xdr:spPr>
        <a:xfrm>
          <a:off x="17554575" y="640256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135113</xdr:rowOff>
    </xdr:from>
    <xdr:to>
      <xdr:col>107</xdr:col>
      <xdr:colOff>50800</xdr:colOff>
      <xdr:row>39</xdr:row>
      <xdr:rowOff>135375</xdr:rowOff>
    </xdr:to>
    <xdr:cxnSp macro="">
      <xdr:nvCxnSpPr>
        <xdr:cNvPr id="573" name="直線コネクタ 572">
          <a:extLst>
            <a:ext uri="{FF2B5EF4-FFF2-40B4-BE49-F238E27FC236}">
              <a16:creationId xmlns:a16="http://schemas.microsoft.com/office/drawing/2014/main" id="{37188B75-C895-4F4B-A9D9-24D5A87986AC}"/>
            </a:ext>
          </a:extLst>
        </xdr:cNvPr>
        <xdr:cNvCxnSpPr/>
      </xdr:nvCxnSpPr>
      <xdr:spPr>
        <a:xfrm>
          <a:off x="17602200" y="6450188"/>
          <a:ext cx="790575"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15584</xdr:rowOff>
    </xdr:from>
    <xdr:ext cx="534377" cy="259045"/>
    <xdr:sp macro="" textlink="">
      <xdr:nvSpPr>
        <xdr:cNvPr id="574" name="n_1aveValue【一般廃棄物処理施設】&#10;一人当たり有形固定資産（償却資産）額">
          <a:extLst>
            <a:ext uri="{FF2B5EF4-FFF2-40B4-BE49-F238E27FC236}">
              <a16:creationId xmlns:a16="http://schemas.microsoft.com/office/drawing/2014/main" id="{2E3202D7-B812-4521-AF90-7B8416641190}"/>
            </a:ext>
          </a:extLst>
        </xdr:cNvPr>
        <xdr:cNvSpPr txBox="1"/>
      </xdr:nvSpPr>
      <xdr:spPr>
        <a:xfrm>
          <a:off x="18944736" y="63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18989</xdr:rowOff>
    </xdr:from>
    <xdr:ext cx="534377" cy="259045"/>
    <xdr:sp macro="" textlink="">
      <xdr:nvSpPr>
        <xdr:cNvPr id="575" name="n_2aveValue【一般廃棄物処理施設】&#10;一人当たり有形固定資産（償却資産）額">
          <a:extLst>
            <a:ext uri="{FF2B5EF4-FFF2-40B4-BE49-F238E27FC236}">
              <a16:creationId xmlns:a16="http://schemas.microsoft.com/office/drawing/2014/main" id="{4B34339F-AB40-42C8-8454-FEE024868FA7}"/>
            </a:ext>
          </a:extLst>
        </xdr:cNvPr>
        <xdr:cNvSpPr txBox="1"/>
      </xdr:nvSpPr>
      <xdr:spPr>
        <a:xfrm>
          <a:off x="18163686" y="601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24149</xdr:rowOff>
    </xdr:from>
    <xdr:ext cx="534377" cy="259045"/>
    <xdr:sp macro="" textlink="">
      <xdr:nvSpPr>
        <xdr:cNvPr id="576" name="n_3aveValue【一般廃棄物処理施設】&#10;一人当たり有形固定資産（償却資産）額">
          <a:extLst>
            <a:ext uri="{FF2B5EF4-FFF2-40B4-BE49-F238E27FC236}">
              <a16:creationId xmlns:a16="http://schemas.microsoft.com/office/drawing/2014/main" id="{5516B742-3EDB-4552-A403-519FC4E35368}"/>
            </a:ext>
          </a:extLst>
        </xdr:cNvPr>
        <xdr:cNvSpPr txBox="1"/>
      </xdr:nvSpPr>
      <xdr:spPr>
        <a:xfrm>
          <a:off x="17354061" y="60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25014</xdr:rowOff>
    </xdr:from>
    <xdr:ext cx="534377" cy="259045"/>
    <xdr:sp macro="" textlink="">
      <xdr:nvSpPr>
        <xdr:cNvPr id="577" name="n_4aveValue【一般廃棄物処理施設】&#10;一人当たり有形固定資産（償却資産）額">
          <a:extLst>
            <a:ext uri="{FF2B5EF4-FFF2-40B4-BE49-F238E27FC236}">
              <a16:creationId xmlns:a16="http://schemas.microsoft.com/office/drawing/2014/main" id="{FB969379-F837-4A58-B278-5284D8307C80}"/>
            </a:ext>
          </a:extLst>
        </xdr:cNvPr>
        <xdr:cNvSpPr txBox="1"/>
      </xdr:nvSpPr>
      <xdr:spPr>
        <a:xfrm>
          <a:off x="16563486" y="601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18434</xdr:rowOff>
    </xdr:from>
    <xdr:ext cx="534377" cy="259045"/>
    <xdr:sp macro="" textlink="">
      <xdr:nvSpPr>
        <xdr:cNvPr id="578" name="n_1mainValue【一般廃棄物処理施設】&#10;一人当たり有形固定資産（償却資産）額">
          <a:extLst>
            <a:ext uri="{FF2B5EF4-FFF2-40B4-BE49-F238E27FC236}">
              <a16:creationId xmlns:a16="http://schemas.microsoft.com/office/drawing/2014/main" id="{A4F1DDE4-CD35-4E33-B0EF-89D9E2E96D98}"/>
            </a:ext>
          </a:extLst>
        </xdr:cNvPr>
        <xdr:cNvSpPr txBox="1"/>
      </xdr:nvSpPr>
      <xdr:spPr>
        <a:xfrm>
          <a:off x="18944736" y="600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5852</xdr:rowOff>
    </xdr:from>
    <xdr:ext cx="534377" cy="259045"/>
    <xdr:sp macro="" textlink="">
      <xdr:nvSpPr>
        <xdr:cNvPr id="579" name="n_2mainValue【一般廃棄物処理施設】&#10;一人当たり有形固定資産（償却資産）額">
          <a:extLst>
            <a:ext uri="{FF2B5EF4-FFF2-40B4-BE49-F238E27FC236}">
              <a16:creationId xmlns:a16="http://schemas.microsoft.com/office/drawing/2014/main" id="{54F74283-786C-4CCE-874D-10DA41035393}"/>
            </a:ext>
          </a:extLst>
        </xdr:cNvPr>
        <xdr:cNvSpPr txBox="1"/>
      </xdr:nvSpPr>
      <xdr:spPr>
        <a:xfrm>
          <a:off x="18163686" y="648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5590</xdr:rowOff>
    </xdr:from>
    <xdr:ext cx="534377" cy="259045"/>
    <xdr:sp macro="" textlink="">
      <xdr:nvSpPr>
        <xdr:cNvPr id="580" name="n_3mainValue【一般廃棄物処理施設】&#10;一人当たり有形固定資産（償却資産）額">
          <a:extLst>
            <a:ext uri="{FF2B5EF4-FFF2-40B4-BE49-F238E27FC236}">
              <a16:creationId xmlns:a16="http://schemas.microsoft.com/office/drawing/2014/main" id="{9D678E26-8C52-43CC-98D6-076C2F4A03EB}"/>
            </a:ext>
          </a:extLst>
        </xdr:cNvPr>
        <xdr:cNvSpPr txBox="1"/>
      </xdr:nvSpPr>
      <xdr:spPr>
        <a:xfrm>
          <a:off x="17354061" y="648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a:extLst>
            <a:ext uri="{FF2B5EF4-FFF2-40B4-BE49-F238E27FC236}">
              <a16:creationId xmlns:a16="http://schemas.microsoft.com/office/drawing/2014/main" id="{8B41F44C-F1EF-453B-9635-D554A683514A}"/>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a:extLst>
            <a:ext uri="{FF2B5EF4-FFF2-40B4-BE49-F238E27FC236}">
              <a16:creationId xmlns:a16="http://schemas.microsoft.com/office/drawing/2014/main" id="{8E1FC35C-344E-4EE4-AC58-257CD62D5118}"/>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a:extLst>
            <a:ext uri="{FF2B5EF4-FFF2-40B4-BE49-F238E27FC236}">
              <a16:creationId xmlns:a16="http://schemas.microsoft.com/office/drawing/2014/main" id="{0CB03770-C6D8-43BF-B1DC-073BD016BC51}"/>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a:extLst>
            <a:ext uri="{FF2B5EF4-FFF2-40B4-BE49-F238E27FC236}">
              <a16:creationId xmlns:a16="http://schemas.microsoft.com/office/drawing/2014/main" id="{E4CF4D79-9DB7-4CBE-B67B-795CD73B34C5}"/>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a:extLst>
            <a:ext uri="{FF2B5EF4-FFF2-40B4-BE49-F238E27FC236}">
              <a16:creationId xmlns:a16="http://schemas.microsoft.com/office/drawing/2014/main" id="{D202C631-138D-406A-B95E-132A20549401}"/>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a:extLst>
            <a:ext uri="{FF2B5EF4-FFF2-40B4-BE49-F238E27FC236}">
              <a16:creationId xmlns:a16="http://schemas.microsoft.com/office/drawing/2014/main" id="{AC5E88D7-5ABB-4D0C-B6DD-C681F542F280}"/>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a:extLst>
            <a:ext uri="{FF2B5EF4-FFF2-40B4-BE49-F238E27FC236}">
              <a16:creationId xmlns:a16="http://schemas.microsoft.com/office/drawing/2014/main" id="{4041C8C4-2511-4744-A2C4-AE0DCD9FCFB4}"/>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a:extLst>
            <a:ext uri="{FF2B5EF4-FFF2-40B4-BE49-F238E27FC236}">
              <a16:creationId xmlns:a16="http://schemas.microsoft.com/office/drawing/2014/main" id="{DDF2EBA3-EEF9-4E3A-BAD0-72BB930A9AF6}"/>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a:extLst>
            <a:ext uri="{FF2B5EF4-FFF2-40B4-BE49-F238E27FC236}">
              <a16:creationId xmlns:a16="http://schemas.microsoft.com/office/drawing/2014/main" id="{360105D9-26FD-4A02-B08E-51464C5169EA}"/>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a:extLst>
            <a:ext uri="{FF2B5EF4-FFF2-40B4-BE49-F238E27FC236}">
              <a16:creationId xmlns:a16="http://schemas.microsoft.com/office/drawing/2014/main" id="{45E00500-19E0-4BBA-B9CD-1AD866CB0731}"/>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1" name="テキスト ボックス 590">
          <a:extLst>
            <a:ext uri="{FF2B5EF4-FFF2-40B4-BE49-F238E27FC236}">
              <a16:creationId xmlns:a16="http://schemas.microsoft.com/office/drawing/2014/main" id="{A92CB287-4045-46E0-9B03-7EDC4C5CD85F}"/>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2" name="直線コネクタ 591">
          <a:extLst>
            <a:ext uri="{FF2B5EF4-FFF2-40B4-BE49-F238E27FC236}">
              <a16:creationId xmlns:a16="http://schemas.microsoft.com/office/drawing/2014/main" id="{CF394D01-7A15-4C65-B0C2-11B47F4FB68E}"/>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93" name="テキスト ボックス 592">
          <a:extLst>
            <a:ext uri="{FF2B5EF4-FFF2-40B4-BE49-F238E27FC236}">
              <a16:creationId xmlns:a16="http://schemas.microsoft.com/office/drawing/2014/main" id="{1387DF18-3F45-4941-B633-3291EAF07F2F}"/>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4" name="直線コネクタ 593">
          <a:extLst>
            <a:ext uri="{FF2B5EF4-FFF2-40B4-BE49-F238E27FC236}">
              <a16:creationId xmlns:a16="http://schemas.microsoft.com/office/drawing/2014/main" id="{C4B8EC56-76E4-460A-8A73-8F33B84EF1BD}"/>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5" name="テキスト ボックス 594">
          <a:extLst>
            <a:ext uri="{FF2B5EF4-FFF2-40B4-BE49-F238E27FC236}">
              <a16:creationId xmlns:a16="http://schemas.microsoft.com/office/drawing/2014/main" id="{6E3BC884-FAC2-4023-BCD0-B160B44880ED}"/>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6" name="直線コネクタ 595">
          <a:extLst>
            <a:ext uri="{FF2B5EF4-FFF2-40B4-BE49-F238E27FC236}">
              <a16:creationId xmlns:a16="http://schemas.microsoft.com/office/drawing/2014/main" id="{81ECB458-638F-4702-84C2-7334EDD2B2D1}"/>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7" name="テキスト ボックス 596">
          <a:extLst>
            <a:ext uri="{FF2B5EF4-FFF2-40B4-BE49-F238E27FC236}">
              <a16:creationId xmlns:a16="http://schemas.microsoft.com/office/drawing/2014/main" id="{11EB669E-C5C1-4A7A-910B-84427D3C1A79}"/>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8" name="直線コネクタ 597">
          <a:extLst>
            <a:ext uri="{FF2B5EF4-FFF2-40B4-BE49-F238E27FC236}">
              <a16:creationId xmlns:a16="http://schemas.microsoft.com/office/drawing/2014/main" id="{BFCFB33B-AB02-42E9-847A-C55CDBCB7525}"/>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9" name="テキスト ボックス 598">
          <a:extLst>
            <a:ext uri="{FF2B5EF4-FFF2-40B4-BE49-F238E27FC236}">
              <a16:creationId xmlns:a16="http://schemas.microsoft.com/office/drawing/2014/main" id="{553E1A12-8567-4B5F-A442-F51AE775363D}"/>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0" name="直線コネクタ 599">
          <a:extLst>
            <a:ext uri="{FF2B5EF4-FFF2-40B4-BE49-F238E27FC236}">
              <a16:creationId xmlns:a16="http://schemas.microsoft.com/office/drawing/2014/main" id="{82790212-8CDD-45B7-A552-F6FB83940714}"/>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1" name="テキスト ボックス 600">
          <a:extLst>
            <a:ext uri="{FF2B5EF4-FFF2-40B4-BE49-F238E27FC236}">
              <a16:creationId xmlns:a16="http://schemas.microsoft.com/office/drawing/2014/main" id="{4CE41341-E542-4DD3-B4ED-36262C1B073C}"/>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2" name="直線コネクタ 601">
          <a:extLst>
            <a:ext uri="{FF2B5EF4-FFF2-40B4-BE49-F238E27FC236}">
              <a16:creationId xmlns:a16="http://schemas.microsoft.com/office/drawing/2014/main" id="{A71FC1BA-535E-4798-909F-AE54722E6360}"/>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03" name="テキスト ボックス 602">
          <a:extLst>
            <a:ext uri="{FF2B5EF4-FFF2-40B4-BE49-F238E27FC236}">
              <a16:creationId xmlns:a16="http://schemas.microsoft.com/office/drawing/2014/main" id="{284CD278-C3B1-4FDE-9CBE-73430699E6F3}"/>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4" name="直線コネクタ 603">
          <a:extLst>
            <a:ext uri="{FF2B5EF4-FFF2-40B4-BE49-F238E27FC236}">
              <a16:creationId xmlns:a16="http://schemas.microsoft.com/office/drawing/2014/main" id="{558EBF7B-D287-41D5-A528-E14AA38EE3D8}"/>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5" name="テキスト ボックス 604">
          <a:extLst>
            <a:ext uri="{FF2B5EF4-FFF2-40B4-BE49-F238E27FC236}">
              <a16:creationId xmlns:a16="http://schemas.microsoft.com/office/drawing/2014/main" id="{82F8E77D-4B50-48A9-83C2-93E07351B79F}"/>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6" name="【保健センター・保健所】&#10;有形固定資産減価償却率グラフ枠">
          <a:extLst>
            <a:ext uri="{FF2B5EF4-FFF2-40B4-BE49-F238E27FC236}">
              <a16:creationId xmlns:a16="http://schemas.microsoft.com/office/drawing/2014/main" id="{FFF343EA-1408-4961-A1FB-3A2319BBEBAA}"/>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07" name="直線コネクタ 606">
          <a:extLst>
            <a:ext uri="{FF2B5EF4-FFF2-40B4-BE49-F238E27FC236}">
              <a16:creationId xmlns:a16="http://schemas.microsoft.com/office/drawing/2014/main" id="{2D580250-D20E-4891-9720-6905DB731B9B}"/>
            </a:ext>
          </a:extLst>
        </xdr:cNvPr>
        <xdr:cNvCxnSpPr/>
      </xdr:nvCxnSpPr>
      <xdr:spPr>
        <a:xfrm flipV="1">
          <a:off x="14696439" y="9008654"/>
          <a:ext cx="0" cy="1295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08" name="【保健センター・保健所】&#10;有形固定資産減価償却率最小値テキスト">
          <a:extLst>
            <a:ext uri="{FF2B5EF4-FFF2-40B4-BE49-F238E27FC236}">
              <a16:creationId xmlns:a16="http://schemas.microsoft.com/office/drawing/2014/main" id="{DF6CECC9-1637-492A-9009-398DDD471AAF}"/>
            </a:ext>
          </a:extLst>
        </xdr:cNvPr>
        <xdr:cNvSpPr txBox="1"/>
      </xdr:nvSpPr>
      <xdr:spPr>
        <a:xfrm>
          <a:off x="14735175" y="1030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09" name="直線コネクタ 608">
          <a:extLst>
            <a:ext uri="{FF2B5EF4-FFF2-40B4-BE49-F238E27FC236}">
              <a16:creationId xmlns:a16="http://schemas.microsoft.com/office/drawing/2014/main" id="{AD5B792D-48CC-407A-A2E2-DA8C922B901B}"/>
            </a:ext>
          </a:extLst>
        </xdr:cNvPr>
        <xdr:cNvCxnSpPr/>
      </xdr:nvCxnSpPr>
      <xdr:spPr>
        <a:xfrm>
          <a:off x="14611350" y="103042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10" name="【保健センター・保健所】&#10;有形固定資産減価償却率最大値テキスト">
          <a:extLst>
            <a:ext uri="{FF2B5EF4-FFF2-40B4-BE49-F238E27FC236}">
              <a16:creationId xmlns:a16="http://schemas.microsoft.com/office/drawing/2014/main" id="{BF73B196-D0D9-4CA9-9144-4CA2CA2CCEBF}"/>
            </a:ext>
          </a:extLst>
        </xdr:cNvPr>
        <xdr:cNvSpPr txBox="1"/>
      </xdr:nvSpPr>
      <xdr:spPr>
        <a:xfrm>
          <a:off x="14735175" y="879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11" name="直線コネクタ 610">
          <a:extLst>
            <a:ext uri="{FF2B5EF4-FFF2-40B4-BE49-F238E27FC236}">
              <a16:creationId xmlns:a16="http://schemas.microsoft.com/office/drawing/2014/main" id="{50779FC8-3B09-4EEF-96C8-1E6C54E3A9E1}"/>
            </a:ext>
          </a:extLst>
        </xdr:cNvPr>
        <xdr:cNvCxnSpPr/>
      </xdr:nvCxnSpPr>
      <xdr:spPr>
        <a:xfrm>
          <a:off x="14611350" y="90086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112503</xdr:rowOff>
    </xdr:from>
    <xdr:ext cx="405111" cy="259045"/>
    <xdr:sp macro="" textlink="">
      <xdr:nvSpPr>
        <xdr:cNvPr id="612" name="【保健センター・保健所】&#10;有形固定資産減価償却率平均値テキスト">
          <a:extLst>
            <a:ext uri="{FF2B5EF4-FFF2-40B4-BE49-F238E27FC236}">
              <a16:creationId xmlns:a16="http://schemas.microsoft.com/office/drawing/2014/main" id="{6544933B-0096-402F-8C6E-D00E521804B0}"/>
            </a:ext>
          </a:extLst>
        </xdr:cNvPr>
        <xdr:cNvSpPr txBox="1"/>
      </xdr:nvSpPr>
      <xdr:spPr>
        <a:xfrm>
          <a:off x="14735175" y="9342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13" name="フローチャート: 判断 612">
          <a:extLst>
            <a:ext uri="{FF2B5EF4-FFF2-40B4-BE49-F238E27FC236}">
              <a16:creationId xmlns:a16="http://schemas.microsoft.com/office/drawing/2014/main" id="{375F6CDB-89B6-4DEC-954C-C7B87E2823AA}"/>
            </a:ext>
          </a:extLst>
        </xdr:cNvPr>
        <xdr:cNvSpPr/>
      </xdr:nvSpPr>
      <xdr:spPr>
        <a:xfrm>
          <a:off x="14649450" y="94781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14" name="フローチャート: 判断 613">
          <a:extLst>
            <a:ext uri="{FF2B5EF4-FFF2-40B4-BE49-F238E27FC236}">
              <a16:creationId xmlns:a16="http://schemas.microsoft.com/office/drawing/2014/main" id="{E84CC84B-D3DC-4359-83EB-919BCA82B5A4}"/>
            </a:ext>
          </a:extLst>
        </xdr:cNvPr>
        <xdr:cNvSpPr/>
      </xdr:nvSpPr>
      <xdr:spPr>
        <a:xfrm>
          <a:off x="13887450" y="9458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15" name="フローチャート: 判断 614">
          <a:extLst>
            <a:ext uri="{FF2B5EF4-FFF2-40B4-BE49-F238E27FC236}">
              <a16:creationId xmlns:a16="http://schemas.microsoft.com/office/drawing/2014/main" id="{0F945F23-FB39-4E25-AE9F-1C59B7ED195F}"/>
            </a:ext>
          </a:extLst>
        </xdr:cNvPr>
        <xdr:cNvSpPr/>
      </xdr:nvSpPr>
      <xdr:spPr>
        <a:xfrm>
          <a:off x="13096875" y="936987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16" name="フローチャート: 判断 615">
          <a:extLst>
            <a:ext uri="{FF2B5EF4-FFF2-40B4-BE49-F238E27FC236}">
              <a16:creationId xmlns:a16="http://schemas.microsoft.com/office/drawing/2014/main" id="{9CE0258E-CC55-40E0-9FFD-9B8FF364115A}"/>
            </a:ext>
          </a:extLst>
        </xdr:cNvPr>
        <xdr:cNvSpPr/>
      </xdr:nvSpPr>
      <xdr:spPr>
        <a:xfrm>
          <a:off x="12296775" y="935046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17" name="フローチャート: 判断 616">
          <a:extLst>
            <a:ext uri="{FF2B5EF4-FFF2-40B4-BE49-F238E27FC236}">
              <a16:creationId xmlns:a16="http://schemas.microsoft.com/office/drawing/2014/main" id="{29FA4127-4E66-47C0-BB46-35C138C41DAE}"/>
            </a:ext>
          </a:extLst>
        </xdr:cNvPr>
        <xdr:cNvSpPr/>
      </xdr:nvSpPr>
      <xdr:spPr>
        <a:xfrm>
          <a:off x="11487150" y="93374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412927B0-9C30-48EA-904D-B70EF88FAA5C}"/>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D2CF4C5D-2028-4462-9F07-1225F50BC7B8}"/>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64E87F58-56A4-4AF1-9075-8C2993F26EAA}"/>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65CF4B2D-B86F-4382-B767-91EF0AC0D9C2}"/>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C2CBDCE8-893B-4368-8B2D-5CB842DB3C54}"/>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623" name="楕円 622">
          <a:extLst>
            <a:ext uri="{FF2B5EF4-FFF2-40B4-BE49-F238E27FC236}">
              <a16:creationId xmlns:a16="http://schemas.microsoft.com/office/drawing/2014/main" id="{DC5F9F47-4949-4328-9FF0-147A06F64C1D}"/>
            </a:ext>
          </a:extLst>
        </xdr:cNvPr>
        <xdr:cNvSpPr/>
      </xdr:nvSpPr>
      <xdr:spPr>
        <a:xfrm>
          <a:off x="14649450" y="959902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20700</xdr:rowOff>
    </xdr:from>
    <xdr:ext cx="405111" cy="259045"/>
    <xdr:sp macro="" textlink="">
      <xdr:nvSpPr>
        <xdr:cNvPr id="624" name="【保健センター・保健所】&#10;有形固定資産減価償却率該当値テキスト">
          <a:extLst>
            <a:ext uri="{FF2B5EF4-FFF2-40B4-BE49-F238E27FC236}">
              <a16:creationId xmlns:a16="http://schemas.microsoft.com/office/drawing/2014/main" id="{48EC546F-CE39-4500-A95F-F062E541D346}"/>
            </a:ext>
          </a:extLst>
        </xdr:cNvPr>
        <xdr:cNvSpPr txBox="1"/>
      </xdr:nvSpPr>
      <xdr:spPr>
        <a:xfrm>
          <a:off x="14735175" y="9574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625" name="楕円 624">
          <a:extLst>
            <a:ext uri="{FF2B5EF4-FFF2-40B4-BE49-F238E27FC236}">
              <a16:creationId xmlns:a16="http://schemas.microsoft.com/office/drawing/2014/main" id="{5BC1ED74-89A6-4F2C-8851-6FB825F89C15}"/>
            </a:ext>
          </a:extLst>
        </xdr:cNvPr>
        <xdr:cNvSpPr/>
      </xdr:nvSpPr>
      <xdr:spPr>
        <a:xfrm>
          <a:off x="13887450" y="955629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93073</xdr:rowOff>
    </xdr:to>
    <xdr:cxnSp macro="">
      <xdr:nvCxnSpPr>
        <xdr:cNvPr id="626" name="直線コネクタ 625">
          <a:extLst>
            <a:ext uri="{FF2B5EF4-FFF2-40B4-BE49-F238E27FC236}">
              <a16:creationId xmlns:a16="http://schemas.microsoft.com/office/drawing/2014/main" id="{71E2E555-1F99-49C4-8BA3-BE466D7BDBF3}"/>
            </a:ext>
          </a:extLst>
        </xdr:cNvPr>
        <xdr:cNvCxnSpPr/>
      </xdr:nvCxnSpPr>
      <xdr:spPr>
        <a:xfrm>
          <a:off x="13935075" y="9594397"/>
          <a:ext cx="762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105954</xdr:rowOff>
    </xdr:from>
    <xdr:to>
      <xdr:col>76</xdr:col>
      <xdr:colOff>165100</xdr:colOff>
      <xdr:row>59</xdr:row>
      <xdr:rowOff>36104</xdr:rowOff>
    </xdr:to>
    <xdr:sp macro="" textlink="">
      <xdr:nvSpPr>
        <xdr:cNvPr id="627" name="楕円 626">
          <a:extLst>
            <a:ext uri="{FF2B5EF4-FFF2-40B4-BE49-F238E27FC236}">
              <a16:creationId xmlns:a16="http://schemas.microsoft.com/office/drawing/2014/main" id="{DDA6B098-8A23-46DE-B530-FD0E66D3B947}"/>
            </a:ext>
          </a:extLst>
        </xdr:cNvPr>
        <xdr:cNvSpPr/>
      </xdr:nvSpPr>
      <xdr:spPr>
        <a:xfrm>
          <a:off x="13096875" y="949442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156754</xdr:rowOff>
    </xdr:from>
    <xdr:to>
      <xdr:col>81</xdr:col>
      <xdr:colOff>50800</xdr:colOff>
      <xdr:row>59</xdr:row>
      <xdr:rowOff>40822</xdr:rowOff>
    </xdr:to>
    <xdr:cxnSp macro="">
      <xdr:nvCxnSpPr>
        <xdr:cNvPr id="628" name="直線コネクタ 627">
          <a:extLst>
            <a:ext uri="{FF2B5EF4-FFF2-40B4-BE49-F238E27FC236}">
              <a16:creationId xmlns:a16="http://schemas.microsoft.com/office/drawing/2014/main" id="{50A61FBB-6CA8-4F06-8999-F8118AF59BA2}"/>
            </a:ext>
          </a:extLst>
        </xdr:cNvPr>
        <xdr:cNvCxnSpPr/>
      </xdr:nvCxnSpPr>
      <xdr:spPr>
        <a:xfrm>
          <a:off x="13144500" y="9551579"/>
          <a:ext cx="790575" cy="4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50437</xdr:rowOff>
    </xdr:from>
    <xdr:to>
      <xdr:col>72</xdr:col>
      <xdr:colOff>38100</xdr:colOff>
      <xdr:row>58</xdr:row>
      <xdr:rowOff>152037</xdr:rowOff>
    </xdr:to>
    <xdr:sp macro="" textlink="">
      <xdr:nvSpPr>
        <xdr:cNvPr id="629" name="楕円 628">
          <a:extLst>
            <a:ext uri="{FF2B5EF4-FFF2-40B4-BE49-F238E27FC236}">
              <a16:creationId xmlns:a16="http://schemas.microsoft.com/office/drawing/2014/main" id="{9D091FDE-0EC5-4D36-A933-605C05F18D95}"/>
            </a:ext>
          </a:extLst>
        </xdr:cNvPr>
        <xdr:cNvSpPr/>
      </xdr:nvSpPr>
      <xdr:spPr>
        <a:xfrm>
          <a:off x="12296775" y="943891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101237</xdr:rowOff>
    </xdr:from>
    <xdr:to>
      <xdr:col>76</xdr:col>
      <xdr:colOff>114300</xdr:colOff>
      <xdr:row>58</xdr:row>
      <xdr:rowOff>156754</xdr:rowOff>
    </xdr:to>
    <xdr:cxnSp macro="">
      <xdr:nvCxnSpPr>
        <xdr:cNvPr id="630" name="直線コネクタ 629">
          <a:extLst>
            <a:ext uri="{FF2B5EF4-FFF2-40B4-BE49-F238E27FC236}">
              <a16:creationId xmlns:a16="http://schemas.microsoft.com/office/drawing/2014/main" id="{4870B9DF-8F90-45AB-A6A9-1C09C6B72879}"/>
            </a:ext>
          </a:extLst>
        </xdr:cNvPr>
        <xdr:cNvCxnSpPr/>
      </xdr:nvCxnSpPr>
      <xdr:spPr>
        <a:xfrm>
          <a:off x="12344400" y="9496062"/>
          <a:ext cx="8001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631" name="n_1aveValue【保健センター・保健所】&#10;有形固定資産減価償却率">
          <a:extLst>
            <a:ext uri="{FF2B5EF4-FFF2-40B4-BE49-F238E27FC236}">
              <a16:creationId xmlns:a16="http://schemas.microsoft.com/office/drawing/2014/main" id="{45BEFA8B-EE8C-4A63-8E66-CCF824D14A92}"/>
            </a:ext>
          </a:extLst>
        </xdr:cNvPr>
        <xdr:cNvSpPr txBox="1"/>
      </xdr:nvSpPr>
      <xdr:spPr>
        <a:xfrm>
          <a:off x="1374521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632" name="n_2aveValue【保健センター・保健所】&#10;有形固定資産減価償却率">
          <a:extLst>
            <a:ext uri="{FF2B5EF4-FFF2-40B4-BE49-F238E27FC236}">
              <a16:creationId xmlns:a16="http://schemas.microsoft.com/office/drawing/2014/main" id="{CA5FFD52-826C-4F95-A3CA-F7DDCC7DEDF7}"/>
            </a:ext>
          </a:extLst>
        </xdr:cNvPr>
        <xdr:cNvSpPr txBox="1"/>
      </xdr:nvSpPr>
      <xdr:spPr>
        <a:xfrm>
          <a:off x="1296416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70593</xdr:rowOff>
    </xdr:from>
    <xdr:ext cx="405111" cy="259045"/>
    <xdr:sp macro="" textlink="">
      <xdr:nvSpPr>
        <xdr:cNvPr id="633" name="n_3aveValue【保健センター・保健所】&#10;有形固定資産減価償却率">
          <a:extLst>
            <a:ext uri="{FF2B5EF4-FFF2-40B4-BE49-F238E27FC236}">
              <a16:creationId xmlns:a16="http://schemas.microsoft.com/office/drawing/2014/main" id="{2D31AC35-9B67-4EBA-84C7-2DA106774721}"/>
            </a:ext>
          </a:extLst>
        </xdr:cNvPr>
        <xdr:cNvSpPr txBox="1"/>
      </xdr:nvSpPr>
      <xdr:spPr>
        <a:xfrm>
          <a:off x="12164069"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57530</xdr:rowOff>
    </xdr:from>
    <xdr:ext cx="405111" cy="259045"/>
    <xdr:sp macro="" textlink="">
      <xdr:nvSpPr>
        <xdr:cNvPr id="634" name="n_4aveValue【保健センター・保健所】&#10;有形固定資産減価償却率">
          <a:extLst>
            <a:ext uri="{FF2B5EF4-FFF2-40B4-BE49-F238E27FC236}">
              <a16:creationId xmlns:a16="http://schemas.microsoft.com/office/drawing/2014/main" id="{3DDAA7E2-BCA8-4281-8DBE-B594A5266806}"/>
            </a:ext>
          </a:extLst>
        </xdr:cNvPr>
        <xdr:cNvSpPr txBox="1"/>
      </xdr:nvSpPr>
      <xdr:spPr>
        <a:xfrm>
          <a:off x="11354444" y="91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82749</xdr:rowOff>
    </xdr:from>
    <xdr:ext cx="405111" cy="259045"/>
    <xdr:sp macro="" textlink="">
      <xdr:nvSpPr>
        <xdr:cNvPr id="635" name="n_1mainValue【保健センター・保健所】&#10;有形固定資産減価償却率">
          <a:extLst>
            <a:ext uri="{FF2B5EF4-FFF2-40B4-BE49-F238E27FC236}">
              <a16:creationId xmlns:a16="http://schemas.microsoft.com/office/drawing/2014/main" id="{8FBF9D4E-6772-4AC7-A848-756736AB17AE}"/>
            </a:ext>
          </a:extLst>
        </xdr:cNvPr>
        <xdr:cNvSpPr txBox="1"/>
      </xdr:nvSpPr>
      <xdr:spPr>
        <a:xfrm>
          <a:off x="13745219" y="9639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27231</xdr:rowOff>
    </xdr:from>
    <xdr:ext cx="405111" cy="259045"/>
    <xdr:sp macro="" textlink="">
      <xdr:nvSpPr>
        <xdr:cNvPr id="636" name="n_2mainValue【保健センター・保健所】&#10;有形固定資産減価償却率">
          <a:extLst>
            <a:ext uri="{FF2B5EF4-FFF2-40B4-BE49-F238E27FC236}">
              <a16:creationId xmlns:a16="http://schemas.microsoft.com/office/drawing/2014/main" id="{9CE9F885-4388-4DAB-B93C-7B013ADB1216}"/>
            </a:ext>
          </a:extLst>
        </xdr:cNvPr>
        <xdr:cNvSpPr txBox="1"/>
      </xdr:nvSpPr>
      <xdr:spPr>
        <a:xfrm>
          <a:off x="12964169" y="9583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143164</xdr:rowOff>
    </xdr:from>
    <xdr:ext cx="405111" cy="259045"/>
    <xdr:sp macro="" textlink="">
      <xdr:nvSpPr>
        <xdr:cNvPr id="637" name="n_3mainValue【保健センター・保健所】&#10;有形固定資産減価償却率">
          <a:extLst>
            <a:ext uri="{FF2B5EF4-FFF2-40B4-BE49-F238E27FC236}">
              <a16:creationId xmlns:a16="http://schemas.microsoft.com/office/drawing/2014/main" id="{A23E30C1-7352-496C-9FE2-BB94B8BCC1D4}"/>
            </a:ext>
          </a:extLst>
        </xdr:cNvPr>
        <xdr:cNvSpPr txBox="1"/>
      </xdr:nvSpPr>
      <xdr:spPr>
        <a:xfrm>
          <a:off x="12164069" y="953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8" name="正方形/長方形 637">
          <a:extLst>
            <a:ext uri="{FF2B5EF4-FFF2-40B4-BE49-F238E27FC236}">
              <a16:creationId xmlns:a16="http://schemas.microsoft.com/office/drawing/2014/main" id="{EC46D280-33DF-418B-9E2F-ED15D43ECEA7}"/>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9" name="正方形/長方形 638">
          <a:extLst>
            <a:ext uri="{FF2B5EF4-FFF2-40B4-BE49-F238E27FC236}">
              <a16:creationId xmlns:a16="http://schemas.microsoft.com/office/drawing/2014/main" id="{378EE44B-5B05-4A7C-87BE-B4CC36D9A9B8}"/>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0" name="正方形/長方形 639">
          <a:extLst>
            <a:ext uri="{FF2B5EF4-FFF2-40B4-BE49-F238E27FC236}">
              <a16:creationId xmlns:a16="http://schemas.microsoft.com/office/drawing/2014/main" id="{E8215167-9D6C-42A3-826A-26730E2FDF7B}"/>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1" name="正方形/長方形 640">
          <a:extLst>
            <a:ext uri="{FF2B5EF4-FFF2-40B4-BE49-F238E27FC236}">
              <a16:creationId xmlns:a16="http://schemas.microsoft.com/office/drawing/2014/main" id="{96F2E1F1-3CB8-4486-A4E2-56E1AB159E4C}"/>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2" name="正方形/長方形 641">
          <a:extLst>
            <a:ext uri="{FF2B5EF4-FFF2-40B4-BE49-F238E27FC236}">
              <a16:creationId xmlns:a16="http://schemas.microsoft.com/office/drawing/2014/main" id="{CC683C63-91CF-41D1-8365-E2A1D75F775D}"/>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3" name="正方形/長方形 642">
          <a:extLst>
            <a:ext uri="{FF2B5EF4-FFF2-40B4-BE49-F238E27FC236}">
              <a16:creationId xmlns:a16="http://schemas.microsoft.com/office/drawing/2014/main" id="{0311A254-9027-40F4-ADCA-5B84149AF6F2}"/>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4" name="正方形/長方形 643">
          <a:extLst>
            <a:ext uri="{FF2B5EF4-FFF2-40B4-BE49-F238E27FC236}">
              <a16:creationId xmlns:a16="http://schemas.microsoft.com/office/drawing/2014/main" id="{EF0DB3C2-27F4-4F21-A443-EEF619021E08}"/>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5" name="正方形/長方形 644">
          <a:extLst>
            <a:ext uri="{FF2B5EF4-FFF2-40B4-BE49-F238E27FC236}">
              <a16:creationId xmlns:a16="http://schemas.microsoft.com/office/drawing/2014/main" id="{95B51455-8AE2-4964-953C-A5602C51D0E5}"/>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6" name="テキスト ボックス 645">
          <a:extLst>
            <a:ext uri="{FF2B5EF4-FFF2-40B4-BE49-F238E27FC236}">
              <a16:creationId xmlns:a16="http://schemas.microsoft.com/office/drawing/2014/main" id="{26652E61-795E-4E82-B406-F83D016CF54F}"/>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7" name="直線コネクタ 646">
          <a:extLst>
            <a:ext uri="{FF2B5EF4-FFF2-40B4-BE49-F238E27FC236}">
              <a16:creationId xmlns:a16="http://schemas.microsoft.com/office/drawing/2014/main" id="{11B3857E-EEF1-4A5B-BCEB-88D5124DA805}"/>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8" name="直線コネクタ 647">
          <a:extLst>
            <a:ext uri="{FF2B5EF4-FFF2-40B4-BE49-F238E27FC236}">
              <a16:creationId xmlns:a16="http://schemas.microsoft.com/office/drawing/2014/main" id="{F4B991BF-754E-45C3-A0A3-540091113BEB}"/>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9" name="テキスト ボックス 648">
          <a:extLst>
            <a:ext uri="{FF2B5EF4-FFF2-40B4-BE49-F238E27FC236}">
              <a16:creationId xmlns:a16="http://schemas.microsoft.com/office/drawing/2014/main" id="{06EB5934-FF51-47D1-A29A-A16CBB9A73FD}"/>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0" name="直線コネクタ 649">
          <a:extLst>
            <a:ext uri="{FF2B5EF4-FFF2-40B4-BE49-F238E27FC236}">
              <a16:creationId xmlns:a16="http://schemas.microsoft.com/office/drawing/2014/main" id="{8576CA50-1824-4A08-8012-D84BDBB5430E}"/>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1" name="テキスト ボックス 650">
          <a:extLst>
            <a:ext uri="{FF2B5EF4-FFF2-40B4-BE49-F238E27FC236}">
              <a16:creationId xmlns:a16="http://schemas.microsoft.com/office/drawing/2014/main" id="{C64C5B6A-3E81-445C-A670-9D0FB50BD8DF}"/>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2" name="直線コネクタ 651">
          <a:extLst>
            <a:ext uri="{FF2B5EF4-FFF2-40B4-BE49-F238E27FC236}">
              <a16:creationId xmlns:a16="http://schemas.microsoft.com/office/drawing/2014/main" id="{F54F26F0-DB18-423F-8EFF-B7303471014F}"/>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3" name="テキスト ボックス 652">
          <a:extLst>
            <a:ext uri="{FF2B5EF4-FFF2-40B4-BE49-F238E27FC236}">
              <a16:creationId xmlns:a16="http://schemas.microsoft.com/office/drawing/2014/main" id="{723E5C30-883E-41F7-8641-BAA3D246CCA5}"/>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4" name="直線コネクタ 653">
          <a:extLst>
            <a:ext uri="{FF2B5EF4-FFF2-40B4-BE49-F238E27FC236}">
              <a16:creationId xmlns:a16="http://schemas.microsoft.com/office/drawing/2014/main" id="{1A9AACD5-F5CC-4761-B688-4EA00072A712}"/>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5" name="テキスト ボックス 654">
          <a:extLst>
            <a:ext uri="{FF2B5EF4-FFF2-40B4-BE49-F238E27FC236}">
              <a16:creationId xmlns:a16="http://schemas.microsoft.com/office/drawing/2014/main" id="{DBA1F4F5-3D2A-4A90-A3C0-0235646DF074}"/>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6" name="直線コネクタ 655">
          <a:extLst>
            <a:ext uri="{FF2B5EF4-FFF2-40B4-BE49-F238E27FC236}">
              <a16:creationId xmlns:a16="http://schemas.microsoft.com/office/drawing/2014/main" id="{764CA1FC-8DB2-40D7-AF57-B48DEBCF5E77}"/>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7" name="テキスト ボックス 656">
          <a:extLst>
            <a:ext uri="{FF2B5EF4-FFF2-40B4-BE49-F238E27FC236}">
              <a16:creationId xmlns:a16="http://schemas.microsoft.com/office/drawing/2014/main" id="{E9E2E4D3-CFB2-4DE1-AA39-5F97C33B2316}"/>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a:extLst>
            <a:ext uri="{FF2B5EF4-FFF2-40B4-BE49-F238E27FC236}">
              <a16:creationId xmlns:a16="http://schemas.microsoft.com/office/drawing/2014/main" id="{F439C2BF-99F2-4D6F-BEA3-1286A8F81D2F}"/>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a:extLst>
            <a:ext uri="{FF2B5EF4-FFF2-40B4-BE49-F238E27FC236}">
              <a16:creationId xmlns:a16="http://schemas.microsoft.com/office/drawing/2014/main" id="{A573297B-904B-42BD-AC74-6236094AC48A}"/>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保健センター・保健所】&#10;一人当たり面積グラフ枠">
          <a:extLst>
            <a:ext uri="{FF2B5EF4-FFF2-40B4-BE49-F238E27FC236}">
              <a16:creationId xmlns:a16="http://schemas.microsoft.com/office/drawing/2014/main" id="{162ABF09-FDDB-426E-A42E-8D6139FCCE02}"/>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61" name="直線コネクタ 660">
          <a:extLst>
            <a:ext uri="{FF2B5EF4-FFF2-40B4-BE49-F238E27FC236}">
              <a16:creationId xmlns:a16="http://schemas.microsoft.com/office/drawing/2014/main" id="{8832B756-80AD-4207-9B19-594C937F0770}"/>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62" name="【保健センター・保健所】&#10;一人当たり面積最小値テキスト">
          <a:extLst>
            <a:ext uri="{FF2B5EF4-FFF2-40B4-BE49-F238E27FC236}">
              <a16:creationId xmlns:a16="http://schemas.microsoft.com/office/drawing/2014/main" id="{035E6FEA-BEEF-447A-946C-489486200AD0}"/>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63" name="直線コネクタ 662">
          <a:extLst>
            <a:ext uri="{FF2B5EF4-FFF2-40B4-BE49-F238E27FC236}">
              <a16:creationId xmlns:a16="http://schemas.microsoft.com/office/drawing/2014/main" id="{B806501C-D396-4593-919C-440DF64417CB}"/>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64" name="【保健センター・保健所】&#10;一人当たり面積最大値テキスト">
          <a:extLst>
            <a:ext uri="{FF2B5EF4-FFF2-40B4-BE49-F238E27FC236}">
              <a16:creationId xmlns:a16="http://schemas.microsoft.com/office/drawing/2014/main" id="{0BD06330-7024-46E2-8546-BE6B7525E227}"/>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65" name="直線コネクタ 664">
          <a:extLst>
            <a:ext uri="{FF2B5EF4-FFF2-40B4-BE49-F238E27FC236}">
              <a16:creationId xmlns:a16="http://schemas.microsoft.com/office/drawing/2014/main" id="{94CFBEE7-DAED-4D00-9F84-F1EE29B4AB14}"/>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118127</xdr:rowOff>
    </xdr:from>
    <xdr:ext cx="469744" cy="259045"/>
    <xdr:sp macro="" textlink="">
      <xdr:nvSpPr>
        <xdr:cNvPr id="666" name="【保健センター・保健所】&#10;一人当たり面積平均値テキスト">
          <a:extLst>
            <a:ext uri="{FF2B5EF4-FFF2-40B4-BE49-F238E27FC236}">
              <a16:creationId xmlns:a16="http://schemas.microsoft.com/office/drawing/2014/main" id="{6400E1E1-8028-4358-BB0D-E98A8BA0C8A3}"/>
            </a:ext>
          </a:extLst>
        </xdr:cNvPr>
        <xdr:cNvSpPr txBox="1"/>
      </xdr:nvSpPr>
      <xdr:spPr>
        <a:xfrm>
          <a:off x="19992975" y="9836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67" name="フローチャート: 判断 666">
          <a:extLst>
            <a:ext uri="{FF2B5EF4-FFF2-40B4-BE49-F238E27FC236}">
              <a16:creationId xmlns:a16="http://schemas.microsoft.com/office/drawing/2014/main" id="{34D10F55-F9D3-4504-B3EA-FB7749FDF0AE}"/>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68" name="フローチャート: 判断 667">
          <a:extLst>
            <a:ext uri="{FF2B5EF4-FFF2-40B4-BE49-F238E27FC236}">
              <a16:creationId xmlns:a16="http://schemas.microsoft.com/office/drawing/2014/main" id="{12352781-8293-4A1F-988F-E554E71F633C}"/>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669" name="フローチャート: 判断 668">
          <a:extLst>
            <a:ext uri="{FF2B5EF4-FFF2-40B4-BE49-F238E27FC236}">
              <a16:creationId xmlns:a16="http://schemas.microsoft.com/office/drawing/2014/main" id="{B72634C3-8794-4A15-B52F-6076EFA9E413}"/>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670" name="フローチャート: 判断 669">
          <a:extLst>
            <a:ext uri="{FF2B5EF4-FFF2-40B4-BE49-F238E27FC236}">
              <a16:creationId xmlns:a16="http://schemas.microsoft.com/office/drawing/2014/main" id="{70DACA50-3F42-4BBD-8366-BFDC9EE3F34C}"/>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71" name="フローチャート: 判断 670">
          <a:extLst>
            <a:ext uri="{FF2B5EF4-FFF2-40B4-BE49-F238E27FC236}">
              <a16:creationId xmlns:a16="http://schemas.microsoft.com/office/drawing/2014/main" id="{CABDB7B1-921C-403E-97A3-F8C5F1C5800D}"/>
            </a:ext>
          </a:extLst>
        </xdr:cNvPr>
        <xdr:cNvSpPr/>
      </xdr:nvSpPr>
      <xdr:spPr>
        <a:xfrm>
          <a:off x="167544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565769C4-EBAB-44B2-BF93-8C4E1079E674}"/>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56441A42-02DD-491F-BB17-C724DD7A08EC}"/>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28E1CAE8-C047-4A1A-8F8D-5B01EBBCA87F}"/>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36A894AB-CD54-4A1C-9610-3F82C73A8E01}"/>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9E521A88-5897-4C77-992C-08BFBB041181}"/>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82550</xdr:rowOff>
    </xdr:from>
    <xdr:to>
      <xdr:col>116</xdr:col>
      <xdr:colOff>114300</xdr:colOff>
      <xdr:row>56</xdr:row>
      <xdr:rowOff>12700</xdr:rowOff>
    </xdr:to>
    <xdr:sp macro="" textlink="">
      <xdr:nvSpPr>
        <xdr:cNvPr id="677" name="楕円 676">
          <a:extLst>
            <a:ext uri="{FF2B5EF4-FFF2-40B4-BE49-F238E27FC236}">
              <a16:creationId xmlns:a16="http://schemas.microsoft.com/office/drawing/2014/main" id="{70D80894-8E12-45C7-B522-3B331000B750}"/>
            </a:ext>
          </a:extLst>
        </xdr:cNvPr>
        <xdr:cNvSpPr/>
      </xdr:nvSpPr>
      <xdr:spPr>
        <a:xfrm>
          <a:off x="19897725" y="89916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35577</xdr:rowOff>
    </xdr:from>
    <xdr:ext cx="469744" cy="259045"/>
    <xdr:sp macro="" textlink="">
      <xdr:nvSpPr>
        <xdr:cNvPr id="678" name="【保健センター・保健所】&#10;一人当たり面積該当値テキスト">
          <a:extLst>
            <a:ext uri="{FF2B5EF4-FFF2-40B4-BE49-F238E27FC236}">
              <a16:creationId xmlns:a16="http://schemas.microsoft.com/office/drawing/2014/main" id="{AAE61BC6-0E74-4529-A41F-E279EFF0C81D}"/>
            </a:ext>
          </a:extLst>
        </xdr:cNvPr>
        <xdr:cNvSpPr txBox="1"/>
      </xdr:nvSpPr>
      <xdr:spPr>
        <a:xfrm>
          <a:off x="19992975" y="894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82550</xdr:rowOff>
    </xdr:from>
    <xdr:to>
      <xdr:col>112</xdr:col>
      <xdr:colOff>38100</xdr:colOff>
      <xdr:row>56</xdr:row>
      <xdr:rowOff>12700</xdr:rowOff>
    </xdr:to>
    <xdr:sp macro="" textlink="">
      <xdr:nvSpPr>
        <xdr:cNvPr id="679" name="楕円 678">
          <a:extLst>
            <a:ext uri="{FF2B5EF4-FFF2-40B4-BE49-F238E27FC236}">
              <a16:creationId xmlns:a16="http://schemas.microsoft.com/office/drawing/2014/main" id="{E5E26872-9D90-42B3-B95F-ADA054B9A16C}"/>
            </a:ext>
          </a:extLst>
        </xdr:cNvPr>
        <xdr:cNvSpPr/>
      </xdr:nvSpPr>
      <xdr:spPr>
        <a:xfrm>
          <a:off x="19154775" y="89916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133350</xdr:rowOff>
    </xdr:from>
    <xdr:to>
      <xdr:col>116</xdr:col>
      <xdr:colOff>63500</xdr:colOff>
      <xdr:row>55</xdr:row>
      <xdr:rowOff>133350</xdr:rowOff>
    </xdr:to>
    <xdr:cxnSp macro="">
      <xdr:nvCxnSpPr>
        <xdr:cNvPr id="680" name="直線コネクタ 679">
          <a:extLst>
            <a:ext uri="{FF2B5EF4-FFF2-40B4-BE49-F238E27FC236}">
              <a16:creationId xmlns:a16="http://schemas.microsoft.com/office/drawing/2014/main" id="{FE56F334-5383-4B5D-A070-D589CEB64A24}"/>
            </a:ext>
          </a:extLst>
        </xdr:cNvPr>
        <xdr:cNvCxnSpPr/>
      </xdr:nvCxnSpPr>
      <xdr:spPr>
        <a:xfrm>
          <a:off x="19202400" y="90392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82550</xdr:rowOff>
    </xdr:from>
    <xdr:to>
      <xdr:col>107</xdr:col>
      <xdr:colOff>101600</xdr:colOff>
      <xdr:row>56</xdr:row>
      <xdr:rowOff>12700</xdr:rowOff>
    </xdr:to>
    <xdr:sp macro="" textlink="">
      <xdr:nvSpPr>
        <xdr:cNvPr id="681" name="楕円 680">
          <a:extLst>
            <a:ext uri="{FF2B5EF4-FFF2-40B4-BE49-F238E27FC236}">
              <a16:creationId xmlns:a16="http://schemas.microsoft.com/office/drawing/2014/main" id="{31686E6E-0CCC-4550-9944-B0E379BA34E0}"/>
            </a:ext>
          </a:extLst>
        </xdr:cNvPr>
        <xdr:cNvSpPr/>
      </xdr:nvSpPr>
      <xdr:spPr>
        <a:xfrm>
          <a:off x="18345150" y="89916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133350</xdr:rowOff>
    </xdr:from>
    <xdr:to>
      <xdr:col>111</xdr:col>
      <xdr:colOff>177800</xdr:colOff>
      <xdr:row>55</xdr:row>
      <xdr:rowOff>133350</xdr:rowOff>
    </xdr:to>
    <xdr:cxnSp macro="">
      <xdr:nvCxnSpPr>
        <xdr:cNvPr id="682" name="直線コネクタ 681">
          <a:extLst>
            <a:ext uri="{FF2B5EF4-FFF2-40B4-BE49-F238E27FC236}">
              <a16:creationId xmlns:a16="http://schemas.microsoft.com/office/drawing/2014/main" id="{6652EE5F-5D5E-4B65-8593-3472BE7AC3CF}"/>
            </a:ext>
          </a:extLst>
        </xdr:cNvPr>
        <xdr:cNvCxnSpPr/>
      </xdr:nvCxnSpPr>
      <xdr:spPr>
        <a:xfrm>
          <a:off x="18392775" y="90392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82550</xdr:rowOff>
    </xdr:from>
    <xdr:to>
      <xdr:col>102</xdr:col>
      <xdr:colOff>165100</xdr:colOff>
      <xdr:row>56</xdr:row>
      <xdr:rowOff>12700</xdr:rowOff>
    </xdr:to>
    <xdr:sp macro="" textlink="">
      <xdr:nvSpPr>
        <xdr:cNvPr id="683" name="楕円 682">
          <a:extLst>
            <a:ext uri="{FF2B5EF4-FFF2-40B4-BE49-F238E27FC236}">
              <a16:creationId xmlns:a16="http://schemas.microsoft.com/office/drawing/2014/main" id="{3BB271F7-63A6-4E89-8B32-5DF5C3B1FA48}"/>
            </a:ext>
          </a:extLst>
        </xdr:cNvPr>
        <xdr:cNvSpPr/>
      </xdr:nvSpPr>
      <xdr:spPr>
        <a:xfrm>
          <a:off x="17554575" y="89916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133350</xdr:rowOff>
    </xdr:from>
    <xdr:to>
      <xdr:col>107</xdr:col>
      <xdr:colOff>50800</xdr:colOff>
      <xdr:row>55</xdr:row>
      <xdr:rowOff>133350</xdr:rowOff>
    </xdr:to>
    <xdr:cxnSp macro="">
      <xdr:nvCxnSpPr>
        <xdr:cNvPr id="684" name="直線コネクタ 683">
          <a:extLst>
            <a:ext uri="{FF2B5EF4-FFF2-40B4-BE49-F238E27FC236}">
              <a16:creationId xmlns:a16="http://schemas.microsoft.com/office/drawing/2014/main" id="{F046BECE-929C-451C-B9AE-401A68FB6231}"/>
            </a:ext>
          </a:extLst>
        </xdr:cNvPr>
        <xdr:cNvCxnSpPr/>
      </xdr:nvCxnSpPr>
      <xdr:spPr>
        <a:xfrm>
          <a:off x="17602200" y="90392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685" name="n_1aveValue【保健センター・保健所】&#10;一人当たり面積">
          <a:extLst>
            <a:ext uri="{FF2B5EF4-FFF2-40B4-BE49-F238E27FC236}">
              <a16:creationId xmlns:a16="http://schemas.microsoft.com/office/drawing/2014/main" id="{83B3CE12-622A-406F-9C9F-9E13351518F3}"/>
            </a:ext>
          </a:extLst>
        </xdr:cNvPr>
        <xdr:cNvSpPr txBox="1"/>
      </xdr:nvSpPr>
      <xdr:spPr>
        <a:xfrm>
          <a:off x="189834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686" name="n_2aveValue【保健センター・保健所】&#10;一人当たり面積">
          <a:extLst>
            <a:ext uri="{FF2B5EF4-FFF2-40B4-BE49-F238E27FC236}">
              <a16:creationId xmlns:a16="http://schemas.microsoft.com/office/drawing/2014/main" id="{C76AB745-EFC8-4882-9CD2-7F59C77D33DB}"/>
            </a:ext>
          </a:extLst>
        </xdr:cNvPr>
        <xdr:cNvSpPr txBox="1"/>
      </xdr:nvSpPr>
      <xdr:spPr>
        <a:xfrm>
          <a:off x="181833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60977</xdr:rowOff>
    </xdr:from>
    <xdr:ext cx="469744" cy="259045"/>
    <xdr:sp macro="" textlink="">
      <xdr:nvSpPr>
        <xdr:cNvPr id="687" name="n_3aveValue【保健センター・保健所】&#10;一人当たり面積">
          <a:extLst>
            <a:ext uri="{FF2B5EF4-FFF2-40B4-BE49-F238E27FC236}">
              <a16:creationId xmlns:a16="http://schemas.microsoft.com/office/drawing/2014/main" id="{F8C4D923-AFCB-4460-9C25-FBD1255B2DC2}"/>
            </a:ext>
          </a:extLst>
        </xdr:cNvPr>
        <xdr:cNvSpPr txBox="1"/>
      </xdr:nvSpPr>
      <xdr:spPr>
        <a:xfrm>
          <a:off x="173832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88" name="n_4aveValue【保健センター・保健所】&#10;一人当たり面積">
          <a:extLst>
            <a:ext uri="{FF2B5EF4-FFF2-40B4-BE49-F238E27FC236}">
              <a16:creationId xmlns:a16="http://schemas.microsoft.com/office/drawing/2014/main" id="{2636FECF-E41E-421C-B035-8125DE90C119}"/>
            </a:ext>
          </a:extLst>
        </xdr:cNvPr>
        <xdr:cNvSpPr txBox="1"/>
      </xdr:nvSpPr>
      <xdr:spPr>
        <a:xfrm>
          <a:off x="16592627"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29227</xdr:rowOff>
    </xdr:from>
    <xdr:ext cx="469744" cy="259045"/>
    <xdr:sp macro="" textlink="">
      <xdr:nvSpPr>
        <xdr:cNvPr id="689" name="n_1mainValue【保健センター・保健所】&#10;一人当たり面積">
          <a:extLst>
            <a:ext uri="{FF2B5EF4-FFF2-40B4-BE49-F238E27FC236}">
              <a16:creationId xmlns:a16="http://schemas.microsoft.com/office/drawing/2014/main" id="{D6F9AD79-6E30-4A56-961C-C9B0A23808EC}"/>
            </a:ext>
          </a:extLst>
        </xdr:cNvPr>
        <xdr:cNvSpPr txBox="1"/>
      </xdr:nvSpPr>
      <xdr:spPr>
        <a:xfrm>
          <a:off x="18983402" y="877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29227</xdr:rowOff>
    </xdr:from>
    <xdr:ext cx="469744" cy="259045"/>
    <xdr:sp macro="" textlink="">
      <xdr:nvSpPr>
        <xdr:cNvPr id="690" name="n_2mainValue【保健センター・保健所】&#10;一人当たり面積">
          <a:extLst>
            <a:ext uri="{FF2B5EF4-FFF2-40B4-BE49-F238E27FC236}">
              <a16:creationId xmlns:a16="http://schemas.microsoft.com/office/drawing/2014/main" id="{3646E480-F4D8-4572-96F1-B4AE92B84674}"/>
            </a:ext>
          </a:extLst>
        </xdr:cNvPr>
        <xdr:cNvSpPr txBox="1"/>
      </xdr:nvSpPr>
      <xdr:spPr>
        <a:xfrm>
          <a:off x="18183302" y="877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29227</xdr:rowOff>
    </xdr:from>
    <xdr:ext cx="469744" cy="259045"/>
    <xdr:sp macro="" textlink="">
      <xdr:nvSpPr>
        <xdr:cNvPr id="691" name="n_3mainValue【保健センター・保健所】&#10;一人当たり面積">
          <a:extLst>
            <a:ext uri="{FF2B5EF4-FFF2-40B4-BE49-F238E27FC236}">
              <a16:creationId xmlns:a16="http://schemas.microsoft.com/office/drawing/2014/main" id="{9DE27FF2-8C99-4FCC-81A7-421CA4F7F75A}"/>
            </a:ext>
          </a:extLst>
        </xdr:cNvPr>
        <xdr:cNvSpPr txBox="1"/>
      </xdr:nvSpPr>
      <xdr:spPr>
        <a:xfrm>
          <a:off x="17383202" y="877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a:extLst>
            <a:ext uri="{FF2B5EF4-FFF2-40B4-BE49-F238E27FC236}">
              <a16:creationId xmlns:a16="http://schemas.microsoft.com/office/drawing/2014/main" id="{5FB2BC45-8B3A-438E-B768-86CA939C98AC}"/>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a:extLst>
            <a:ext uri="{FF2B5EF4-FFF2-40B4-BE49-F238E27FC236}">
              <a16:creationId xmlns:a16="http://schemas.microsoft.com/office/drawing/2014/main" id="{8C66A777-3D69-45EA-9A82-3F066453D32B}"/>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a:extLst>
            <a:ext uri="{FF2B5EF4-FFF2-40B4-BE49-F238E27FC236}">
              <a16:creationId xmlns:a16="http://schemas.microsoft.com/office/drawing/2014/main" id="{AEFBBAD0-A9AB-4981-8269-C41709521E88}"/>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a:extLst>
            <a:ext uri="{FF2B5EF4-FFF2-40B4-BE49-F238E27FC236}">
              <a16:creationId xmlns:a16="http://schemas.microsoft.com/office/drawing/2014/main" id="{B148F8A6-826C-4685-8318-2145775B3D51}"/>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a:extLst>
            <a:ext uri="{FF2B5EF4-FFF2-40B4-BE49-F238E27FC236}">
              <a16:creationId xmlns:a16="http://schemas.microsoft.com/office/drawing/2014/main" id="{C577772D-FD52-41DA-926F-ED43480E33E7}"/>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a:extLst>
            <a:ext uri="{FF2B5EF4-FFF2-40B4-BE49-F238E27FC236}">
              <a16:creationId xmlns:a16="http://schemas.microsoft.com/office/drawing/2014/main" id="{287AFB78-4356-4B55-9145-C140487A24EC}"/>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a:extLst>
            <a:ext uri="{FF2B5EF4-FFF2-40B4-BE49-F238E27FC236}">
              <a16:creationId xmlns:a16="http://schemas.microsoft.com/office/drawing/2014/main" id="{8C8547A6-5803-4459-BD3A-598F9B16C41B}"/>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a:extLst>
            <a:ext uri="{FF2B5EF4-FFF2-40B4-BE49-F238E27FC236}">
              <a16:creationId xmlns:a16="http://schemas.microsoft.com/office/drawing/2014/main" id="{05905087-CA95-4E4C-84CD-776F94D23927}"/>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a:extLst>
            <a:ext uri="{FF2B5EF4-FFF2-40B4-BE49-F238E27FC236}">
              <a16:creationId xmlns:a16="http://schemas.microsoft.com/office/drawing/2014/main" id="{A3E23518-08C7-4E79-8450-46B5A9B004B3}"/>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a:extLst>
            <a:ext uri="{FF2B5EF4-FFF2-40B4-BE49-F238E27FC236}">
              <a16:creationId xmlns:a16="http://schemas.microsoft.com/office/drawing/2014/main" id="{D80D0D55-696B-4212-8B1C-CAE0BCB52F69}"/>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02" name="テキスト ボックス 701">
          <a:extLst>
            <a:ext uri="{FF2B5EF4-FFF2-40B4-BE49-F238E27FC236}">
              <a16:creationId xmlns:a16="http://schemas.microsoft.com/office/drawing/2014/main" id="{350E173E-4E01-4998-9600-5853B732B40D}"/>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3" name="直線コネクタ 702">
          <a:extLst>
            <a:ext uri="{FF2B5EF4-FFF2-40B4-BE49-F238E27FC236}">
              <a16:creationId xmlns:a16="http://schemas.microsoft.com/office/drawing/2014/main" id="{94BBE560-ECCA-4DAF-99CF-BB6E7E68A8F8}"/>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4" name="テキスト ボックス 703">
          <a:extLst>
            <a:ext uri="{FF2B5EF4-FFF2-40B4-BE49-F238E27FC236}">
              <a16:creationId xmlns:a16="http://schemas.microsoft.com/office/drawing/2014/main" id="{4BC0FDB2-7533-4FE2-9C76-8EDCB89078AC}"/>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5" name="直線コネクタ 704">
          <a:extLst>
            <a:ext uri="{FF2B5EF4-FFF2-40B4-BE49-F238E27FC236}">
              <a16:creationId xmlns:a16="http://schemas.microsoft.com/office/drawing/2014/main" id="{815F3D3E-1DDC-4337-992E-F6B0AA3E8048}"/>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6" name="テキスト ボックス 705">
          <a:extLst>
            <a:ext uri="{FF2B5EF4-FFF2-40B4-BE49-F238E27FC236}">
              <a16:creationId xmlns:a16="http://schemas.microsoft.com/office/drawing/2014/main" id="{0B5558A3-12C0-4713-B79D-E6E030CEAA9B}"/>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7" name="直線コネクタ 706">
          <a:extLst>
            <a:ext uri="{FF2B5EF4-FFF2-40B4-BE49-F238E27FC236}">
              <a16:creationId xmlns:a16="http://schemas.microsoft.com/office/drawing/2014/main" id="{8155C0C2-96D3-4055-AFC2-F56391B08904}"/>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8" name="テキスト ボックス 707">
          <a:extLst>
            <a:ext uri="{FF2B5EF4-FFF2-40B4-BE49-F238E27FC236}">
              <a16:creationId xmlns:a16="http://schemas.microsoft.com/office/drawing/2014/main" id="{E33BF341-9C4F-43C8-A435-4979B6981597}"/>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9" name="直線コネクタ 708">
          <a:extLst>
            <a:ext uri="{FF2B5EF4-FFF2-40B4-BE49-F238E27FC236}">
              <a16:creationId xmlns:a16="http://schemas.microsoft.com/office/drawing/2014/main" id="{13F77C78-4073-4A62-A7DE-489B7E000AF2}"/>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10" name="テキスト ボックス 709">
          <a:extLst>
            <a:ext uri="{FF2B5EF4-FFF2-40B4-BE49-F238E27FC236}">
              <a16:creationId xmlns:a16="http://schemas.microsoft.com/office/drawing/2014/main" id="{EDAC135A-3236-405B-85B4-5B63C86A7A53}"/>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a:extLst>
            <a:ext uri="{FF2B5EF4-FFF2-40B4-BE49-F238E27FC236}">
              <a16:creationId xmlns:a16="http://schemas.microsoft.com/office/drawing/2014/main" id="{ABC03631-DD28-4B49-893E-1A1E168A5705}"/>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12" name="テキスト ボックス 711">
          <a:extLst>
            <a:ext uri="{FF2B5EF4-FFF2-40B4-BE49-F238E27FC236}">
              <a16:creationId xmlns:a16="http://schemas.microsoft.com/office/drawing/2014/main" id="{32D913B2-8C6A-4B90-BE67-C96BF8DC9774}"/>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3" name="【消防施設】&#10;有形固定資産減価償却率グラフ枠">
          <a:extLst>
            <a:ext uri="{FF2B5EF4-FFF2-40B4-BE49-F238E27FC236}">
              <a16:creationId xmlns:a16="http://schemas.microsoft.com/office/drawing/2014/main" id="{F043A272-0793-48AA-A65E-632D12E2607D}"/>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152400</xdr:rowOff>
    </xdr:to>
    <xdr:cxnSp macro="">
      <xdr:nvCxnSpPr>
        <xdr:cNvPr id="714" name="直線コネクタ 713">
          <a:extLst>
            <a:ext uri="{FF2B5EF4-FFF2-40B4-BE49-F238E27FC236}">
              <a16:creationId xmlns:a16="http://schemas.microsoft.com/office/drawing/2014/main" id="{05572D49-0265-4066-A8E1-07E23AB29FAF}"/>
            </a:ext>
          </a:extLst>
        </xdr:cNvPr>
        <xdr:cNvCxnSpPr/>
      </xdr:nvCxnSpPr>
      <xdr:spPr>
        <a:xfrm flipV="1">
          <a:off x="14696439" y="12655931"/>
          <a:ext cx="0" cy="1422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15" name="【消防施設】&#10;有形固定資産減価償却率最小値テキスト">
          <a:extLst>
            <a:ext uri="{FF2B5EF4-FFF2-40B4-BE49-F238E27FC236}">
              <a16:creationId xmlns:a16="http://schemas.microsoft.com/office/drawing/2014/main" id="{CF487B2B-1843-4218-8C0C-6B8B217A9800}"/>
            </a:ext>
          </a:extLst>
        </xdr:cNvPr>
        <xdr:cNvSpPr txBox="1"/>
      </xdr:nvSpPr>
      <xdr:spPr>
        <a:xfrm>
          <a:off x="14735175" y="1408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16" name="直線コネクタ 715">
          <a:extLst>
            <a:ext uri="{FF2B5EF4-FFF2-40B4-BE49-F238E27FC236}">
              <a16:creationId xmlns:a16="http://schemas.microsoft.com/office/drawing/2014/main" id="{D22BDAAD-A56C-4C2D-ABB6-B0283679F156}"/>
            </a:ext>
          </a:extLst>
        </xdr:cNvPr>
        <xdr:cNvCxnSpPr/>
      </xdr:nvCxnSpPr>
      <xdr:spPr>
        <a:xfrm>
          <a:off x="14611350" y="14077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17" name="【消防施設】&#10;有形固定資産減価償却率最大値テキスト">
          <a:extLst>
            <a:ext uri="{FF2B5EF4-FFF2-40B4-BE49-F238E27FC236}">
              <a16:creationId xmlns:a16="http://schemas.microsoft.com/office/drawing/2014/main" id="{CFE76415-4565-45F6-A2B4-CFB6D46621CC}"/>
            </a:ext>
          </a:extLst>
        </xdr:cNvPr>
        <xdr:cNvSpPr txBox="1"/>
      </xdr:nvSpPr>
      <xdr:spPr>
        <a:xfrm>
          <a:off x="14735175" y="1245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18" name="直線コネクタ 717">
          <a:extLst>
            <a:ext uri="{FF2B5EF4-FFF2-40B4-BE49-F238E27FC236}">
              <a16:creationId xmlns:a16="http://schemas.microsoft.com/office/drawing/2014/main" id="{4A3C35FE-631E-42C3-981A-1944DA1C6AB0}"/>
            </a:ext>
          </a:extLst>
        </xdr:cNvPr>
        <xdr:cNvCxnSpPr/>
      </xdr:nvCxnSpPr>
      <xdr:spPr>
        <a:xfrm>
          <a:off x="14611350" y="126559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38879</xdr:rowOff>
    </xdr:from>
    <xdr:ext cx="405111" cy="259045"/>
    <xdr:sp macro="" textlink="">
      <xdr:nvSpPr>
        <xdr:cNvPr id="719" name="【消防施設】&#10;有形固定資産減価償却率平均値テキスト">
          <a:extLst>
            <a:ext uri="{FF2B5EF4-FFF2-40B4-BE49-F238E27FC236}">
              <a16:creationId xmlns:a16="http://schemas.microsoft.com/office/drawing/2014/main" id="{33EC8C3E-0DB8-4BE8-91B3-CCCA56387BB5}"/>
            </a:ext>
          </a:extLst>
        </xdr:cNvPr>
        <xdr:cNvSpPr txBox="1"/>
      </xdr:nvSpPr>
      <xdr:spPr>
        <a:xfrm>
          <a:off x="14735175" y="13316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60452</xdr:rowOff>
    </xdr:from>
    <xdr:to>
      <xdr:col>85</xdr:col>
      <xdr:colOff>177800</xdr:colOff>
      <xdr:row>82</xdr:row>
      <xdr:rowOff>162052</xdr:rowOff>
    </xdr:to>
    <xdr:sp macro="" textlink="">
      <xdr:nvSpPr>
        <xdr:cNvPr id="720" name="フローチャート: 判断 719">
          <a:extLst>
            <a:ext uri="{FF2B5EF4-FFF2-40B4-BE49-F238E27FC236}">
              <a16:creationId xmlns:a16="http://schemas.microsoft.com/office/drawing/2014/main" id="{91E0D18B-82DC-4AE0-A2F6-5ED472BCD448}"/>
            </a:ext>
          </a:extLst>
        </xdr:cNvPr>
        <xdr:cNvSpPr/>
      </xdr:nvSpPr>
      <xdr:spPr>
        <a:xfrm>
          <a:off x="14649450" y="133414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5587</xdr:rowOff>
    </xdr:from>
    <xdr:to>
      <xdr:col>81</xdr:col>
      <xdr:colOff>101600</xdr:colOff>
      <xdr:row>82</xdr:row>
      <xdr:rowOff>107187</xdr:rowOff>
    </xdr:to>
    <xdr:sp macro="" textlink="">
      <xdr:nvSpPr>
        <xdr:cNvPr id="721" name="フローチャート: 判断 720">
          <a:extLst>
            <a:ext uri="{FF2B5EF4-FFF2-40B4-BE49-F238E27FC236}">
              <a16:creationId xmlns:a16="http://schemas.microsoft.com/office/drawing/2014/main" id="{8FE90E95-61C7-4D05-9EE4-BE042F7A9139}"/>
            </a:ext>
          </a:extLst>
        </xdr:cNvPr>
        <xdr:cNvSpPr/>
      </xdr:nvSpPr>
      <xdr:spPr>
        <a:xfrm>
          <a:off x="13887450" y="132866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22" name="フローチャート: 判断 721">
          <a:extLst>
            <a:ext uri="{FF2B5EF4-FFF2-40B4-BE49-F238E27FC236}">
              <a16:creationId xmlns:a16="http://schemas.microsoft.com/office/drawing/2014/main" id="{7EDE637D-2ED2-4425-BFA0-770022AD9D71}"/>
            </a:ext>
          </a:extLst>
        </xdr:cNvPr>
        <xdr:cNvSpPr/>
      </xdr:nvSpPr>
      <xdr:spPr>
        <a:xfrm>
          <a:off x="13096875" y="132577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723" name="フローチャート: 判断 722">
          <a:extLst>
            <a:ext uri="{FF2B5EF4-FFF2-40B4-BE49-F238E27FC236}">
              <a16:creationId xmlns:a16="http://schemas.microsoft.com/office/drawing/2014/main" id="{EF739148-6EE4-46FF-9FCD-F977E3A0C176}"/>
            </a:ext>
          </a:extLst>
        </xdr:cNvPr>
        <xdr:cNvSpPr/>
      </xdr:nvSpPr>
      <xdr:spPr>
        <a:xfrm>
          <a:off x="122967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103887</xdr:rowOff>
    </xdr:from>
    <xdr:to>
      <xdr:col>67</xdr:col>
      <xdr:colOff>101600</xdr:colOff>
      <xdr:row>82</xdr:row>
      <xdr:rowOff>34037</xdr:rowOff>
    </xdr:to>
    <xdr:sp macro="" textlink="">
      <xdr:nvSpPr>
        <xdr:cNvPr id="724" name="フローチャート: 判断 723">
          <a:extLst>
            <a:ext uri="{FF2B5EF4-FFF2-40B4-BE49-F238E27FC236}">
              <a16:creationId xmlns:a16="http://schemas.microsoft.com/office/drawing/2014/main" id="{92605E17-C2B3-451F-A5C0-1D531305B4EC}"/>
            </a:ext>
          </a:extLst>
        </xdr:cNvPr>
        <xdr:cNvSpPr/>
      </xdr:nvSpPr>
      <xdr:spPr>
        <a:xfrm>
          <a:off x="11487150" y="132229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4AEA0E3-831B-4F68-8114-7207288A43CF}"/>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FC7EA439-91D0-437E-9C50-A115D0C77DFD}"/>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912460A2-9385-4FE2-A1CF-E2F419A3EC53}"/>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4E1E7853-DC76-4B1F-814B-017F169CA327}"/>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9957221A-6500-473F-981C-1ABD330C0B41}"/>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37592</xdr:rowOff>
    </xdr:from>
    <xdr:to>
      <xdr:col>85</xdr:col>
      <xdr:colOff>177800</xdr:colOff>
      <xdr:row>80</xdr:row>
      <xdr:rowOff>139192</xdr:rowOff>
    </xdr:to>
    <xdr:sp macro="" textlink="">
      <xdr:nvSpPr>
        <xdr:cNvPr id="730" name="楕円 729">
          <a:extLst>
            <a:ext uri="{FF2B5EF4-FFF2-40B4-BE49-F238E27FC236}">
              <a16:creationId xmlns:a16="http://schemas.microsoft.com/office/drawing/2014/main" id="{48977A0E-0DB5-46C4-B1AE-0F0BBAD570C1}"/>
            </a:ext>
          </a:extLst>
        </xdr:cNvPr>
        <xdr:cNvSpPr/>
      </xdr:nvSpPr>
      <xdr:spPr>
        <a:xfrm>
          <a:off x="14649450" y="1299159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60469</xdr:rowOff>
    </xdr:from>
    <xdr:ext cx="405111" cy="259045"/>
    <xdr:sp macro="" textlink="">
      <xdr:nvSpPr>
        <xdr:cNvPr id="731" name="【消防施設】&#10;有形固定資産減価償却率該当値テキスト">
          <a:extLst>
            <a:ext uri="{FF2B5EF4-FFF2-40B4-BE49-F238E27FC236}">
              <a16:creationId xmlns:a16="http://schemas.microsoft.com/office/drawing/2014/main" id="{97577583-3D41-431C-805F-C40F6158D1E3}"/>
            </a:ext>
          </a:extLst>
        </xdr:cNvPr>
        <xdr:cNvSpPr txBox="1"/>
      </xdr:nvSpPr>
      <xdr:spPr>
        <a:xfrm>
          <a:off x="14735175" y="12855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83313</xdr:rowOff>
    </xdr:from>
    <xdr:to>
      <xdr:col>81</xdr:col>
      <xdr:colOff>101600</xdr:colOff>
      <xdr:row>81</xdr:row>
      <xdr:rowOff>13463</xdr:rowOff>
    </xdr:to>
    <xdr:sp macro="" textlink="">
      <xdr:nvSpPr>
        <xdr:cNvPr id="732" name="楕円 731">
          <a:extLst>
            <a:ext uri="{FF2B5EF4-FFF2-40B4-BE49-F238E27FC236}">
              <a16:creationId xmlns:a16="http://schemas.microsoft.com/office/drawing/2014/main" id="{8FB03750-06AF-428C-AF67-44B8B0090131}"/>
            </a:ext>
          </a:extLst>
        </xdr:cNvPr>
        <xdr:cNvSpPr/>
      </xdr:nvSpPr>
      <xdr:spPr>
        <a:xfrm>
          <a:off x="13887450" y="1304048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88392</xdr:rowOff>
    </xdr:from>
    <xdr:to>
      <xdr:col>85</xdr:col>
      <xdr:colOff>127000</xdr:colOff>
      <xdr:row>80</xdr:row>
      <xdr:rowOff>134113</xdr:rowOff>
    </xdr:to>
    <xdr:cxnSp macro="">
      <xdr:nvCxnSpPr>
        <xdr:cNvPr id="733" name="直線コネクタ 732">
          <a:extLst>
            <a:ext uri="{FF2B5EF4-FFF2-40B4-BE49-F238E27FC236}">
              <a16:creationId xmlns:a16="http://schemas.microsoft.com/office/drawing/2014/main" id="{67306EB8-7375-4C5E-B7B9-A16EE02598DC}"/>
            </a:ext>
          </a:extLst>
        </xdr:cNvPr>
        <xdr:cNvCxnSpPr/>
      </xdr:nvCxnSpPr>
      <xdr:spPr>
        <a:xfrm flipV="1">
          <a:off x="13935075" y="13039217"/>
          <a:ext cx="762000" cy="4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149606</xdr:rowOff>
    </xdr:from>
    <xdr:to>
      <xdr:col>76</xdr:col>
      <xdr:colOff>165100</xdr:colOff>
      <xdr:row>80</xdr:row>
      <xdr:rowOff>79756</xdr:rowOff>
    </xdr:to>
    <xdr:sp macro="" textlink="">
      <xdr:nvSpPr>
        <xdr:cNvPr id="734" name="楕円 733">
          <a:extLst>
            <a:ext uri="{FF2B5EF4-FFF2-40B4-BE49-F238E27FC236}">
              <a16:creationId xmlns:a16="http://schemas.microsoft.com/office/drawing/2014/main" id="{95BEDC39-209F-462D-AB85-FE27255D4D96}"/>
            </a:ext>
          </a:extLst>
        </xdr:cNvPr>
        <xdr:cNvSpPr/>
      </xdr:nvSpPr>
      <xdr:spPr>
        <a:xfrm>
          <a:off x="13096875" y="129416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28956</xdr:rowOff>
    </xdr:from>
    <xdr:to>
      <xdr:col>81</xdr:col>
      <xdr:colOff>50800</xdr:colOff>
      <xdr:row>80</xdr:row>
      <xdr:rowOff>134113</xdr:rowOff>
    </xdr:to>
    <xdr:cxnSp macro="">
      <xdr:nvCxnSpPr>
        <xdr:cNvPr id="735" name="直線コネクタ 734">
          <a:extLst>
            <a:ext uri="{FF2B5EF4-FFF2-40B4-BE49-F238E27FC236}">
              <a16:creationId xmlns:a16="http://schemas.microsoft.com/office/drawing/2014/main" id="{F4546B1C-92CD-4890-B1CB-CD7A8AD1EEF4}"/>
            </a:ext>
          </a:extLst>
        </xdr:cNvPr>
        <xdr:cNvCxnSpPr/>
      </xdr:nvCxnSpPr>
      <xdr:spPr>
        <a:xfrm>
          <a:off x="13144500" y="12979781"/>
          <a:ext cx="790575" cy="10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85598</xdr:rowOff>
    </xdr:from>
    <xdr:to>
      <xdr:col>72</xdr:col>
      <xdr:colOff>38100</xdr:colOff>
      <xdr:row>80</xdr:row>
      <xdr:rowOff>15748</xdr:rowOff>
    </xdr:to>
    <xdr:sp macro="" textlink="">
      <xdr:nvSpPr>
        <xdr:cNvPr id="736" name="楕円 735">
          <a:extLst>
            <a:ext uri="{FF2B5EF4-FFF2-40B4-BE49-F238E27FC236}">
              <a16:creationId xmlns:a16="http://schemas.microsoft.com/office/drawing/2014/main" id="{85CBF982-5896-456A-B856-29D30E877364}"/>
            </a:ext>
          </a:extLst>
        </xdr:cNvPr>
        <xdr:cNvSpPr/>
      </xdr:nvSpPr>
      <xdr:spPr>
        <a:xfrm>
          <a:off x="12296775" y="1288084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136398</xdr:rowOff>
    </xdr:from>
    <xdr:to>
      <xdr:col>76</xdr:col>
      <xdr:colOff>114300</xdr:colOff>
      <xdr:row>80</xdr:row>
      <xdr:rowOff>28956</xdr:rowOff>
    </xdr:to>
    <xdr:cxnSp macro="">
      <xdr:nvCxnSpPr>
        <xdr:cNvPr id="737" name="直線コネクタ 736">
          <a:extLst>
            <a:ext uri="{FF2B5EF4-FFF2-40B4-BE49-F238E27FC236}">
              <a16:creationId xmlns:a16="http://schemas.microsoft.com/office/drawing/2014/main" id="{7C3BEB61-A6D8-4DDC-A52B-95A1D99ACB93}"/>
            </a:ext>
          </a:extLst>
        </xdr:cNvPr>
        <xdr:cNvCxnSpPr/>
      </xdr:nvCxnSpPr>
      <xdr:spPr>
        <a:xfrm>
          <a:off x="12344400" y="12928473"/>
          <a:ext cx="800100" cy="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98314</xdr:rowOff>
    </xdr:from>
    <xdr:ext cx="405111" cy="259045"/>
    <xdr:sp macro="" textlink="">
      <xdr:nvSpPr>
        <xdr:cNvPr id="738" name="n_1aveValue【消防施設】&#10;有形固定資産減価償却率">
          <a:extLst>
            <a:ext uri="{FF2B5EF4-FFF2-40B4-BE49-F238E27FC236}">
              <a16:creationId xmlns:a16="http://schemas.microsoft.com/office/drawing/2014/main" id="{F468BB6F-A24D-4F8E-BE16-AB59B8406BEA}"/>
            </a:ext>
          </a:extLst>
        </xdr:cNvPr>
        <xdr:cNvSpPr txBox="1"/>
      </xdr:nvSpPr>
      <xdr:spPr>
        <a:xfrm>
          <a:off x="13745219" y="1337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66312</xdr:rowOff>
    </xdr:from>
    <xdr:ext cx="405111" cy="259045"/>
    <xdr:sp macro="" textlink="">
      <xdr:nvSpPr>
        <xdr:cNvPr id="739" name="n_2aveValue【消防施設】&#10;有形固定資産減価償却率">
          <a:extLst>
            <a:ext uri="{FF2B5EF4-FFF2-40B4-BE49-F238E27FC236}">
              <a16:creationId xmlns:a16="http://schemas.microsoft.com/office/drawing/2014/main" id="{EB77553E-D867-4EA6-9EBC-4EE69925B87C}"/>
            </a:ext>
          </a:extLst>
        </xdr:cNvPr>
        <xdr:cNvSpPr txBox="1"/>
      </xdr:nvSpPr>
      <xdr:spPr>
        <a:xfrm>
          <a:off x="12964169" y="133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11447</xdr:rowOff>
    </xdr:from>
    <xdr:ext cx="405111" cy="259045"/>
    <xdr:sp macro="" textlink="">
      <xdr:nvSpPr>
        <xdr:cNvPr id="740" name="n_3aveValue【消防施設】&#10;有形固定資産減価償却率">
          <a:extLst>
            <a:ext uri="{FF2B5EF4-FFF2-40B4-BE49-F238E27FC236}">
              <a16:creationId xmlns:a16="http://schemas.microsoft.com/office/drawing/2014/main" id="{18D7A4B1-E428-4FBB-B0BF-1B4833C732B7}"/>
            </a:ext>
          </a:extLst>
        </xdr:cNvPr>
        <xdr:cNvSpPr txBox="1"/>
      </xdr:nvSpPr>
      <xdr:spPr>
        <a:xfrm>
          <a:off x="12164069"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50564</xdr:rowOff>
    </xdr:from>
    <xdr:ext cx="405111" cy="259045"/>
    <xdr:sp macro="" textlink="">
      <xdr:nvSpPr>
        <xdr:cNvPr id="741" name="n_4aveValue【消防施設】&#10;有形固定資産減価償却率">
          <a:extLst>
            <a:ext uri="{FF2B5EF4-FFF2-40B4-BE49-F238E27FC236}">
              <a16:creationId xmlns:a16="http://schemas.microsoft.com/office/drawing/2014/main" id="{A02C7176-659B-4C5C-A737-5EA9C7D7044C}"/>
            </a:ext>
          </a:extLst>
        </xdr:cNvPr>
        <xdr:cNvSpPr txBox="1"/>
      </xdr:nvSpPr>
      <xdr:spPr>
        <a:xfrm>
          <a:off x="11354444" y="13001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29990</xdr:rowOff>
    </xdr:from>
    <xdr:ext cx="405111" cy="259045"/>
    <xdr:sp macro="" textlink="">
      <xdr:nvSpPr>
        <xdr:cNvPr id="742" name="n_1mainValue【消防施設】&#10;有形固定資産減価償却率">
          <a:extLst>
            <a:ext uri="{FF2B5EF4-FFF2-40B4-BE49-F238E27FC236}">
              <a16:creationId xmlns:a16="http://schemas.microsoft.com/office/drawing/2014/main" id="{4AB8F6EC-6562-490C-ACC4-6316D2A0B00D}"/>
            </a:ext>
          </a:extLst>
        </xdr:cNvPr>
        <xdr:cNvSpPr txBox="1"/>
      </xdr:nvSpPr>
      <xdr:spPr>
        <a:xfrm>
          <a:off x="13745219" y="1281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96283</xdr:rowOff>
    </xdr:from>
    <xdr:ext cx="405111" cy="259045"/>
    <xdr:sp macro="" textlink="">
      <xdr:nvSpPr>
        <xdr:cNvPr id="743" name="n_2mainValue【消防施設】&#10;有形固定資産減価償却率">
          <a:extLst>
            <a:ext uri="{FF2B5EF4-FFF2-40B4-BE49-F238E27FC236}">
              <a16:creationId xmlns:a16="http://schemas.microsoft.com/office/drawing/2014/main" id="{D0E8BF0D-E0C2-49E0-9573-9723984C3EAC}"/>
            </a:ext>
          </a:extLst>
        </xdr:cNvPr>
        <xdr:cNvSpPr txBox="1"/>
      </xdr:nvSpPr>
      <xdr:spPr>
        <a:xfrm>
          <a:off x="12964169" y="1272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32275</xdr:rowOff>
    </xdr:from>
    <xdr:ext cx="405111" cy="259045"/>
    <xdr:sp macro="" textlink="">
      <xdr:nvSpPr>
        <xdr:cNvPr id="744" name="n_3mainValue【消防施設】&#10;有形固定資産減価償却率">
          <a:extLst>
            <a:ext uri="{FF2B5EF4-FFF2-40B4-BE49-F238E27FC236}">
              <a16:creationId xmlns:a16="http://schemas.microsoft.com/office/drawing/2014/main" id="{27DA2D2C-2A29-4232-BA49-5E54B313215A}"/>
            </a:ext>
          </a:extLst>
        </xdr:cNvPr>
        <xdr:cNvSpPr txBox="1"/>
      </xdr:nvSpPr>
      <xdr:spPr>
        <a:xfrm>
          <a:off x="12164069" y="1265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5" name="正方形/長方形 744">
          <a:extLst>
            <a:ext uri="{FF2B5EF4-FFF2-40B4-BE49-F238E27FC236}">
              <a16:creationId xmlns:a16="http://schemas.microsoft.com/office/drawing/2014/main" id="{0CCB08F3-6E1B-43E6-ABD9-A40271CDCEBF}"/>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6" name="正方形/長方形 745">
          <a:extLst>
            <a:ext uri="{FF2B5EF4-FFF2-40B4-BE49-F238E27FC236}">
              <a16:creationId xmlns:a16="http://schemas.microsoft.com/office/drawing/2014/main" id="{056B3168-3391-4F03-91E4-3BB63255918F}"/>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7" name="正方形/長方形 746">
          <a:extLst>
            <a:ext uri="{FF2B5EF4-FFF2-40B4-BE49-F238E27FC236}">
              <a16:creationId xmlns:a16="http://schemas.microsoft.com/office/drawing/2014/main" id="{5CDB6BB9-8104-452F-80C5-33D1156FCE88}"/>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8" name="正方形/長方形 747">
          <a:extLst>
            <a:ext uri="{FF2B5EF4-FFF2-40B4-BE49-F238E27FC236}">
              <a16:creationId xmlns:a16="http://schemas.microsoft.com/office/drawing/2014/main" id="{3424A791-FD56-4DB5-BB55-64C96EA7113F}"/>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9" name="正方形/長方形 748">
          <a:extLst>
            <a:ext uri="{FF2B5EF4-FFF2-40B4-BE49-F238E27FC236}">
              <a16:creationId xmlns:a16="http://schemas.microsoft.com/office/drawing/2014/main" id="{24FC5A0D-EF8D-4543-BAA8-46744A2281D0}"/>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0" name="正方形/長方形 749">
          <a:extLst>
            <a:ext uri="{FF2B5EF4-FFF2-40B4-BE49-F238E27FC236}">
              <a16:creationId xmlns:a16="http://schemas.microsoft.com/office/drawing/2014/main" id="{CB01B677-C985-486A-9545-A3BF459CF11C}"/>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1" name="正方形/長方形 750">
          <a:extLst>
            <a:ext uri="{FF2B5EF4-FFF2-40B4-BE49-F238E27FC236}">
              <a16:creationId xmlns:a16="http://schemas.microsoft.com/office/drawing/2014/main" id="{4CAED322-AE29-4182-ADEA-279E9D4B3972}"/>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2" name="正方形/長方形 751">
          <a:extLst>
            <a:ext uri="{FF2B5EF4-FFF2-40B4-BE49-F238E27FC236}">
              <a16:creationId xmlns:a16="http://schemas.microsoft.com/office/drawing/2014/main" id="{B38EA6E5-3C81-4A78-AB8B-08CE592BE9A9}"/>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3" name="テキスト ボックス 752">
          <a:extLst>
            <a:ext uri="{FF2B5EF4-FFF2-40B4-BE49-F238E27FC236}">
              <a16:creationId xmlns:a16="http://schemas.microsoft.com/office/drawing/2014/main" id="{55F82CCE-35DD-4241-8DD4-F6BC073C5E32}"/>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4" name="直線コネクタ 753">
          <a:extLst>
            <a:ext uri="{FF2B5EF4-FFF2-40B4-BE49-F238E27FC236}">
              <a16:creationId xmlns:a16="http://schemas.microsoft.com/office/drawing/2014/main" id="{4FF629BE-BBF3-42A5-8E4A-E1252D3401BA}"/>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5" name="テキスト ボックス 754">
          <a:extLst>
            <a:ext uri="{FF2B5EF4-FFF2-40B4-BE49-F238E27FC236}">
              <a16:creationId xmlns:a16="http://schemas.microsoft.com/office/drawing/2014/main" id="{3045A666-E7FC-4303-BA7D-013980F66F30}"/>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56" name="直線コネクタ 755">
          <a:extLst>
            <a:ext uri="{FF2B5EF4-FFF2-40B4-BE49-F238E27FC236}">
              <a16:creationId xmlns:a16="http://schemas.microsoft.com/office/drawing/2014/main" id="{C8B82930-3318-4C6B-A223-F4A1CB9A48B2}"/>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7" name="テキスト ボックス 756">
          <a:extLst>
            <a:ext uri="{FF2B5EF4-FFF2-40B4-BE49-F238E27FC236}">
              <a16:creationId xmlns:a16="http://schemas.microsoft.com/office/drawing/2014/main" id="{84000A9B-F6B2-430A-BDF5-DF725ACC566D}"/>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8" name="直線コネクタ 757">
          <a:extLst>
            <a:ext uri="{FF2B5EF4-FFF2-40B4-BE49-F238E27FC236}">
              <a16:creationId xmlns:a16="http://schemas.microsoft.com/office/drawing/2014/main" id="{C26BD5C6-FAE2-4027-9773-1B1EFA85EDFF}"/>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9" name="テキスト ボックス 758">
          <a:extLst>
            <a:ext uri="{FF2B5EF4-FFF2-40B4-BE49-F238E27FC236}">
              <a16:creationId xmlns:a16="http://schemas.microsoft.com/office/drawing/2014/main" id="{815EED29-D881-410F-AA94-37DD485CD385}"/>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0" name="直線コネクタ 759">
          <a:extLst>
            <a:ext uri="{FF2B5EF4-FFF2-40B4-BE49-F238E27FC236}">
              <a16:creationId xmlns:a16="http://schemas.microsoft.com/office/drawing/2014/main" id="{5BDE577D-6950-4D73-94B3-2BFFE187451E}"/>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1" name="テキスト ボックス 760">
          <a:extLst>
            <a:ext uri="{FF2B5EF4-FFF2-40B4-BE49-F238E27FC236}">
              <a16:creationId xmlns:a16="http://schemas.microsoft.com/office/drawing/2014/main" id="{94926F28-468F-4D05-904C-76AB5AFFBEFF}"/>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2" name="直線コネクタ 761">
          <a:extLst>
            <a:ext uri="{FF2B5EF4-FFF2-40B4-BE49-F238E27FC236}">
              <a16:creationId xmlns:a16="http://schemas.microsoft.com/office/drawing/2014/main" id="{7F88614F-AD39-41C9-A792-D6BD9F153805}"/>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3" name="テキスト ボックス 762">
          <a:extLst>
            <a:ext uri="{FF2B5EF4-FFF2-40B4-BE49-F238E27FC236}">
              <a16:creationId xmlns:a16="http://schemas.microsoft.com/office/drawing/2014/main" id="{D4EED433-08A8-440A-BF69-03CCBAEA1C6B}"/>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4" name="直線コネクタ 763">
          <a:extLst>
            <a:ext uri="{FF2B5EF4-FFF2-40B4-BE49-F238E27FC236}">
              <a16:creationId xmlns:a16="http://schemas.microsoft.com/office/drawing/2014/main" id="{3BBEDC85-B14A-4AC3-B7BD-EE35B0F5501A}"/>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5" name="テキスト ボックス 764">
          <a:extLst>
            <a:ext uri="{FF2B5EF4-FFF2-40B4-BE49-F238E27FC236}">
              <a16:creationId xmlns:a16="http://schemas.microsoft.com/office/drawing/2014/main" id="{CD973823-7970-4299-AF23-E0BD5336524C}"/>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6" name="直線コネクタ 765">
          <a:extLst>
            <a:ext uri="{FF2B5EF4-FFF2-40B4-BE49-F238E27FC236}">
              <a16:creationId xmlns:a16="http://schemas.microsoft.com/office/drawing/2014/main" id="{E9502F0C-3FFF-417D-B38A-7BF16866F6F8}"/>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7" name="テキスト ボックス 766">
          <a:extLst>
            <a:ext uri="{FF2B5EF4-FFF2-40B4-BE49-F238E27FC236}">
              <a16:creationId xmlns:a16="http://schemas.microsoft.com/office/drawing/2014/main" id="{B929B0CD-BE61-4FD2-9E55-A0639E6976AC}"/>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8" name="【消防施設】&#10;一人当たり面積グラフ枠">
          <a:extLst>
            <a:ext uri="{FF2B5EF4-FFF2-40B4-BE49-F238E27FC236}">
              <a16:creationId xmlns:a16="http://schemas.microsoft.com/office/drawing/2014/main" id="{1D48669A-5112-4BD4-A481-EFBC82DA2713}"/>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769" name="直線コネクタ 768">
          <a:extLst>
            <a:ext uri="{FF2B5EF4-FFF2-40B4-BE49-F238E27FC236}">
              <a16:creationId xmlns:a16="http://schemas.microsoft.com/office/drawing/2014/main" id="{45CA571C-9849-4CF8-BC39-C9C3435C5CDA}"/>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70" name="【消防施設】&#10;一人当たり面積最小値テキスト">
          <a:extLst>
            <a:ext uri="{FF2B5EF4-FFF2-40B4-BE49-F238E27FC236}">
              <a16:creationId xmlns:a16="http://schemas.microsoft.com/office/drawing/2014/main" id="{BA7C3ADE-3248-4E5A-B5E5-67AAFAA0194E}"/>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71" name="直線コネクタ 770">
          <a:extLst>
            <a:ext uri="{FF2B5EF4-FFF2-40B4-BE49-F238E27FC236}">
              <a16:creationId xmlns:a16="http://schemas.microsoft.com/office/drawing/2014/main" id="{D4FF58AC-9DBB-4ACF-A050-51E0CD583BDD}"/>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72" name="【消防施設】&#10;一人当たり面積最大値テキスト">
          <a:extLst>
            <a:ext uri="{FF2B5EF4-FFF2-40B4-BE49-F238E27FC236}">
              <a16:creationId xmlns:a16="http://schemas.microsoft.com/office/drawing/2014/main" id="{D53CE30D-A29A-4499-B336-EB7A67CF0DDF}"/>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73" name="直線コネクタ 772">
          <a:extLst>
            <a:ext uri="{FF2B5EF4-FFF2-40B4-BE49-F238E27FC236}">
              <a16:creationId xmlns:a16="http://schemas.microsoft.com/office/drawing/2014/main" id="{20EC60AA-F437-46B0-AD47-AC6B09BD53D8}"/>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774" name="【消防施設】&#10;一人当たり面積平均値テキスト">
          <a:extLst>
            <a:ext uri="{FF2B5EF4-FFF2-40B4-BE49-F238E27FC236}">
              <a16:creationId xmlns:a16="http://schemas.microsoft.com/office/drawing/2014/main" id="{F6AC7451-7A31-460F-BFF6-F240BCD52EB7}"/>
            </a:ext>
          </a:extLst>
        </xdr:cNvPr>
        <xdr:cNvSpPr txBox="1"/>
      </xdr:nvSpPr>
      <xdr:spPr>
        <a:xfrm>
          <a:off x="19992975" y="13180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75" name="フローチャート: 判断 774">
          <a:extLst>
            <a:ext uri="{FF2B5EF4-FFF2-40B4-BE49-F238E27FC236}">
              <a16:creationId xmlns:a16="http://schemas.microsoft.com/office/drawing/2014/main" id="{D09B37B5-40C9-4870-830D-9500BC3F6555}"/>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776" name="フローチャート: 判断 775">
          <a:extLst>
            <a:ext uri="{FF2B5EF4-FFF2-40B4-BE49-F238E27FC236}">
              <a16:creationId xmlns:a16="http://schemas.microsoft.com/office/drawing/2014/main" id="{D9E40B90-5661-422B-B0C9-E7F9F445E4F8}"/>
            </a:ext>
          </a:extLst>
        </xdr:cNvPr>
        <xdr:cNvSpPr/>
      </xdr:nvSpPr>
      <xdr:spPr>
        <a:xfrm>
          <a:off x="191547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777" name="フローチャート: 判断 776">
          <a:extLst>
            <a:ext uri="{FF2B5EF4-FFF2-40B4-BE49-F238E27FC236}">
              <a16:creationId xmlns:a16="http://schemas.microsoft.com/office/drawing/2014/main" id="{B9C1ECFD-5790-4D34-8D27-2A94CA0B6678}"/>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778" name="フローチャート: 判断 777">
          <a:extLst>
            <a:ext uri="{FF2B5EF4-FFF2-40B4-BE49-F238E27FC236}">
              <a16:creationId xmlns:a16="http://schemas.microsoft.com/office/drawing/2014/main" id="{B0D5DAA8-924B-458A-83F5-A3B51ECC52D4}"/>
            </a:ext>
          </a:extLst>
        </xdr:cNvPr>
        <xdr:cNvSpPr/>
      </xdr:nvSpPr>
      <xdr:spPr>
        <a:xfrm>
          <a:off x="17554575" y="132397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779" name="フローチャート: 判断 778">
          <a:extLst>
            <a:ext uri="{FF2B5EF4-FFF2-40B4-BE49-F238E27FC236}">
              <a16:creationId xmlns:a16="http://schemas.microsoft.com/office/drawing/2014/main" id="{8DD50A88-D566-46C8-ABC7-E5D77545B2A6}"/>
            </a:ext>
          </a:extLst>
        </xdr:cNvPr>
        <xdr:cNvSpPr/>
      </xdr:nvSpPr>
      <xdr:spPr>
        <a:xfrm>
          <a:off x="167544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98ED25A2-1DBC-4FEB-AB8C-CCBD68662C57}"/>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4190379E-E5A0-4C65-8DB5-08020889BA82}"/>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31A4F6C7-0B45-44CD-800B-1FCB4A167B51}"/>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id="{1AC620A6-E845-4C04-A25A-6B062F75A484}"/>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id="{2E8969F6-3F01-4080-ACF2-5390CD61A972}"/>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785" name="楕円 784">
          <a:extLst>
            <a:ext uri="{FF2B5EF4-FFF2-40B4-BE49-F238E27FC236}">
              <a16:creationId xmlns:a16="http://schemas.microsoft.com/office/drawing/2014/main" id="{D361352B-F951-46BD-B897-95FA857A3CD8}"/>
            </a:ext>
          </a:extLst>
        </xdr:cNvPr>
        <xdr:cNvSpPr/>
      </xdr:nvSpPr>
      <xdr:spPr>
        <a:xfrm>
          <a:off x="19897725" y="126301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10177</xdr:rowOff>
    </xdr:from>
    <xdr:ext cx="469744" cy="259045"/>
    <xdr:sp macro="" textlink="">
      <xdr:nvSpPr>
        <xdr:cNvPr id="786" name="【消防施設】&#10;一人当たり面積該当値テキスト">
          <a:extLst>
            <a:ext uri="{FF2B5EF4-FFF2-40B4-BE49-F238E27FC236}">
              <a16:creationId xmlns:a16="http://schemas.microsoft.com/office/drawing/2014/main" id="{7ACE73F4-4345-4746-8EB0-0041D43B02F3}"/>
            </a:ext>
          </a:extLst>
        </xdr:cNvPr>
        <xdr:cNvSpPr txBox="1"/>
      </xdr:nvSpPr>
      <xdr:spPr>
        <a:xfrm>
          <a:off x="19992975" y="124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63500</xdr:rowOff>
    </xdr:from>
    <xdr:to>
      <xdr:col>112</xdr:col>
      <xdr:colOff>38100</xdr:colOff>
      <xdr:row>78</xdr:row>
      <xdr:rowOff>165100</xdr:rowOff>
    </xdr:to>
    <xdr:sp macro="" textlink="">
      <xdr:nvSpPr>
        <xdr:cNvPr id="787" name="楕円 786">
          <a:extLst>
            <a:ext uri="{FF2B5EF4-FFF2-40B4-BE49-F238E27FC236}">
              <a16:creationId xmlns:a16="http://schemas.microsoft.com/office/drawing/2014/main" id="{CD6114B6-30E0-48C8-A00F-BABD6E5F5A6E}"/>
            </a:ext>
          </a:extLst>
        </xdr:cNvPr>
        <xdr:cNvSpPr/>
      </xdr:nvSpPr>
      <xdr:spPr>
        <a:xfrm>
          <a:off x="19154775" y="126968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114300</xdr:rowOff>
    </xdr:to>
    <xdr:cxnSp macro="">
      <xdr:nvCxnSpPr>
        <xdr:cNvPr id="788" name="直線コネクタ 787">
          <a:extLst>
            <a:ext uri="{FF2B5EF4-FFF2-40B4-BE49-F238E27FC236}">
              <a16:creationId xmlns:a16="http://schemas.microsoft.com/office/drawing/2014/main" id="{65C1D0E7-9304-402E-8FEC-55D90D573569}"/>
            </a:ext>
          </a:extLst>
        </xdr:cNvPr>
        <xdr:cNvCxnSpPr/>
      </xdr:nvCxnSpPr>
      <xdr:spPr>
        <a:xfrm flipV="1">
          <a:off x="19202400" y="12668250"/>
          <a:ext cx="7524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139700</xdr:rowOff>
    </xdr:from>
    <xdr:to>
      <xdr:col>107</xdr:col>
      <xdr:colOff>101600</xdr:colOff>
      <xdr:row>79</xdr:row>
      <xdr:rowOff>69850</xdr:rowOff>
    </xdr:to>
    <xdr:sp macro="" textlink="">
      <xdr:nvSpPr>
        <xdr:cNvPr id="789" name="楕円 788">
          <a:extLst>
            <a:ext uri="{FF2B5EF4-FFF2-40B4-BE49-F238E27FC236}">
              <a16:creationId xmlns:a16="http://schemas.microsoft.com/office/drawing/2014/main" id="{CB9517FB-4D43-4207-B0AF-BD3D99FCACD7}"/>
            </a:ext>
          </a:extLst>
        </xdr:cNvPr>
        <xdr:cNvSpPr/>
      </xdr:nvSpPr>
      <xdr:spPr>
        <a:xfrm>
          <a:off x="18345150" y="127730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114300</xdr:rowOff>
    </xdr:from>
    <xdr:to>
      <xdr:col>111</xdr:col>
      <xdr:colOff>177800</xdr:colOff>
      <xdr:row>79</xdr:row>
      <xdr:rowOff>19050</xdr:rowOff>
    </xdr:to>
    <xdr:cxnSp macro="">
      <xdr:nvCxnSpPr>
        <xdr:cNvPr id="790" name="直線コネクタ 789">
          <a:extLst>
            <a:ext uri="{FF2B5EF4-FFF2-40B4-BE49-F238E27FC236}">
              <a16:creationId xmlns:a16="http://schemas.microsoft.com/office/drawing/2014/main" id="{854AFFD1-B50B-4448-8921-8610F86730A4}"/>
            </a:ext>
          </a:extLst>
        </xdr:cNvPr>
        <xdr:cNvCxnSpPr/>
      </xdr:nvCxnSpPr>
      <xdr:spPr>
        <a:xfrm flipV="1">
          <a:off x="18392775" y="12744450"/>
          <a:ext cx="8096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63500</xdr:rowOff>
    </xdr:from>
    <xdr:to>
      <xdr:col>102</xdr:col>
      <xdr:colOff>165100</xdr:colOff>
      <xdr:row>78</xdr:row>
      <xdr:rowOff>165100</xdr:rowOff>
    </xdr:to>
    <xdr:sp macro="" textlink="">
      <xdr:nvSpPr>
        <xdr:cNvPr id="791" name="楕円 790">
          <a:extLst>
            <a:ext uri="{FF2B5EF4-FFF2-40B4-BE49-F238E27FC236}">
              <a16:creationId xmlns:a16="http://schemas.microsoft.com/office/drawing/2014/main" id="{917E4676-37CB-43D1-97E0-E05CDE76A014}"/>
            </a:ext>
          </a:extLst>
        </xdr:cNvPr>
        <xdr:cNvSpPr/>
      </xdr:nvSpPr>
      <xdr:spPr>
        <a:xfrm>
          <a:off x="17554575" y="126968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114300</xdr:rowOff>
    </xdr:from>
    <xdr:to>
      <xdr:col>107</xdr:col>
      <xdr:colOff>50800</xdr:colOff>
      <xdr:row>79</xdr:row>
      <xdr:rowOff>19050</xdr:rowOff>
    </xdr:to>
    <xdr:cxnSp macro="">
      <xdr:nvCxnSpPr>
        <xdr:cNvPr id="792" name="直線コネクタ 791">
          <a:extLst>
            <a:ext uri="{FF2B5EF4-FFF2-40B4-BE49-F238E27FC236}">
              <a16:creationId xmlns:a16="http://schemas.microsoft.com/office/drawing/2014/main" id="{BF4AC472-875A-47A8-989A-3AFF3A2B6788}"/>
            </a:ext>
          </a:extLst>
        </xdr:cNvPr>
        <xdr:cNvCxnSpPr/>
      </xdr:nvCxnSpPr>
      <xdr:spPr>
        <a:xfrm>
          <a:off x="17602200" y="12744450"/>
          <a:ext cx="79057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793" name="n_1aveValue【消防施設】&#10;一人当たり面積">
          <a:extLst>
            <a:ext uri="{FF2B5EF4-FFF2-40B4-BE49-F238E27FC236}">
              <a16:creationId xmlns:a16="http://schemas.microsoft.com/office/drawing/2014/main" id="{1B8A45A1-0143-4A9C-A1C8-B5B231D96ADE}"/>
            </a:ext>
          </a:extLst>
        </xdr:cNvPr>
        <xdr:cNvSpPr txBox="1"/>
      </xdr:nvSpPr>
      <xdr:spPr>
        <a:xfrm>
          <a:off x="18983402"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794" name="n_2aveValue【消防施設】&#10;一人当たり面積">
          <a:extLst>
            <a:ext uri="{FF2B5EF4-FFF2-40B4-BE49-F238E27FC236}">
              <a16:creationId xmlns:a16="http://schemas.microsoft.com/office/drawing/2014/main" id="{4219D610-32EB-4BA9-BB9F-EEB5DCC9136D}"/>
            </a:ext>
          </a:extLst>
        </xdr:cNvPr>
        <xdr:cNvSpPr txBox="1"/>
      </xdr:nvSpPr>
      <xdr:spPr>
        <a:xfrm>
          <a:off x="181833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41927</xdr:rowOff>
    </xdr:from>
    <xdr:ext cx="469744" cy="259045"/>
    <xdr:sp macro="" textlink="">
      <xdr:nvSpPr>
        <xdr:cNvPr id="795" name="n_3aveValue【消防施設】&#10;一人当たり面積">
          <a:extLst>
            <a:ext uri="{FF2B5EF4-FFF2-40B4-BE49-F238E27FC236}">
              <a16:creationId xmlns:a16="http://schemas.microsoft.com/office/drawing/2014/main" id="{85D583DE-7C9D-489A-B262-5DC9E6284DD5}"/>
            </a:ext>
          </a:extLst>
        </xdr:cNvPr>
        <xdr:cNvSpPr txBox="1"/>
      </xdr:nvSpPr>
      <xdr:spPr>
        <a:xfrm>
          <a:off x="173832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29227</xdr:rowOff>
    </xdr:from>
    <xdr:ext cx="469744" cy="259045"/>
    <xdr:sp macro="" textlink="">
      <xdr:nvSpPr>
        <xdr:cNvPr id="796" name="n_4aveValue【消防施設】&#10;一人当たり面積">
          <a:extLst>
            <a:ext uri="{FF2B5EF4-FFF2-40B4-BE49-F238E27FC236}">
              <a16:creationId xmlns:a16="http://schemas.microsoft.com/office/drawing/2014/main" id="{44D73E49-95FC-4A5F-8482-03C23227450B}"/>
            </a:ext>
          </a:extLst>
        </xdr:cNvPr>
        <xdr:cNvSpPr txBox="1"/>
      </xdr:nvSpPr>
      <xdr:spPr>
        <a:xfrm>
          <a:off x="16592627"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10177</xdr:rowOff>
    </xdr:from>
    <xdr:ext cx="469744" cy="259045"/>
    <xdr:sp macro="" textlink="">
      <xdr:nvSpPr>
        <xdr:cNvPr id="797" name="n_1mainValue【消防施設】&#10;一人当たり面積">
          <a:extLst>
            <a:ext uri="{FF2B5EF4-FFF2-40B4-BE49-F238E27FC236}">
              <a16:creationId xmlns:a16="http://schemas.microsoft.com/office/drawing/2014/main" id="{5E4D3FFA-A7E3-4BBB-913E-CB4430B5D928}"/>
            </a:ext>
          </a:extLst>
        </xdr:cNvPr>
        <xdr:cNvSpPr txBox="1"/>
      </xdr:nvSpPr>
      <xdr:spPr>
        <a:xfrm>
          <a:off x="18983402" y="124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86377</xdr:rowOff>
    </xdr:from>
    <xdr:ext cx="469744" cy="259045"/>
    <xdr:sp macro="" textlink="">
      <xdr:nvSpPr>
        <xdr:cNvPr id="798" name="n_2mainValue【消防施設】&#10;一人当たり面積">
          <a:extLst>
            <a:ext uri="{FF2B5EF4-FFF2-40B4-BE49-F238E27FC236}">
              <a16:creationId xmlns:a16="http://schemas.microsoft.com/office/drawing/2014/main" id="{5AFB48D0-4856-4A08-AF93-DF470A45DF13}"/>
            </a:ext>
          </a:extLst>
        </xdr:cNvPr>
        <xdr:cNvSpPr txBox="1"/>
      </xdr:nvSpPr>
      <xdr:spPr>
        <a:xfrm>
          <a:off x="18183302" y="1255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10177</xdr:rowOff>
    </xdr:from>
    <xdr:ext cx="469744" cy="259045"/>
    <xdr:sp macro="" textlink="">
      <xdr:nvSpPr>
        <xdr:cNvPr id="799" name="n_3mainValue【消防施設】&#10;一人当たり面積">
          <a:extLst>
            <a:ext uri="{FF2B5EF4-FFF2-40B4-BE49-F238E27FC236}">
              <a16:creationId xmlns:a16="http://schemas.microsoft.com/office/drawing/2014/main" id="{34A3DB94-51DC-40FA-B31E-D16303D6816A}"/>
            </a:ext>
          </a:extLst>
        </xdr:cNvPr>
        <xdr:cNvSpPr txBox="1"/>
      </xdr:nvSpPr>
      <xdr:spPr>
        <a:xfrm>
          <a:off x="17383202" y="124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0" name="正方形/長方形 799">
          <a:extLst>
            <a:ext uri="{FF2B5EF4-FFF2-40B4-BE49-F238E27FC236}">
              <a16:creationId xmlns:a16="http://schemas.microsoft.com/office/drawing/2014/main" id="{47548FBD-B821-41CF-9F0D-3F0EC37B2D15}"/>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1" name="正方形/長方形 800">
          <a:extLst>
            <a:ext uri="{FF2B5EF4-FFF2-40B4-BE49-F238E27FC236}">
              <a16:creationId xmlns:a16="http://schemas.microsoft.com/office/drawing/2014/main" id="{B09D3BB9-F03F-4CE5-B33B-7104EBDF21CF}"/>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2" name="正方形/長方形 801">
          <a:extLst>
            <a:ext uri="{FF2B5EF4-FFF2-40B4-BE49-F238E27FC236}">
              <a16:creationId xmlns:a16="http://schemas.microsoft.com/office/drawing/2014/main" id="{224ED339-2B28-4182-A2FF-965CDFA21C30}"/>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3" name="正方形/長方形 802">
          <a:extLst>
            <a:ext uri="{FF2B5EF4-FFF2-40B4-BE49-F238E27FC236}">
              <a16:creationId xmlns:a16="http://schemas.microsoft.com/office/drawing/2014/main" id="{356EB6FF-E6A7-4B80-8C11-44E03F0C5858}"/>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4" name="正方形/長方形 803">
          <a:extLst>
            <a:ext uri="{FF2B5EF4-FFF2-40B4-BE49-F238E27FC236}">
              <a16:creationId xmlns:a16="http://schemas.microsoft.com/office/drawing/2014/main" id="{AE2454F9-4E0B-4D01-A455-983AFC856FD9}"/>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5" name="正方形/長方形 804">
          <a:extLst>
            <a:ext uri="{FF2B5EF4-FFF2-40B4-BE49-F238E27FC236}">
              <a16:creationId xmlns:a16="http://schemas.microsoft.com/office/drawing/2014/main" id="{30CC2BBD-36ED-47C3-9F8E-205C291C20AF}"/>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6" name="正方形/長方形 805">
          <a:extLst>
            <a:ext uri="{FF2B5EF4-FFF2-40B4-BE49-F238E27FC236}">
              <a16:creationId xmlns:a16="http://schemas.microsoft.com/office/drawing/2014/main" id="{69C0365B-E351-4931-A3D3-C858480818D8}"/>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7" name="正方形/長方形 806">
          <a:extLst>
            <a:ext uri="{FF2B5EF4-FFF2-40B4-BE49-F238E27FC236}">
              <a16:creationId xmlns:a16="http://schemas.microsoft.com/office/drawing/2014/main" id="{C6853370-FE6D-4D38-B1F7-8D9AD7E3640B}"/>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8" name="テキスト ボックス 807">
          <a:extLst>
            <a:ext uri="{FF2B5EF4-FFF2-40B4-BE49-F238E27FC236}">
              <a16:creationId xmlns:a16="http://schemas.microsoft.com/office/drawing/2014/main" id="{861DA751-0F7A-4C00-ADE8-CEFCA53B07D2}"/>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9" name="直線コネクタ 808">
          <a:extLst>
            <a:ext uri="{FF2B5EF4-FFF2-40B4-BE49-F238E27FC236}">
              <a16:creationId xmlns:a16="http://schemas.microsoft.com/office/drawing/2014/main" id="{681561C4-5B8A-4C71-AA66-EF57E03C9A7F}"/>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10" name="テキスト ボックス 809">
          <a:extLst>
            <a:ext uri="{FF2B5EF4-FFF2-40B4-BE49-F238E27FC236}">
              <a16:creationId xmlns:a16="http://schemas.microsoft.com/office/drawing/2014/main" id="{7895DC9C-AAC0-441E-BF68-C726900F9905}"/>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1" name="直線コネクタ 810">
          <a:extLst>
            <a:ext uri="{FF2B5EF4-FFF2-40B4-BE49-F238E27FC236}">
              <a16:creationId xmlns:a16="http://schemas.microsoft.com/office/drawing/2014/main" id="{C94C6325-D71F-4D07-AE6F-F06D587DAE55}"/>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12" name="テキスト ボックス 811">
          <a:extLst>
            <a:ext uri="{FF2B5EF4-FFF2-40B4-BE49-F238E27FC236}">
              <a16:creationId xmlns:a16="http://schemas.microsoft.com/office/drawing/2014/main" id="{C67A5477-9933-4E2B-8F51-AF686BB1949E}"/>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3" name="直線コネクタ 812">
          <a:extLst>
            <a:ext uri="{FF2B5EF4-FFF2-40B4-BE49-F238E27FC236}">
              <a16:creationId xmlns:a16="http://schemas.microsoft.com/office/drawing/2014/main" id="{0955AFC6-4272-4E37-964B-DF7770A6A187}"/>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4" name="テキスト ボックス 813">
          <a:extLst>
            <a:ext uri="{FF2B5EF4-FFF2-40B4-BE49-F238E27FC236}">
              <a16:creationId xmlns:a16="http://schemas.microsoft.com/office/drawing/2014/main" id="{C00258F7-5DC2-4635-8055-8B9879268102}"/>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5" name="直線コネクタ 814">
          <a:extLst>
            <a:ext uri="{FF2B5EF4-FFF2-40B4-BE49-F238E27FC236}">
              <a16:creationId xmlns:a16="http://schemas.microsoft.com/office/drawing/2014/main" id="{FF292AFD-2377-49AD-ACF0-CBB31142FA5A}"/>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6" name="テキスト ボックス 815">
          <a:extLst>
            <a:ext uri="{FF2B5EF4-FFF2-40B4-BE49-F238E27FC236}">
              <a16:creationId xmlns:a16="http://schemas.microsoft.com/office/drawing/2014/main" id="{279BED47-79D4-4F31-923A-8064E0AB9151}"/>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7" name="直線コネクタ 816">
          <a:extLst>
            <a:ext uri="{FF2B5EF4-FFF2-40B4-BE49-F238E27FC236}">
              <a16:creationId xmlns:a16="http://schemas.microsoft.com/office/drawing/2014/main" id="{A2F518E5-EEFC-4414-9CE8-B4EE30DBFCCC}"/>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8" name="テキスト ボックス 817">
          <a:extLst>
            <a:ext uri="{FF2B5EF4-FFF2-40B4-BE49-F238E27FC236}">
              <a16:creationId xmlns:a16="http://schemas.microsoft.com/office/drawing/2014/main" id="{D95FBF05-9A4E-480F-B6FD-9D6C7C78681E}"/>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9" name="直線コネクタ 818">
          <a:extLst>
            <a:ext uri="{FF2B5EF4-FFF2-40B4-BE49-F238E27FC236}">
              <a16:creationId xmlns:a16="http://schemas.microsoft.com/office/drawing/2014/main" id="{CF81D0D6-3BCB-4E05-B09C-0E0FB7C44EC7}"/>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0" name="テキスト ボックス 819">
          <a:extLst>
            <a:ext uri="{FF2B5EF4-FFF2-40B4-BE49-F238E27FC236}">
              <a16:creationId xmlns:a16="http://schemas.microsoft.com/office/drawing/2014/main" id="{08946041-6331-4F16-BB8B-FA93544CBE02}"/>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1" name="直線コネクタ 820">
          <a:extLst>
            <a:ext uri="{FF2B5EF4-FFF2-40B4-BE49-F238E27FC236}">
              <a16:creationId xmlns:a16="http://schemas.microsoft.com/office/drawing/2014/main" id="{674B00CD-7A5E-4D25-83E6-F8E465AB936F}"/>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22" name="テキスト ボックス 821">
          <a:extLst>
            <a:ext uri="{FF2B5EF4-FFF2-40B4-BE49-F238E27FC236}">
              <a16:creationId xmlns:a16="http://schemas.microsoft.com/office/drawing/2014/main" id="{CF3D6199-A9D5-49E7-9427-9EE75AEB2415}"/>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3" name="直線コネクタ 822">
          <a:extLst>
            <a:ext uri="{FF2B5EF4-FFF2-40B4-BE49-F238E27FC236}">
              <a16:creationId xmlns:a16="http://schemas.microsoft.com/office/drawing/2014/main" id="{75CC3AF0-2B4F-46E1-925F-FFCB84820E99}"/>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24" name="テキスト ボックス 823">
          <a:extLst>
            <a:ext uri="{FF2B5EF4-FFF2-40B4-BE49-F238E27FC236}">
              <a16:creationId xmlns:a16="http://schemas.microsoft.com/office/drawing/2014/main" id="{853DAD64-0B05-46F4-9B15-99AEE22A44C9}"/>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5" name="【庁舎】&#10;有形固定資産減価償却率グラフ枠">
          <a:extLst>
            <a:ext uri="{FF2B5EF4-FFF2-40B4-BE49-F238E27FC236}">
              <a16:creationId xmlns:a16="http://schemas.microsoft.com/office/drawing/2014/main" id="{43A0B988-CA16-4C62-99FD-A011CD8A5A94}"/>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26" name="直線コネクタ 825">
          <a:extLst>
            <a:ext uri="{FF2B5EF4-FFF2-40B4-BE49-F238E27FC236}">
              <a16:creationId xmlns:a16="http://schemas.microsoft.com/office/drawing/2014/main" id="{79610EB7-7CCF-46D9-9833-9B715EA8DCF9}"/>
            </a:ext>
          </a:extLst>
        </xdr:cNvPr>
        <xdr:cNvCxnSpPr/>
      </xdr:nvCxnSpPr>
      <xdr:spPr>
        <a:xfrm flipV="1">
          <a:off x="14696439" y="16356964"/>
          <a:ext cx="0" cy="1338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27" name="【庁舎】&#10;有形固定資産減価償却率最小値テキスト">
          <a:extLst>
            <a:ext uri="{FF2B5EF4-FFF2-40B4-BE49-F238E27FC236}">
              <a16:creationId xmlns:a16="http://schemas.microsoft.com/office/drawing/2014/main" id="{2BFD83F2-862B-4E65-806D-3F0F253AFDE5}"/>
            </a:ext>
          </a:extLst>
        </xdr:cNvPr>
        <xdr:cNvSpPr txBox="1"/>
      </xdr:nvSpPr>
      <xdr:spPr>
        <a:xfrm>
          <a:off x="14735175" y="1769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28" name="直線コネクタ 827">
          <a:extLst>
            <a:ext uri="{FF2B5EF4-FFF2-40B4-BE49-F238E27FC236}">
              <a16:creationId xmlns:a16="http://schemas.microsoft.com/office/drawing/2014/main" id="{F9EB1B26-2D2C-4935-84D8-F3488EC0985A}"/>
            </a:ext>
          </a:extLst>
        </xdr:cNvPr>
        <xdr:cNvCxnSpPr/>
      </xdr:nvCxnSpPr>
      <xdr:spPr>
        <a:xfrm>
          <a:off x="14611350" y="1769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29" name="【庁舎】&#10;有形固定資産減価償却率最大値テキスト">
          <a:extLst>
            <a:ext uri="{FF2B5EF4-FFF2-40B4-BE49-F238E27FC236}">
              <a16:creationId xmlns:a16="http://schemas.microsoft.com/office/drawing/2014/main" id="{24F83A30-5E07-4C61-B47E-4CC7B3971771}"/>
            </a:ext>
          </a:extLst>
        </xdr:cNvPr>
        <xdr:cNvSpPr txBox="1"/>
      </xdr:nvSpPr>
      <xdr:spPr>
        <a:xfrm>
          <a:off x="14735175" y="1614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30" name="直線コネクタ 829">
          <a:extLst>
            <a:ext uri="{FF2B5EF4-FFF2-40B4-BE49-F238E27FC236}">
              <a16:creationId xmlns:a16="http://schemas.microsoft.com/office/drawing/2014/main" id="{704F55AB-B15C-41D5-B268-CA8D40C60D33}"/>
            </a:ext>
          </a:extLst>
        </xdr:cNvPr>
        <xdr:cNvCxnSpPr/>
      </xdr:nvCxnSpPr>
      <xdr:spPr>
        <a:xfrm>
          <a:off x="14611350" y="16356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96900</xdr:rowOff>
    </xdr:from>
    <xdr:ext cx="405111" cy="259045"/>
    <xdr:sp macro="" textlink="">
      <xdr:nvSpPr>
        <xdr:cNvPr id="831" name="【庁舎】&#10;有形固定資産減価償却率平均値テキスト">
          <a:extLst>
            <a:ext uri="{FF2B5EF4-FFF2-40B4-BE49-F238E27FC236}">
              <a16:creationId xmlns:a16="http://schemas.microsoft.com/office/drawing/2014/main" id="{B3E1E771-7D90-4188-BD95-85476C888507}"/>
            </a:ext>
          </a:extLst>
        </xdr:cNvPr>
        <xdr:cNvSpPr txBox="1"/>
      </xdr:nvSpPr>
      <xdr:spPr>
        <a:xfrm>
          <a:off x="14735175" y="17099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32" name="フローチャート: 判断 831">
          <a:extLst>
            <a:ext uri="{FF2B5EF4-FFF2-40B4-BE49-F238E27FC236}">
              <a16:creationId xmlns:a16="http://schemas.microsoft.com/office/drawing/2014/main" id="{56B2A9E6-C014-4C3C-9705-16CA1E8EB06A}"/>
            </a:ext>
          </a:extLst>
        </xdr:cNvPr>
        <xdr:cNvSpPr/>
      </xdr:nvSpPr>
      <xdr:spPr>
        <a:xfrm>
          <a:off x="14649450" y="171237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33" name="フローチャート: 判断 832">
          <a:extLst>
            <a:ext uri="{FF2B5EF4-FFF2-40B4-BE49-F238E27FC236}">
              <a16:creationId xmlns:a16="http://schemas.microsoft.com/office/drawing/2014/main" id="{F01D6517-60D1-4F64-9774-9D5FB0EA7422}"/>
            </a:ext>
          </a:extLst>
        </xdr:cNvPr>
        <xdr:cNvSpPr/>
      </xdr:nvSpPr>
      <xdr:spPr>
        <a:xfrm>
          <a:off x="13887450" y="171665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34" name="フローチャート: 判断 833">
          <a:extLst>
            <a:ext uri="{FF2B5EF4-FFF2-40B4-BE49-F238E27FC236}">
              <a16:creationId xmlns:a16="http://schemas.microsoft.com/office/drawing/2014/main" id="{1995AD58-49AF-4675-B8C6-B120DE421843}"/>
            </a:ext>
          </a:extLst>
        </xdr:cNvPr>
        <xdr:cNvSpPr/>
      </xdr:nvSpPr>
      <xdr:spPr>
        <a:xfrm>
          <a:off x="13096875" y="171928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35" name="フローチャート: 判断 834">
          <a:extLst>
            <a:ext uri="{FF2B5EF4-FFF2-40B4-BE49-F238E27FC236}">
              <a16:creationId xmlns:a16="http://schemas.microsoft.com/office/drawing/2014/main" id="{554506E3-164C-4A19-A2D8-481D53DE98C5}"/>
            </a:ext>
          </a:extLst>
        </xdr:cNvPr>
        <xdr:cNvSpPr/>
      </xdr:nvSpPr>
      <xdr:spPr>
        <a:xfrm>
          <a:off x="12296775" y="1717303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36" name="フローチャート: 判断 835">
          <a:extLst>
            <a:ext uri="{FF2B5EF4-FFF2-40B4-BE49-F238E27FC236}">
              <a16:creationId xmlns:a16="http://schemas.microsoft.com/office/drawing/2014/main" id="{D2760BBE-8FA7-44E4-9833-7868D844D799}"/>
            </a:ext>
          </a:extLst>
        </xdr:cNvPr>
        <xdr:cNvSpPr/>
      </xdr:nvSpPr>
      <xdr:spPr>
        <a:xfrm>
          <a:off x="11487150" y="1712703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8FB0BB10-CCC1-43B0-B068-9E8FB86B7B10}"/>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45AF2438-1A1D-4FE1-ACEA-37B2451B5248}"/>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480E6EA8-5E26-4D37-BBB1-AD1C970966CC}"/>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D09E56C0-F8CB-4F12-8632-7EA341336A0E}"/>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47A9166B-03B7-44E1-8BCE-3D3FED81332D}"/>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30299</xdr:rowOff>
    </xdr:from>
    <xdr:to>
      <xdr:col>85</xdr:col>
      <xdr:colOff>177800</xdr:colOff>
      <xdr:row>105</xdr:row>
      <xdr:rowOff>131899</xdr:rowOff>
    </xdr:to>
    <xdr:sp macro="" textlink="">
      <xdr:nvSpPr>
        <xdr:cNvPr id="842" name="楕円 841">
          <a:extLst>
            <a:ext uri="{FF2B5EF4-FFF2-40B4-BE49-F238E27FC236}">
              <a16:creationId xmlns:a16="http://schemas.microsoft.com/office/drawing/2014/main" id="{4909C307-FF43-4F98-991A-2CFF8A2D0293}"/>
            </a:ext>
          </a:extLst>
        </xdr:cNvPr>
        <xdr:cNvSpPr/>
      </xdr:nvSpPr>
      <xdr:spPr>
        <a:xfrm>
          <a:off x="14649450" y="1702924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53176</xdr:rowOff>
    </xdr:from>
    <xdr:ext cx="405111" cy="259045"/>
    <xdr:sp macro="" textlink="">
      <xdr:nvSpPr>
        <xdr:cNvPr id="843" name="【庁舎】&#10;有形固定資産減価償却率該当値テキスト">
          <a:extLst>
            <a:ext uri="{FF2B5EF4-FFF2-40B4-BE49-F238E27FC236}">
              <a16:creationId xmlns:a16="http://schemas.microsoft.com/office/drawing/2014/main" id="{70A2A082-1B6D-499E-BDE5-A6A7D02ECA71}"/>
            </a:ext>
          </a:extLst>
        </xdr:cNvPr>
        <xdr:cNvSpPr txBox="1"/>
      </xdr:nvSpPr>
      <xdr:spPr>
        <a:xfrm>
          <a:off x="14735175" y="16890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92348</xdr:rowOff>
    </xdr:from>
    <xdr:to>
      <xdr:col>81</xdr:col>
      <xdr:colOff>101600</xdr:colOff>
      <xdr:row>104</xdr:row>
      <xdr:rowOff>22498</xdr:rowOff>
    </xdr:to>
    <xdr:sp macro="" textlink="">
      <xdr:nvSpPr>
        <xdr:cNvPr id="844" name="楕円 843">
          <a:extLst>
            <a:ext uri="{FF2B5EF4-FFF2-40B4-BE49-F238E27FC236}">
              <a16:creationId xmlns:a16="http://schemas.microsoft.com/office/drawing/2014/main" id="{1F3AEE53-7C8C-4F51-AEE0-E4BD2796F968}"/>
            </a:ext>
          </a:extLst>
        </xdr:cNvPr>
        <xdr:cNvSpPr/>
      </xdr:nvSpPr>
      <xdr:spPr>
        <a:xfrm>
          <a:off x="13887450" y="1677062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143148</xdr:rowOff>
    </xdr:from>
    <xdr:to>
      <xdr:col>85</xdr:col>
      <xdr:colOff>127000</xdr:colOff>
      <xdr:row>105</xdr:row>
      <xdr:rowOff>81099</xdr:rowOff>
    </xdr:to>
    <xdr:cxnSp macro="">
      <xdr:nvCxnSpPr>
        <xdr:cNvPr id="845" name="直線コネクタ 844">
          <a:extLst>
            <a:ext uri="{FF2B5EF4-FFF2-40B4-BE49-F238E27FC236}">
              <a16:creationId xmlns:a16="http://schemas.microsoft.com/office/drawing/2014/main" id="{BCB44220-0B5A-484E-B788-32EDBDED79DB}"/>
            </a:ext>
          </a:extLst>
        </xdr:cNvPr>
        <xdr:cNvCxnSpPr/>
      </xdr:nvCxnSpPr>
      <xdr:spPr>
        <a:xfrm>
          <a:off x="13935075" y="16818248"/>
          <a:ext cx="762000" cy="26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80918</xdr:rowOff>
    </xdr:from>
    <xdr:to>
      <xdr:col>76</xdr:col>
      <xdr:colOff>165100</xdr:colOff>
      <xdr:row>107</xdr:row>
      <xdr:rowOff>11068</xdr:rowOff>
    </xdr:to>
    <xdr:sp macro="" textlink="">
      <xdr:nvSpPr>
        <xdr:cNvPr id="846" name="楕円 845">
          <a:extLst>
            <a:ext uri="{FF2B5EF4-FFF2-40B4-BE49-F238E27FC236}">
              <a16:creationId xmlns:a16="http://schemas.microsoft.com/office/drawing/2014/main" id="{E9522154-527F-404F-8395-EF95EE877DD0}"/>
            </a:ext>
          </a:extLst>
        </xdr:cNvPr>
        <xdr:cNvSpPr/>
      </xdr:nvSpPr>
      <xdr:spPr>
        <a:xfrm>
          <a:off x="13096875" y="1724814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143148</xdr:rowOff>
    </xdr:from>
    <xdr:to>
      <xdr:col>81</xdr:col>
      <xdr:colOff>50800</xdr:colOff>
      <xdr:row>106</xdr:row>
      <xdr:rowOff>131718</xdr:rowOff>
    </xdr:to>
    <xdr:cxnSp macro="">
      <xdr:nvCxnSpPr>
        <xdr:cNvPr id="847" name="直線コネクタ 846">
          <a:extLst>
            <a:ext uri="{FF2B5EF4-FFF2-40B4-BE49-F238E27FC236}">
              <a16:creationId xmlns:a16="http://schemas.microsoft.com/office/drawing/2014/main" id="{9635B424-8C86-4502-B567-398843372AF2}"/>
            </a:ext>
          </a:extLst>
        </xdr:cNvPr>
        <xdr:cNvCxnSpPr/>
      </xdr:nvCxnSpPr>
      <xdr:spPr>
        <a:xfrm flipV="1">
          <a:off x="13144500" y="16818248"/>
          <a:ext cx="790575" cy="47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18869</xdr:rowOff>
    </xdr:from>
    <xdr:to>
      <xdr:col>72</xdr:col>
      <xdr:colOff>38100</xdr:colOff>
      <xdr:row>106</xdr:row>
      <xdr:rowOff>120469</xdr:rowOff>
    </xdr:to>
    <xdr:sp macro="" textlink="">
      <xdr:nvSpPr>
        <xdr:cNvPr id="848" name="楕円 847">
          <a:extLst>
            <a:ext uri="{FF2B5EF4-FFF2-40B4-BE49-F238E27FC236}">
              <a16:creationId xmlns:a16="http://schemas.microsoft.com/office/drawing/2014/main" id="{C1E6ED21-FAE1-40C9-BAA5-4D0D36306D8F}"/>
            </a:ext>
          </a:extLst>
        </xdr:cNvPr>
        <xdr:cNvSpPr/>
      </xdr:nvSpPr>
      <xdr:spPr>
        <a:xfrm>
          <a:off x="12296775" y="1718291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69669</xdr:rowOff>
    </xdr:from>
    <xdr:to>
      <xdr:col>76</xdr:col>
      <xdr:colOff>114300</xdr:colOff>
      <xdr:row>106</xdr:row>
      <xdr:rowOff>131718</xdr:rowOff>
    </xdr:to>
    <xdr:cxnSp macro="">
      <xdr:nvCxnSpPr>
        <xdr:cNvPr id="849" name="直線コネクタ 848">
          <a:extLst>
            <a:ext uri="{FF2B5EF4-FFF2-40B4-BE49-F238E27FC236}">
              <a16:creationId xmlns:a16="http://schemas.microsoft.com/office/drawing/2014/main" id="{C964E7D4-3F1D-4AC8-BD30-696A66D2B055}"/>
            </a:ext>
          </a:extLst>
        </xdr:cNvPr>
        <xdr:cNvCxnSpPr/>
      </xdr:nvCxnSpPr>
      <xdr:spPr>
        <a:xfrm>
          <a:off x="12344400" y="17230544"/>
          <a:ext cx="800100" cy="6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95266</xdr:rowOff>
    </xdr:from>
    <xdr:ext cx="405111" cy="259045"/>
    <xdr:sp macro="" textlink="">
      <xdr:nvSpPr>
        <xdr:cNvPr id="850" name="n_1aveValue【庁舎】&#10;有形固定資産減価償却率">
          <a:extLst>
            <a:ext uri="{FF2B5EF4-FFF2-40B4-BE49-F238E27FC236}">
              <a16:creationId xmlns:a16="http://schemas.microsoft.com/office/drawing/2014/main" id="{6FA2BC3B-CB29-4E95-9A23-0F5F144B5ED1}"/>
            </a:ext>
          </a:extLst>
        </xdr:cNvPr>
        <xdr:cNvSpPr txBox="1"/>
      </xdr:nvSpPr>
      <xdr:spPr>
        <a:xfrm>
          <a:off x="13745219" y="1725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150058</xdr:rowOff>
    </xdr:from>
    <xdr:ext cx="405111" cy="259045"/>
    <xdr:sp macro="" textlink="">
      <xdr:nvSpPr>
        <xdr:cNvPr id="851" name="n_2aveValue【庁舎】&#10;有形固定資産減価償却率">
          <a:extLst>
            <a:ext uri="{FF2B5EF4-FFF2-40B4-BE49-F238E27FC236}">
              <a16:creationId xmlns:a16="http://schemas.microsoft.com/office/drawing/2014/main" id="{41AA8F18-12B9-4116-872F-E77B38F523AD}"/>
            </a:ext>
          </a:extLst>
        </xdr:cNvPr>
        <xdr:cNvSpPr txBox="1"/>
      </xdr:nvSpPr>
      <xdr:spPr>
        <a:xfrm>
          <a:off x="12964169" y="16990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123933</xdr:rowOff>
    </xdr:from>
    <xdr:ext cx="405111" cy="259045"/>
    <xdr:sp macro="" textlink="">
      <xdr:nvSpPr>
        <xdr:cNvPr id="852" name="n_3aveValue【庁舎】&#10;有形固定資産減価償却率">
          <a:extLst>
            <a:ext uri="{FF2B5EF4-FFF2-40B4-BE49-F238E27FC236}">
              <a16:creationId xmlns:a16="http://schemas.microsoft.com/office/drawing/2014/main" id="{174E56C8-AF87-4D92-95DF-A5B84E6218A6}"/>
            </a:ext>
          </a:extLst>
        </xdr:cNvPr>
        <xdr:cNvSpPr txBox="1"/>
      </xdr:nvSpPr>
      <xdr:spPr>
        <a:xfrm>
          <a:off x="12164069" y="16960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853" name="n_4aveValue【庁舎】&#10;有形固定資産減価償却率">
          <a:extLst>
            <a:ext uri="{FF2B5EF4-FFF2-40B4-BE49-F238E27FC236}">
              <a16:creationId xmlns:a16="http://schemas.microsoft.com/office/drawing/2014/main" id="{44A21A14-BD13-4F76-8B5F-EAD2F87ED7F6}"/>
            </a:ext>
          </a:extLst>
        </xdr:cNvPr>
        <xdr:cNvSpPr txBox="1"/>
      </xdr:nvSpPr>
      <xdr:spPr>
        <a:xfrm>
          <a:off x="11354444" y="16905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39025</xdr:rowOff>
    </xdr:from>
    <xdr:ext cx="405111" cy="259045"/>
    <xdr:sp macro="" textlink="">
      <xdr:nvSpPr>
        <xdr:cNvPr id="854" name="n_1mainValue【庁舎】&#10;有形固定資産減価償却率">
          <a:extLst>
            <a:ext uri="{FF2B5EF4-FFF2-40B4-BE49-F238E27FC236}">
              <a16:creationId xmlns:a16="http://schemas.microsoft.com/office/drawing/2014/main" id="{03B14EB7-819C-46A2-A5BB-FA478E90953C}"/>
            </a:ext>
          </a:extLst>
        </xdr:cNvPr>
        <xdr:cNvSpPr txBox="1"/>
      </xdr:nvSpPr>
      <xdr:spPr>
        <a:xfrm>
          <a:off x="13745219" y="1655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2195</xdr:rowOff>
    </xdr:from>
    <xdr:ext cx="405111" cy="259045"/>
    <xdr:sp macro="" textlink="">
      <xdr:nvSpPr>
        <xdr:cNvPr id="855" name="n_2mainValue【庁舎】&#10;有形固定資産減価償却率">
          <a:extLst>
            <a:ext uri="{FF2B5EF4-FFF2-40B4-BE49-F238E27FC236}">
              <a16:creationId xmlns:a16="http://schemas.microsoft.com/office/drawing/2014/main" id="{223259E7-CE57-4579-989B-C2E43350E6C0}"/>
            </a:ext>
          </a:extLst>
        </xdr:cNvPr>
        <xdr:cNvSpPr txBox="1"/>
      </xdr:nvSpPr>
      <xdr:spPr>
        <a:xfrm>
          <a:off x="12964169" y="17328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111596</xdr:rowOff>
    </xdr:from>
    <xdr:ext cx="405111" cy="259045"/>
    <xdr:sp macro="" textlink="">
      <xdr:nvSpPr>
        <xdr:cNvPr id="856" name="n_3mainValue【庁舎】&#10;有形固定資産減価償却率">
          <a:extLst>
            <a:ext uri="{FF2B5EF4-FFF2-40B4-BE49-F238E27FC236}">
              <a16:creationId xmlns:a16="http://schemas.microsoft.com/office/drawing/2014/main" id="{384B26FE-3A0C-4BA1-94E4-F7367D683996}"/>
            </a:ext>
          </a:extLst>
        </xdr:cNvPr>
        <xdr:cNvSpPr txBox="1"/>
      </xdr:nvSpPr>
      <xdr:spPr>
        <a:xfrm>
          <a:off x="12164069" y="17275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7" name="正方形/長方形 856">
          <a:extLst>
            <a:ext uri="{FF2B5EF4-FFF2-40B4-BE49-F238E27FC236}">
              <a16:creationId xmlns:a16="http://schemas.microsoft.com/office/drawing/2014/main" id="{1D91A7CE-0DF4-479F-9325-5BC0B0493409}"/>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8" name="正方形/長方形 857">
          <a:extLst>
            <a:ext uri="{FF2B5EF4-FFF2-40B4-BE49-F238E27FC236}">
              <a16:creationId xmlns:a16="http://schemas.microsoft.com/office/drawing/2014/main" id="{A05E06EF-A518-4A53-97B0-091E65B4BE41}"/>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9" name="正方形/長方形 858">
          <a:extLst>
            <a:ext uri="{FF2B5EF4-FFF2-40B4-BE49-F238E27FC236}">
              <a16:creationId xmlns:a16="http://schemas.microsoft.com/office/drawing/2014/main" id="{1DD309EF-C0C8-48A6-83E5-5CEC9FF15737}"/>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0" name="正方形/長方形 859">
          <a:extLst>
            <a:ext uri="{FF2B5EF4-FFF2-40B4-BE49-F238E27FC236}">
              <a16:creationId xmlns:a16="http://schemas.microsoft.com/office/drawing/2014/main" id="{0FC13AFF-7A01-42A0-BDF2-4ACE16EA954D}"/>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1" name="正方形/長方形 860">
          <a:extLst>
            <a:ext uri="{FF2B5EF4-FFF2-40B4-BE49-F238E27FC236}">
              <a16:creationId xmlns:a16="http://schemas.microsoft.com/office/drawing/2014/main" id="{F3F1A3CF-0AC7-4CD0-9A5C-B1EE2B465177}"/>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2" name="正方形/長方形 861">
          <a:extLst>
            <a:ext uri="{FF2B5EF4-FFF2-40B4-BE49-F238E27FC236}">
              <a16:creationId xmlns:a16="http://schemas.microsoft.com/office/drawing/2014/main" id="{4B9CDB36-389D-4840-AB08-A6B2E43AEE1C}"/>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3" name="正方形/長方形 862">
          <a:extLst>
            <a:ext uri="{FF2B5EF4-FFF2-40B4-BE49-F238E27FC236}">
              <a16:creationId xmlns:a16="http://schemas.microsoft.com/office/drawing/2014/main" id="{88F745A6-EA7C-4C94-BC37-965E32174C43}"/>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4" name="正方形/長方形 863">
          <a:extLst>
            <a:ext uri="{FF2B5EF4-FFF2-40B4-BE49-F238E27FC236}">
              <a16:creationId xmlns:a16="http://schemas.microsoft.com/office/drawing/2014/main" id="{A5871F3F-584F-440B-B9E8-FF63BB6D2C9D}"/>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5" name="テキスト ボックス 864">
          <a:extLst>
            <a:ext uri="{FF2B5EF4-FFF2-40B4-BE49-F238E27FC236}">
              <a16:creationId xmlns:a16="http://schemas.microsoft.com/office/drawing/2014/main" id="{1B9B1FE1-425D-440C-BD94-0A985BAD94CD}"/>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6" name="直線コネクタ 865">
          <a:extLst>
            <a:ext uri="{FF2B5EF4-FFF2-40B4-BE49-F238E27FC236}">
              <a16:creationId xmlns:a16="http://schemas.microsoft.com/office/drawing/2014/main" id="{CA14463B-B139-4144-A082-404BFDDA4699}"/>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67" name="テキスト ボックス 866">
          <a:extLst>
            <a:ext uri="{FF2B5EF4-FFF2-40B4-BE49-F238E27FC236}">
              <a16:creationId xmlns:a16="http://schemas.microsoft.com/office/drawing/2014/main" id="{57757F9D-C79E-4286-91A0-B5EC10434F07}"/>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68" name="直線コネクタ 867">
          <a:extLst>
            <a:ext uri="{FF2B5EF4-FFF2-40B4-BE49-F238E27FC236}">
              <a16:creationId xmlns:a16="http://schemas.microsoft.com/office/drawing/2014/main" id="{DA0E181C-B086-4460-9654-C842D5C51539}"/>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69" name="テキスト ボックス 868">
          <a:extLst>
            <a:ext uri="{FF2B5EF4-FFF2-40B4-BE49-F238E27FC236}">
              <a16:creationId xmlns:a16="http://schemas.microsoft.com/office/drawing/2014/main" id="{22B4DCAD-6222-4204-AC24-D4960A254ABB}"/>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70" name="直線コネクタ 869">
          <a:extLst>
            <a:ext uri="{FF2B5EF4-FFF2-40B4-BE49-F238E27FC236}">
              <a16:creationId xmlns:a16="http://schemas.microsoft.com/office/drawing/2014/main" id="{C2AADE4B-838B-4007-AF0A-68AC1AA05A1C}"/>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71" name="テキスト ボックス 870">
          <a:extLst>
            <a:ext uri="{FF2B5EF4-FFF2-40B4-BE49-F238E27FC236}">
              <a16:creationId xmlns:a16="http://schemas.microsoft.com/office/drawing/2014/main" id="{1882E3D4-6925-4883-9EA4-924ECBEB5DF9}"/>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72" name="直線コネクタ 871">
          <a:extLst>
            <a:ext uri="{FF2B5EF4-FFF2-40B4-BE49-F238E27FC236}">
              <a16:creationId xmlns:a16="http://schemas.microsoft.com/office/drawing/2014/main" id="{E2039D05-C574-43CA-A2B2-E807F3F4C724}"/>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73" name="テキスト ボックス 872">
          <a:extLst>
            <a:ext uri="{FF2B5EF4-FFF2-40B4-BE49-F238E27FC236}">
              <a16:creationId xmlns:a16="http://schemas.microsoft.com/office/drawing/2014/main" id="{D2435F0E-2269-45DC-8E57-380DF5D2A5A2}"/>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a:extLst>
            <a:ext uri="{FF2B5EF4-FFF2-40B4-BE49-F238E27FC236}">
              <a16:creationId xmlns:a16="http://schemas.microsoft.com/office/drawing/2014/main" id="{F35B77D4-C4F2-4674-8F02-F9CB20814133}"/>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a:extLst>
            <a:ext uri="{FF2B5EF4-FFF2-40B4-BE49-F238E27FC236}">
              <a16:creationId xmlns:a16="http://schemas.microsoft.com/office/drawing/2014/main" id="{FBB275DE-F840-4C07-A77C-A91D85AC04A6}"/>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a:extLst>
            <a:ext uri="{FF2B5EF4-FFF2-40B4-BE49-F238E27FC236}">
              <a16:creationId xmlns:a16="http://schemas.microsoft.com/office/drawing/2014/main" id="{D33CBE40-ED61-4CEA-A293-A3616381CEB0}"/>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877" name="直線コネクタ 876">
          <a:extLst>
            <a:ext uri="{FF2B5EF4-FFF2-40B4-BE49-F238E27FC236}">
              <a16:creationId xmlns:a16="http://schemas.microsoft.com/office/drawing/2014/main" id="{3D927AA2-1349-48C8-BEB6-69D1DA2D93EF}"/>
            </a:ext>
          </a:extLst>
        </xdr:cNvPr>
        <xdr:cNvCxnSpPr/>
      </xdr:nvCxnSpPr>
      <xdr:spPr>
        <a:xfrm flipV="1">
          <a:off x="19954239" y="16236950"/>
          <a:ext cx="0" cy="1344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878" name="【庁舎】&#10;一人当たり面積最小値テキスト">
          <a:extLst>
            <a:ext uri="{FF2B5EF4-FFF2-40B4-BE49-F238E27FC236}">
              <a16:creationId xmlns:a16="http://schemas.microsoft.com/office/drawing/2014/main" id="{C0DBF756-8A6A-44F1-89E6-0608B2C5B849}"/>
            </a:ext>
          </a:extLst>
        </xdr:cNvPr>
        <xdr:cNvSpPr txBox="1"/>
      </xdr:nvSpPr>
      <xdr:spPr>
        <a:xfrm>
          <a:off x="19992975" y="1758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879" name="直線コネクタ 878">
          <a:extLst>
            <a:ext uri="{FF2B5EF4-FFF2-40B4-BE49-F238E27FC236}">
              <a16:creationId xmlns:a16="http://schemas.microsoft.com/office/drawing/2014/main" id="{F6521A0C-E5A6-4156-8871-A323B1D90865}"/>
            </a:ext>
          </a:extLst>
        </xdr:cNvPr>
        <xdr:cNvCxnSpPr/>
      </xdr:nvCxnSpPr>
      <xdr:spPr>
        <a:xfrm>
          <a:off x="19878675" y="17581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880" name="【庁舎】&#10;一人当たり面積最大値テキスト">
          <a:extLst>
            <a:ext uri="{FF2B5EF4-FFF2-40B4-BE49-F238E27FC236}">
              <a16:creationId xmlns:a16="http://schemas.microsoft.com/office/drawing/2014/main" id="{70B8E0DD-CF62-4FB6-B892-DBFB8AA7767F}"/>
            </a:ext>
          </a:extLst>
        </xdr:cNvPr>
        <xdr:cNvSpPr txBox="1"/>
      </xdr:nvSpPr>
      <xdr:spPr>
        <a:xfrm>
          <a:off x="19992975" y="1603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881" name="直線コネクタ 880">
          <a:extLst>
            <a:ext uri="{FF2B5EF4-FFF2-40B4-BE49-F238E27FC236}">
              <a16:creationId xmlns:a16="http://schemas.microsoft.com/office/drawing/2014/main" id="{828CF325-D762-4533-B29F-8CEC0909F366}"/>
            </a:ext>
          </a:extLst>
        </xdr:cNvPr>
        <xdr:cNvCxnSpPr/>
      </xdr:nvCxnSpPr>
      <xdr:spPr>
        <a:xfrm>
          <a:off x="19878675" y="16236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32402</xdr:rowOff>
    </xdr:from>
    <xdr:ext cx="469744" cy="259045"/>
    <xdr:sp macro="" textlink="">
      <xdr:nvSpPr>
        <xdr:cNvPr id="882" name="【庁舎】&#10;一人当たり面積平均値テキスト">
          <a:extLst>
            <a:ext uri="{FF2B5EF4-FFF2-40B4-BE49-F238E27FC236}">
              <a16:creationId xmlns:a16="http://schemas.microsoft.com/office/drawing/2014/main" id="{ED141ADF-0641-4D96-8C2A-6E8BBF58FFB5}"/>
            </a:ext>
          </a:extLst>
        </xdr:cNvPr>
        <xdr:cNvSpPr txBox="1"/>
      </xdr:nvSpPr>
      <xdr:spPr>
        <a:xfrm>
          <a:off x="19992975" y="1719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883" name="フローチャート: 判断 882">
          <a:extLst>
            <a:ext uri="{FF2B5EF4-FFF2-40B4-BE49-F238E27FC236}">
              <a16:creationId xmlns:a16="http://schemas.microsoft.com/office/drawing/2014/main" id="{7F2BBB27-E558-4F67-8E49-94BB47F234AC}"/>
            </a:ext>
          </a:extLst>
        </xdr:cNvPr>
        <xdr:cNvSpPr/>
      </xdr:nvSpPr>
      <xdr:spPr>
        <a:xfrm>
          <a:off x="19897725" y="17218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84" name="フローチャート: 判断 883">
          <a:extLst>
            <a:ext uri="{FF2B5EF4-FFF2-40B4-BE49-F238E27FC236}">
              <a16:creationId xmlns:a16="http://schemas.microsoft.com/office/drawing/2014/main" id="{90020699-A191-4FE3-92CA-72E851BE8479}"/>
            </a:ext>
          </a:extLst>
        </xdr:cNvPr>
        <xdr:cNvSpPr/>
      </xdr:nvSpPr>
      <xdr:spPr>
        <a:xfrm>
          <a:off x="19154775" y="172580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85" name="フローチャート: 判断 884">
          <a:extLst>
            <a:ext uri="{FF2B5EF4-FFF2-40B4-BE49-F238E27FC236}">
              <a16:creationId xmlns:a16="http://schemas.microsoft.com/office/drawing/2014/main" id="{0805983E-295C-44FF-BE8F-7EA1ACC2E2AE}"/>
            </a:ext>
          </a:extLst>
        </xdr:cNvPr>
        <xdr:cNvSpPr/>
      </xdr:nvSpPr>
      <xdr:spPr>
        <a:xfrm>
          <a:off x="18345150" y="172580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886" name="フローチャート: 判断 885">
          <a:extLst>
            <a:ext uri="{FF2B5EF4-FFF2-40B4-BE49-F238E27FC236}">
              <a16:creationId xmlns:a16="http://schemas.microsoft.com/office/drawing/2014/main" id="{DB51A5D2-2406-46E1-9118-2996150D1820}"/>
            </a:ext>
          </a:extLst>
        </xdr:cNvPr>
        <xdr:cNvSpPr/>
      </xdr:nvSpPr>
      <xdr:spPr>
        <a:xfrm>
          <a:off x="17554575" y="1726692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887" name="フローチャート: 判断 886">
          <a:extLst>
            <a:ext uri="{FF2B5EF4-FFF2-40B4-BE49-F238E27FC236}">
              <a16:creationId xmlns:a16="http://schemas.microsoft.com/office/drawing/2014/main" id="{257BEFC5-34C3-407C-8B25-051A68D7EB71}"/>
            </a:ext>
          </a:extLst>
        </xdr:cNvPr>
        <xdr:cNvSpPr/>
      </xdr:nvSpPr>
      <xdr:spPr>
        <a:xfrm>
          <a:off x="16754475" y="172980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7408F5B7-9175-49FE-89D6-D142B88F2B1E}"/>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11FC14A1-67FC-4859-B511-9B7CAA1C7786}"/>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213A9B99-4372-4220-B159-E4A8AB26B995}"/>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E21BE0C6-55D0-4CF1-86EB-79386125A76A}"/>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DB346E56-6B56-41F8-884E-548BBC1AC2E6}"/>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168275</xdr:rowOff>
    </xdr:from>
    <xdr:to>
      <xdr:col>116</xdr:col>
      <xdr:colOff>114300</xdr:colOff>
      <xdr:row>100</xdr:row>
      <xdr:rowOff>98425</xdr:rowOff>
    </xdr:to>
    <xdr:sp macro="" textlink="">
      <xdr:nvSpPr>
        <xdr:cNvPr id="893" name="楕円 892">
          <a:extLst>
            <a:ext uri="{FF2B5EF4-FFF2-40B4-BE49-F238E27FC236}">
              <a16:creationId xmlns:a16="http://schemas.microsoft.com/office/drawing/2014/main" id="{F21283A0-251B-400C-919E-68276002D470}"/>
            </a:ext>
          </a:extLst>
        </xdr:cNvPr>
        <xdr:cNvSpPr/>
      </xdr:nvSpPr>
      <xdr:spPr>
        <a:xfrm>
          <a:off x="19897725" y="161893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121302</xdr:rowOff>
    </xdr:from>
    <xdr:ext cx="469744" cy="259045"/>
    <xdr:sp macro="" textlink="">
      <xdr:nvSpPr>
        <xdr:cNvPr id="894" name="【庁舎】&#10;一人当たり面積該当値テキスト">
          <a:extLst>
            <a:ext uri="{FF2B5EF4-FFF2-40B4-BE49-F238E27FC236}">
              <a16:creationId xmlns:a16="http://schemas.microsoft.com/office/drawing/2014/main" id="{96F0672D-F190-423F-AABF-22BB76D9E078}"/>
            </a:ext>
          </a:extLst>
        </xdr:cNvPr>
        <xdr:cNvSpPr txBox="1"/>
      </xdr:nvSpPr>
      <xdr:spPr>
        <a:xfrm>
          <a:off x="19992975" y="161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895" name="楕円 894">
          <a:extLst>
            <a:ext uri="{FF2B5EF4-FFF2-40B4-BE49-F238E27FC236}">
              <a16:creationId xmlns:a16="http://schemas.microsoft.com/office/drawing/2014/main" id="{EB53D9DF-E47C-4FBD-A932-E9BEAFD94DB2}"/>
            </a:ext>
          </a:extLst>
        </xdr:cNvPr>
        <xdr:cNvSpPr/>
      </xdr:nvSpPr>
      <xdr:spPr>
        <a:xfrm>
          <a:off x="19154775" y="168687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47625</xdr:rowOff>
    </xdr:from>
    <xdr:to>
      <xdr:col>116</xdr:col>
      <xdr:colOff>63500</xdr:colOff>
      <xdr:row>104</xdr:row>
      <xdr:rowOff>76200</xdr:rowOff>
    </xdr:to>
    <xdr:cxnSp macro="">
      <xdr:nvCxnSpPr>
        <xdr:cNvPr id="896" name="直線コネクタ 895">
          <a:extLst>
            <a:ext uri="{FF2B5EF4-FFF2-40B4-BE49-F238E27FC236}">
              <a16:creationId xmlns:a16="http://schemas.microsoft.com/office/drawing/2014/main" id="{88492B1F-477C-40CA-AC0A-93416EDB8850}"/>
            </a:ext>
          </a:extLst>
        </xdr:cNvPr>
        <xdr:cNvCxnSpPr/>
      </xdr:nvCxnSpPr>
      <xdr:spPr>
        <a:xfrm flipV="1">
          <a:off x="19202400" y="16236950"/>
          <a:ext cx="752475" cy="67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97" name="楕円 896">
          <a:extLst>
            <a:ext uri="{FF2B5EF4-FFF2-40B4-BE49-F238E27FC236}">
              <a16:creationId xmlns:a16="http://schemas.microsoft.com/office/drawing/2014/main" id="{76D5C486-2084-4007-9C41-4275E1A4ABE3}"/>
            </a:ext>
          </a:extLst>
        </xdr:cNvPr>
        <xdr:cNvSpPr/>
      </xdr:nvSpPr>
      <xdr:spPr>
        <a:xfrm>
          <a:off x="18345150" y="1703006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76200</xdr:rowOff>
    </xdr:from>
    <xdr:to>
      <xdr:col>111</xdr:col>
      <xdr:colOff>177800</xdr:colOff>
      <xdr:row>105</xdr:row>
      <xdr:rowOff>81914</xdr:rowOff>
    </xdr:to>
    <xdr:cxnSp macro="">
      <xdr:nvCxnSpPr>
        <xdr:cNvPr id="898" name="直線コネクタ 897">
          <a:extLst>
            <a:ext uri="{FF2B5EF4-FFF2-40B4-BE49-F238E27FC236}">
              <a16:creationId xmlns:a16="http://schemas.microsoft.com/office/drawing/2014/main" id="{4F7F969A-C438-4097-84C3-4A2139ACD4A1}"/>
            </a:ext>
          </a:extLst>
        </xdr:cNvPr>
        <xdr:cNvCxnSpPr/>
      </xdr:nvCxnSpPr>
      <xdr:spPr>
        <a:xfrm flipV="1">
          <a:off x="18392775" y="16916400"/>
          <a:ext cx="809625" cy="17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31114</xdr:rowOff>
    </xdr:from>
    <xdr:to>
      <xdr:col>102</xdr:col>
      <xdr:colOff>165100</xdr:colOff>
      <xdr:row>105</xdr:row>
      <xdr:rowOff>132714</xdr:rowOff>
    </xdr:to>
    <xdr:sp macro="" textlink="">
      <xdr:nvSpPr>
        <xdr:cNvPr id="899" name="楕円 898">
          <a:extLst>
            <a:ext uri="{FF2B5EF4-FFF2-40B4-BE49-F238E27FC236}">
              <a16:creationId xmlns:a16="http://schemas.microsoft.com/office/drawing/2014/main" id="{F28DEAB3-24E9-4D4B-9138-4950FC0783C1}"/>
            </a:ext>
          </a:extLst>
        </xdr:cNvPr>
        <xdr:cNvSpPr/>
      </xdr:nvSpPr>
      <xdr:spPr>
        <a:xfrm>
          <a:off x="17554575" y="170300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81914</xdr:rowOff>
    </xdr:from>
    <xdr:to>
      <xdr:col>107</xdr:col>
      <xdr:colOff>50800</xdr:colOff>
      <xdr:row>105</xdr:row>
      <xdr:rowOff>81914</xdr:rowOff>
    </xdr:to>
    <xdr:cxnSp macro="">
      <xdr:nvCxnSpPr>
        <xdr:cNvPr id="900" name="直線コネクタ 899">
          <a:extLst>
            <a:ext uri="{FF2B5EF4-FFF2-40B4-BE49-F238E27FC236}">
              <a16:creationId xmlns:a16="http://schemas.microsoft.com/office/drawing/2014/main" id="{E60816D5-7591-4DA7-A8FC-A7157A4374B9}"/>
            </a:ext>
          </a:extLst>
        </xdr:cNvPr>
        <xdr:cNvCxnSpPr/>
      </xdr:nvCxnSpPr>
      <xdr:spPr>
        <a:xfrm>
          <a:off x="17602200" y="1708721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901" name="n_1aveValue【庁舎】&#10;一人当たり面積">
          <a:extLst>
            <a:ext uri="{FF2B5EF4-FFF2-40B4-BE49-F238E27FC236}">
              <a16:creationId xmlns:a16="http://schemas.microsoft.com/office/drawing/2014/main" id="{4FEA6474-0432-4213-A9DF-80F7E8F7B58F}"/>
            </a:ext>
          </a:extLst>
        </xdr:cNvPr>
        <xdr:cNvSpPr txBox="1"/>
      </xdr:nvSpPr>
      <xdr:spPr>
        <a:xfrm>
          <a:off x="18983402"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902" name="n_2aveValue【庁舎】&#10;一人当たり面積">
          <a:extLst>
            <a:ext uri="{FF2B5EF4-FFF2-40B4-BE49-F238E27FC236}">
              <a16:creationId xmlns:a16="http://schemas.microsoft.com/office/drawing/2014/main" id="{0FFEE3F9-66B4-4FCB-A090-65262AB23815}"/>
            </a:ext>
          </a:extLst>
        </xdr:cNvPr>
        <xdr:cNvSpPr txBox="1"/>
      </xdr:nvSpPr>
      <xdr:spPr>
        <a:xfrm>
          <a:off x="18183302"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20972</xdr:rowOff>
    </xdr:from>
    <xdr:ext cx="469744" cy="259045"/>
    <xdr:sp macro="" textlink="">
      <xdr:nvSpPr>
        <xdr:cNvPr id="903" name="n_3aveValue【庁舎】&#10;一人当たり面積">
          <a:extLst>
            <a:ext uri="{FF2B5EF4-FFF2-40B4-BE49-F238E27FC236}">
              <a16:creationId xmlns:a16="http://schemas.microsoft.com/office/drawing/2014/main" id="{F0302545-0685-433F-B676-24B08AAABB9A}"/>
            </a:ext>
          </a:extLst>
        </xdr:cNvPr>
        <xdr:cNvSpPr txBox="1"/>
      </xdr:nvSpPr>
      <xdr:spPr>
        <a:xfrm>
          <a:off x="17383202" y="1734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80663</xdr:rowOff>
    </xdr:from>
    <xdr:ext cx="469744" cy="259045"/>
    <xdr:sp macro="" textlink="">
      <xdr:nvSpPr>
        <xdr:cNvPr id="904" name="n_4aveValue【庁舎】&#10;一人当たり面積">
          <a:extLst>
            <a:ext uri="{FF2B5EF4-FFF2-40B4-BE49-F238E27FC236}">
              <a16:creationId xmlns:a16="http://schemas.microsoft.com/office/drawing/2014/main" id="{5DB53BD0-07F5-497C-BA52-6FA422DA5038}"/>
            </a:ext>
          </a:extLst>
        </xdr:cNvPr>
        <xdr:cNvSpPr txBox="1"/>
      </xdr:nvSpPr>
      <xdr:spPr>
        <a:xfrm>
          <a:off x="16592627"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143527</xdr:rowOff>
    </xdr:from>
    <xdr:ext cx="469744" cy="259045"/>
    <xdr:sp macro="" textlink="">
      <xdr:nvSpPr>
        <xdr:cNvPr id="905" name="n_1mainValue【庁舎】&#10;一人当たり面積">
          <a:extLst>
            <a:ext uri="{FF2B5EF4-FFF2-40B4-BE49-F238E27FC236}">
              <a16:creationId xmlns:a16="http://schemas.microsoft.com/office/drawing/2014/main" id="{E28685B7-F197-4A20-98FF-9444E5D615B4}"/>
            </a:ext>
          </a:extLst>
        </xdr:cNvPr>
        <xdr:cNvSpPr txBox="1"/>
      </xdr:nvSpPr>
      <xdr:spPr>
        <a:xfrm>
          <a:off x="18983402" y="166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906" name="n_2mainValue【庁舎】&#10;一人当たり面積">
          <a:extLst>
            <a:ext uri="{FF2B5EF4-FFF2-40B4-BE49-F238E27FC236}">
              <a16:creationId xmlns:a16="http://schemas.microsoft.com/office/drawing/2014/main" id="{87F421C0-12C1-4A92-8740-2C9D0DB4AB17}"/>
            </a:ext>
          </a:extLst>
        </xdr:cNvPr>
        <xdr:cNvSpPr txBox="1"/>
      </xdr:nvSpPr>
      <xdr:spPr>
        <a:xfrm>
          <a:off x="18183302" y="1682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149241</xdr:rowOff>
    </xdr:from>
    <xdr:ext cx="469744" cy="259045"/>
    <xdr:sp macro="" textlink="">
      <xdr:nvSpPr>
        <xdr:cNvPr id="907" name="n_3mainValue【庁舎】&#10;一人当たり面積">
          <a:extLst>
            <a:ext uri="{FF2B5EF4-FFF2-40B4-BE49-F238E27FC236}">
              <a16:creationId xmlns:a16="http://schemas.microsoft.com/office/drawing/2014/main" id="{FFA2D7EE-F9AE-47A8-8B5B-73F87D425121}"/>
            </a:ext>
          </a:extLst>
        </xdr:cNvPr>
        <xdr:cNvSpPr txBox="1"/>
      </xdr:nvSpPr>
      <xdr:spPr>
        <a:xfrm>
          <a:off x="17383202" y="1682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a:extLst>
            <a:ext uri="{FF2B5EF4-FFF2-40B4-BE49-F238E27FC236}">
              <a16:creationId xmlns:a16="http://schemas.microsoft.com/office/drawing/2014/main" id="{1B1D842E-88EF-4841-8477-56352216DF46}"/>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a:extLst>
            <a:ext uri="{FF2B5EF4-FFF2-40B4-BE49-F238E27FC236}">
              <a16:creationId xmlns:a16="http://schemas.microsoft.com/office/drawing/2014/main" id="{6E3AD5B9-82C9-4831-808A-26592E53485E}"/>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a:extLst>
            <a:ext uri="{FF2B5EF4-FFF2-40B4-BE49-F238E27FC236}">
              <a16:creationId xmlns:a16="http://schemas.microsoft.com/office/drawing/2014/main" id="{7B6385F8-34F5-4F67-805F-9FDB6DE5CC00}"/>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en-US" altLang="ja-JP" sz="1300" baseline="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baseline="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有形固定資産減価償却率は類似団体と比較して、８項目中、２項目が平均を上回っているが、それぞれ公共施設等について個別施設計画を策定済みであり、当該施設計画に保有施設の適正な施設管理に取り組んでいる。</a:t>
          </a:r>
        </a:p>
        <a:p>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 その他の施設についても京都市公共施設マネジメント基本計画、各個別施設計画に基づき、保有施設の適正な施設管理に取り組んでいる。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1,400,720
1,355,083
827.83
1,070,394,828
1,062,840,572
-316,816
405,033,797
1,367,868,965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0.07
-
11.4
193.4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大学生が多いなど納税者の割合が低いことや，古い木造家屋・低層の建物が多く固定資産税が少ないことなどの特性により，財政基盤が構造的に脆弱であるため，類似団体の平均値を下回っている。</a:t>
          </a:r>
        </a:p>
        <a:p>
          <a:r>
            <a:rPr kumimoji="1" lang="ja-JP" altLang="en-US" sz="1300">
              <a:latin typeface="ＭＳ Ｐゴシック" panose="020B0600070205080204" pitchFamily="50" charset="-128"/>
              <a:ea typeface="ＭＳ Ｐゴシック" panose="020B0600070205080204" pitchFamily="50" charset="-128"/>
            </a:rPr>
            <a:t>　今後，令和３年８月に策定した「行財政改革計画」に基づき，都市の成長戦略と行財政改革を一体的に推進し，地域経済の活性化，市民所得向上による税収増を図るなど，財政力の強化に取り組んでいく。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469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費節減に取り組んでいるものの，依然として人件費，扶助費といった義務的経費の比率が高いことから高水準で推移している。当該要因としては，市域が広大である，文化財が多いといった都市特性を有すること，これまで福祉，教育，消防等の分野において，京都市独自の重要政策の推進に取り組んできたことなどで，人件費や扶助費について比率が高くなっている。また，令和２年度においては，地方交付税や地方税が大きく減少したため，経常収支比率は悪化している。</a:t>
          </a:r>
        </a:p>
        <a:p>
          <a:r>
            <a:rPr kumimoji="1" lang="ja-JP" altLang="en-US" sz="1100">
              <a:latin typeface="ＭＳ Ｐゴシック" panose="020B0600070205080204" pitchFamily="50" charset="-128"/>
              <a:ea typeface="ＭＳ Ｐゴシック" panose="020B0600070205080204" pitchFamily="50" charset="-128"/>
            </a:rPr>
            <a:t>　今後も障害者福祉費や医療費などの社会福祉関連経費の増加が見込まれるため，令和３年８月に策定した「行財政改革計画」に基づき，自主財源の確保や総人件費の削減など，財政構造の転換を図る取組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39511</xdr:rowOff>
    </xdr:from>
    <xdr:to>
      <xdr:col>23</xdr:col>
      <xdr:colOff>133350</xdr:colOff>
      <xdr:row>65</xdr:row>
      <xdr:rowOff>146755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183761"/>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50095</xdr:rowOff>
    </xdr:from>
    <xdr:to>
      <xdr:col>19</xdr:col>
      <xdr:colOff>133350</xdr:colOff>
      <xdr:row>65</xdr:row>
      <xdr:rowOff>39511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02289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57449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8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50095</xdr:rowOff>
    </xdr:from>
    <xdr:to>
      <xdr:col>15</xdr:col>
      <xdr:colOff>82550</xdr:colOff>
      <xdr:row>64</xdr:row>
      <xdr:rowOff>143933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22895"/>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148466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143933</xdr:rowOff>
    </xdr:from>
    <xdr:to>
      <xdr:col>11</xdr:col>
      <xdr:colOff>31750</xdr:colOff>
      <xdr:row>66</xdr:row>
      <xdr:rowOff>82550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1673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97666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95955</xdr:rowOff>
    </xdr:from>
    <xdr:to>
      <xdr:col>23</xdr:col>
      <xdr:colOff>184150</xdr:colOff>
      <xdr:row>66</xdr:row>
      <xdr:rowOff>26105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68032</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1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160161</xdr:rowOff>
    </xdr:from>
    <xdr:to>
      <xdr:col>19</xdr:col>
      <xdr:colOff>184150</xdr:colOff>
      <xdr:row>65</xdr:row>
      <xdr:rowOff>90311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75088</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1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170745</xdr:rowOff>
    </xdr:from>
    <xdr:to>
      <xdr:col>15</xdr:col>
      <xdr:colOff>133350</xdr:colOff>
      <xdr:row>64</xdr:row>
      <xdr:rowOff>100895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85672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5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93133</xdr:rowOff>
    </xdr:from>
    <xdr:to>
      <xdr:col>11</xdr:col>
      <xdr:colOff>82550</xdr:colOff>
      <xdr:row>65</xdr:row>
      <xdr:rowOff>23283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31750</xdr:rowOff>
    </xdr:from>
    <xdr:to>
      <xdr:col>7</xdr:col>
      <xdr:colOff>31750</xdr:colOff>
      <xdr:row>66</xdr:row>
      <xdr:rowOff>133350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118127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本市では，人件費について，他都市と比較して，職員数が多いことや，職員の平均年齢が高いこと，退職者数が多く退職手当が多くなっていることなどから，類似団体の平均を上回っている。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また，令和２年度は，ＧＩＧＡ端末整備や新型コロナウイルス感染症対策のため，令和元年度に比べ物件費が増加しているため，人口１人あたりの人件費・物件費等決算額が増加している。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令和３年度からは，「行財政改革計画」に掲げる職員数の適正化や時間外勤務の縮減等を推進するとともに，物件費等についても引き続き削減に努めていく。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135750</xdr:rowOff>
    </xdr:from>
    <xdr:to>
      <xdr:col>23</xdr:col>
      <xdr:colOff>133350</xdr:colOff>
      <xdr:row>86</xdr:row>
      <xdr:rowOff>102411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709000"/>
          <a:ext cx="838200" cy="1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3951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57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87973</xdr:rowOff>
    </xdr:from>
    <xdr:to>
      <xdr:col>19</xdr:col>
      <xdr:colOff>133350</xdr:colOff>
      <xdr:row>85</xdr:row>
      <xdr:rowOff>135750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661223"/>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144037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83130</xdr:rowOff>
    </xdr:from>
    <xdr:to>
      <xdr:col>15</xdr:col>
      <xdr:colOff>82550</xdr:colOff>
      <xdr:row>85</xdr:row>
      <xdr:rowOff>87973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656380"/>
          <a:ext cx="889000" cy="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104844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116593</xdr:rowOff>
    </xdr:from>
    <xdr:to>
      <xdr:col>11</xdr:col>
      <xdr:colOff>31750</xdr:colOff>
      <xdr:row>85</xdr:row>
      <xdr:rowOff>83130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04043"/>
          <a:ext cx="889000" cy="65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104154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3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134721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7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51611</xdr:rowOff>
    </xdr:from>
    <xdr:to>
      <xdr:col>23</xdr:col>
      <xdr:colOff>184150</xdr:colOff>
      <xdr:row>86</xdr:row>
      <xdr:rowOff>153211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7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23688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76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84950</xdr:rowOff>
    </xdr:from>
    <xdr:to>
      <xdr:col>19</xdr:col>
      <xdr:colOff>184150</xdr:colOff>
      <xdr:row>86</xdr:row>
      <xdr:rowOff>15100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65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171327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74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37173</xdr:rowOff>
    </xdr:from>
    <xdr:to>
      <xdr:col>15</xdr:col>
      <xdr:colOff>133350</xdr:colOff>
      <xdr:row>85</xdr:row>
      <xdr:rowOff>138773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61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123550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69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32330</xdr:rowOff>
    </xdr:from>
    <xdr:to>
      <xdr:col>11</xdr:col>
      <xdr:colOff>82550</xdr:colOff>
      <xdr:row>85</xdr:row>
      <xdr:rowOff>133930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6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118707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69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65793</xdr:rowOff>
    </xdr:from>
    <xdr:to>
      <xdr:col>7</xdr:col>
      <xdr:colOff>31750</xdr:colOff>
      <xdr:row>81</xdr:row>
      <xdr:rowOff>167393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5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152170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3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職員の給与水準は，本市の人事委員会からの勧告及び報告を踏まえて，適宜給与の改定を行い，市内民間企業における給与水準との均衡を図ってきている。</a:t>
          </a:r>
        </a:p>
        <a:p>
          <a:r>
            <a:rPr kumimoji="1" lang="ja-JP" altLang="en-US" sz="1300">
              <a:latin typeface="ＭＳ Ｐゴシック" panose="020B0600070205080204" pitchFamily="50" charset="-128"/>
              <a:ea typeface="ＭＳ Ｐゴシック" panose="020B0600070205080204" pitchFamily="50" charset="-128"/>
            </a:rPr>
            <a:t>　なお，令和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日時点の指数 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月から実施している臨時的な給与カットの影響等により，前年度の値を大きく下回った。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20109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41425"/>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163636</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07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20109</xdr:rowOff>
    </xdr:from>
    <xdr:to>
      <xdr:col>81</xdr:col>
      <xdr:colOff>133350</xdr:colOff>
      <xdr:row>88</xdr:row>
      <xdr:rowOff>20109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87</xdr:row>
      <xdr:rowOff>91016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806084"/>
          <a:ext cx="8382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91016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9669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20109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96695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20109</xdr:rowOff>
    </xdr:from>
    <xdr:to>
      <xdr:col>68</xdr:col>
      <xdr:colOff>152400</xdr:colOff>
      <xdr:row>88</xdr:row>
      <xdr:rowOff>40216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1077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140759</xdr:rowOff>
    </xdr:from>
    <xdr:to>
      <xdr:col>68</xdr:col>
      <xdr:colOff>203200</xdr:colOff>
      <xdr:row>88</xdr:row>
      <xdr:rowOff>70909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55686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市域が広大であることや，文化財・木造家屋が多いといった都市特性があり，教育（文化），消防等の分野において職員の配置を充実させていることから類似団体の平均を上回っている。</a:t>
          </a:r>
        </a:p>
        <a:p>
          <a:r>
            <a:rPr kumimoji="1" lang="ja-JP" altLang="en-US" sz="1200">
              <a:latin typeface="ＭＳ Ｐゴシック" panose="020B0600070205080204" pitchFamily="50" charset="-128"/>
              <a:ea typeface="ＭＳ Ｐゴシック" panose="020B0600070205080204" pitchFamily="50" charset="-128"/>
            </a:rPr>
            <a:t>　また，これまでから職員数適正化に取り組んできたものの，類似団体においても職員数の削減が進められたことから，依然として平均との乖離の解消には至っていない。</a:t>
          </a:r>
        </a:p>
        <a:p>
          <a:r>
            <a:rPr kumimoji="1" lang="ja-JP" altLang="en-US" sz="1200">
              <a:latin typeface="ＭＳ Ｐゴシック" panose="020B0600070205080204" pitchFamily="50" charset="-128"/>
              <a:ea typeface="ＭＳ Ｐゴシック" panose="020B0600070205080204" pitchFamily="50" charset="-128"/>
            </a:rPr>
            <a:t>　引き続き，市民のいのちと暮らしを守るために必要な執行体制を確保しつつ，事業見直し，民営化，委託化，デジタル化等による業務効率化などによって，行財政改革計画に掲げる職員数適正化を推進する。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90170</xdr:rowOff>
    </xdr:from>
    <xdr:to>
      <xdr:col>81</xdr:col>
      <xdr:colOff>44450</xdr:colOff>
      <xdr:row>65</xdr:row>
      <xdr:rowOff>133350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91520"/>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24655</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8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90170</xdr:rowOff>
    </xdr:from>
    <xdr:to>
      <xdr:col>77</xdr:col>
      <xdr:colOff>44450</xdr:colOff>
      <xdr:row>63</xdr:row>
      <xdr:rowOff>99822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8915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103141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99822</xdr:rowOff>
    </xdr:from>
    <xdr:to>
      <xdr:col>72</xdr:col>
      <xdr:colOff>203200</xdr:colOff>
      <xdr:row>63</xdr:row>
      <xdr:rowOff>123952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9011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30751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123952</xdr:rowOff>
    </xdr:from>
    <xdr:to>
      <xdr:col>68</xdr:col>
      <xdr:colOff>152400</xdr:colOff>
      <xdr:row>63</xdr:row>
      <xdr:rowOff>143256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92530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21099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82550</xdr:rowOff>
    </xdr:from>
    <xdr:to>
      <xdr:col>81</xdr:col>
      <xdr:colOff>95250</xdr:colOff>
      <xdr:row>66</xdr:row>
      <xdr:rowOff>12700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149877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12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39370</xdr:rowOff>
    </xdr:from>
    <xdr:to>
      <xdr:col>77</xdr:col>
      <xdr:colOff>95250</xdr:colOff>
      <xdr:row>63</xdr:row>
      <xdr:rowOff>140970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125747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49022</xdr:rowOff>
    </xdr:from>
    <xdr:to>
      <xdr:col>73</xdr:col>
      <xdr:colOff>44450</xdr:colOff>
      <xdr:row>63</xdr:row>
      <xdr:rowOff>150622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135399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73152</xdr:rowOff>
    </xdr:from>
    <xdr:to>
      <xdr:col>68</xdr:col>
      <xdr:colOff>203200</xdr:colOff>
      <xdr:row>64</xdr:row>
      <xdr:rowOff>3302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159529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92456</xdr:rowOff>
    </xdr:from>
    <xdr:to>
      <xdr:col>64</xdr:col>
      <xdr:colOff>152400</xdr:colOff>
      <xdr:row>64</xdr:row>
      <xdr:rowOff>22606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7383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還を迎える満期一括債の元利償還金の増加等により，前年度と比較し，実質公債費比率が増加した。これに加え，地下鉄事業への経営健全化出資債，退職手当債，行政改革推進債など地方交付税措置のない特例的な市債の発行や公債償還基金の取崩しにより，類似団体平均値を上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年度に策定した「行財政改革計画」に基づき，市債残高の適切なコントロールに取り組んでおり，引き続き比率の改善に努めていく。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126295</xdr:rowOff>
    </xdr:from>
    <xdr:to>
      <xdr:col>81</xdr:col>
      <xdr:colOff>44450</xdr:colOff>
      <xdr:row>42</xdr:row>
      <xdr:rowOff>159455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27045"/>
          <a:ext cx="0" cy="123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131532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3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159455</xdr:rowOff>
    </xdr:from>
    <xdr:to>
      <xdr:col>81</xdr:col>
      <xdr:colOff>133350</xdr:colOff>
      <xdr:row>42</xdr:row>
      <xdr:rowOff>159455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36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41222</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126295</xdr:rowOff>
    </xdr:from>
    <xdr:to>
      <xdr:col>81</xdr:col>
      <xdr:colOff>133350</xdr:colOff>
      <xdr:row>35</xdr:row>
      <xdr:rowOff>126295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143228</xdr:rowOff>
    </xdr:from>
    <xdr:to>
      <xdr:col>81</xdr:col>
      <xdr:colOff>44450</xdr:colOff>
      <xdr:row>42</xdr:row>
      <xdr:rowOff>105833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172678"/>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36282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55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143228</xdr:rowOff>
    </xdr:from>
    <xdr:to>
      <xdr:col>77</xdr:col>
      <xdr:colOff>44450</xdr:colOff>
      <xdr:row>42</xdr:row>
      <xdr:rowOff>105833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7267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19755</xdr:rowOff>
    </xdr:from>
    <xdr:to>
      <xdr:col>77</xdr:col>
      <xdr:colOff>95250</xdr:colOff>
      <xdr:row>39</xdr:row>
      <xdr:rowOff>121355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131532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47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43</xdr:row>
      <xdr:rowOff>122061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06733"/>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113595</xdr:rowOff>
    </xdr:from>
    <xdr:to>
      <xdr:col>73</xdr:col>
      <xdr:colOff>44450</xdr:colOff>
      <xdr:row>40</xdr:row>
      <xdr:rowOff>43745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53922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122061</xdr:rowOff>
    </xdr:from>
    <xdr:to>
      <xdr:col>68</xdr:col>
      <xdr:colOff>152400</xdr:colOff>
      <xdr:row>45</xdr:row>
      <xdr:rowOff>100895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494411"/>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79022</xdr:rowOff>
    </xdr:from>
    <xdr:to>
      <xdr:col>64</xdr:col>
      <xdr:colOff>152400</xdr:colOff>
      <xdr:row>42</xdr:row>
      <xdr:rowOff>9172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19349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122360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5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92428</xdr:rowOff>
    </xdr:from>
    <xdr:to>
      <xdr:col>77</xdr:col>
      <xdr:colOff>95250</xdr:colOff>
      <xdr:row>42</xdr:row>
      <xdr:rowOff>22578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7355</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71261</xdr:rowOff>
    </xdr:from>
    <xdr:to>
      <xdr:col>68</xdr:col>
      <xdr:colOff>203200</xdr:colOff>
      <xdr:row>44</xdr:row>
      <xdr:rowOff>1411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157638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50095</xdr:rowOff>
    </xdr:from>
    <xdr:to>
      <xdr:col>64</xdr:col>
      <xdr:colOff>152400</xdr:colOff>
      <xdr:row>45</xdr:row>
      <xdr:rowOff>151695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136472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85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新型コロナウイルス感染症対策である徴収猶予特例債や，調整債の発行に加え，公債償還基金の計画外の取崩しにより，将来負担額が増加し，類似団体平均値を上回っている。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今後は，令和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に策定した「行財政改革計画」に基づき，行政の効率化など行政内部の改革を徹底して行ったうえで，経費の節減，事業費の圧縮に努めることにとどまらず，社会経済状況の変化や時代の潮流をとらえて，施策を持続可能なものに再構築することを基本とした改革を推進し，引き続き比率の改善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126898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451100"/>
          <a:ext cx="0" cy="933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98975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35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126898</xdr:rowOff>
    </xdr:from>
    <xdr:to>
      <xdr:col>81</xdr:col>
      <xdr:colOff>133350</xdr:colOff>
      <xdr:row>19</xdr:row>
      <xdr:rowOff>126898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3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115799</xdr:rowOff>
    </xdr:from>
    <xdr:to>
      <xdr:col>81</xdr:col>
      <xdr:colOff>44450</xdr:colOff>
      <xdr:row>19</xdr:row>
      <xdr:rowOff>126898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373349"/>
          <a:ext cx="8382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88663</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660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72136</xdr:rowOff>
    </xdr:from>
    <xdr:to>
      <xdr:col>81</xdr:col>
      <xdr:colOff>95250</xdr:colOff>
      <xdr:row>17</xdr:row>
      <xdr:rowOff>2286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115799</xdr:rowOff>
    </xdr:from>
    <xdr:to>
      <xdr:col>77</xdr:col>
      <xdr:colOff>44450</xdr:colOff>
      <xdr:row>19</xdr:row>
      <xdr:rowOff>116281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373349"/>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99162</xdr:rowOff>
    </xdr:from>
    <xdr:to>
      <xdr:col>77</xdr:col>
      <xdr:colOff>95250</xdr:colOff>
      <xdr:row>17</xdr:row>
      <xdr:rowOff>29312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84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39489</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11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116281</xdr:rowOff>
    </xdr:from>
    <xdr:to>
      <xdr:col>72</xdr:col>
      <xdr:colOff>203200</xdr:colOff>
      <xdr:row>19</xdr:row>
      <xdr:rowOff>146202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373831"/>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128118</xdr:rowOff>
    </xdr:from>
    <xdr:to>
      <xdr:col>73</xdr:col>
      <xdr:colOff>44450</xdr:colOff>
      <xdr:row>17</xdr:row>
      <xdr:rowOff>58268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87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68445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4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146202</xdr:rowOff>
    </xdr:from>
    <xdr:to>
      <xdr:col>68</xdr:col>
      <xdr:colOff>152400</xdr:colOff>
      <xdr:row>20</xdr:row>
      <xdr:rowOff>113741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403752"/>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168656</xdr:rowOff>
    </xdr:from>
    <xdr:to>
      <xdr:col>68</xdr:col>
      <xdr:colOff>203200</xdr:colOff>
      <xdr:row>17</xdr:row>
      <xdr:rowOff>98806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91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108983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8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44018</xdr:rowOff>
    </xdr:from>
    <xdr:to>
      <xdr:col>64</xdr:col>
      <xdr:colOff>152400</xdr:colOff>
      <xdr:row>17</xdr:row>
      <xdr:rowOff>145618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155795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76098</xdr:rowOff>
    </xdr:from>
    <xdr:to>
      <xdr:col>81</xdr:col>
      <xdr:colOff>95250</xdr:colOff>
      <xdr:row>20</xdr:row>
      <xdr:rowOff>6248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33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143425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22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64999</xdr:rowOff>
    </xdr:from>
    <xdr:to>
      <xdr:col>77</xdr:col>
      <xdr:colOff>95250</xdr:colOff>
      <xdr:row>19</xdr:row>
      <xdr:rowOff>166599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3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151376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408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65481</xdr:rowOff>
    </xdr:from>
    <xdr:to>
      <xdr:col>73</xdr:col>
      <xdr:colOff>44450</xdr:colOff>
      <xdr:row>19</xdr:row>
      <xdr:rowOff>167081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32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151858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40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95402</xdr:rowOff>
    </xdr:from>
    <xdr:to>
      <xdr:col>68</xdr:col>
      <xdr:colOff>203200</xdr:colOff>
      <xdr:row>20</xdr:row>
      <xdr:rowOff>25552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3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10329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4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62941</xdr:rowOff>
    </xdr:from>
    <xdr:to>
      <xdr:col>64</xdr:col>
      <xdr:colOff>152400</xdr:colOff>
      <xdr:row>20</xdr:row>
      <xdr:rowOff>164541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4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149318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57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1,400,720
1,355,083
827.83
1,070,394,828
1,062,840,572
-316,816
405,033,797
1,367,868,965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0.07
-
11.4
193.4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本市では，他都市と比較して，職員数が多いことや，職員の平均年齢が高いこと，退職者数が多く退職手当が多くなっていることなどから，人件費の経常収支比率が類似団体平均を上回っている。</a:t>
          </a:r>
        </a:p>
        <a:p>
          <a:r>
            <a:rPr kumimoji="1" lang="ja-JP" altLang="en-US" sz="1000">
              <a:latin typeface="ＭＳ Ｐゴシック" panose="020B0600070205080204" pitchFamily="50" charset="-128"/>
              <a:ea typeface="ＭＳ Ｐゴシック" panose="020B0600070205080204" pitchFamily="50" charset="-128"/>
            </a:rPr>
            <a:t>　職員数について，適正化に取り組んできたものの，類似団体においても職員数の削減が進められたことから，依然として平均との乖離の解消には至っていないことが一因である。</a:t>
          </a:r>
        </a:p>
        <a:p>
          <a:r>
            <a:rPr kumimoji="1" lang="ja-JP" altLang="en-US" sz="1000">
              <a:latin typeface="ＭＳ Ｐゴシック" panose="020B0600070205080204" pitchFamily="50" charset="-128"/>
              <a:ea typeface="ＭＳ Ｐゴシック" panose="020B0600070205080204" pitchFamily="50" charset="-128"/>
            </a:rPr>
            <a:t>　なお，平成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年度からは府費負担教職員給与費移管の影響により，占有率が大きく上昇している。（他の費目はその影響で減少）</a:t>
          </a:r>
        </a:p>
        <a:p>
          <a:r>
            <a:rPr kumimoji="1" lang="ja-JP" altLang="en-US" sz="1000">
              <a:latin typeface="ＭＳ Ｐゴシック" panose="020B0600070205080204" pitchFamily="50" charset="-128"/>
              <a:ea typeface="ＭＳ Ｐゴシック" panose="020B0600070205080204" pitchFamily="50" charset="-128"/>
            </a:rPr>
            <a:t>　引き続き，行財政改革計画に掲げる職員数の適正化や時間外勤務の縮減等を推進し，人件費の削減に努めていく。</a:t>
          </a:r>
        </a:p>
        <a:p>
          <a:r>
            <a:rPr kumimoji="1" lang="ja-JP" altLang="en-US" sz="105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76200</xdr:rowOff>
    </xdr:from>
    <xdr:to>
      <xdr:col>24</xdr:col>
      <xdr:colOff>25400</xdr:colOff>
      <xdr:row>41</xdr:row>
      <xdr:rowOff>120650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055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120650</xdr:rowOff>
    </xdr:from>
    <xdr:to>
      <xdr:col>24</xdr:col>
      <xdr:colOff>114300</xdr:colOff>
      <xdr:row>41</xdr:row>
      <xdr:rowOff>120650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5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76200</xdr:rowOff>
    </xdr:from>
    <xdr:to>
      <xdr:col>24</xdr:col>
      <xdr:colOff>114300</xdr:colOff>
      <xdr:row>34</xdr:row>
      <xdr:rowOff>76200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82550</xdr:rowOff>
    </xdr:from>
    <xdr:to>
      <xdr:col>24</xdr:col>
      <xdr:colOff>25400</xdr:colOff>
      <xdr:row>41</xdr:row>
      <xdr:rowOff>95250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7112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82550</xdr:rowOff>
    </xdr:from>
    <xdr:to>
      <xdr:col>19</xdr:col>
      <xdr:colOff>187325</xdr:colOff>
      <xdr:row>41</xdr:row>
      <xdr:rowOff>95250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711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82550</xdr:rowOff>
    </xdr:from>
    <xdr:to>
      <xdr:col>15</xdr:col>
      <xdr:colOff>98425</xdr:colOff>
      <xdr:row>41</xdr:row>
      <xdr:rowOff>133350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711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139700</xdr:rowOff>
    </xdr:from>
    <xdr:to>
      <xdr:col>11</xdr:col>
      <xdr:colOff>9525</xdr:colOff>
      <xdr:row>41</xdr:row>
      <xdr:rowOff>133350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11900"/>
          <a:ext cx="889000" cy="85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31750</xdr:rowOff>
    </xdr:from>
    <xdr:to>
      <xdr:col>24</xdr:col>
      <xdr:colOff>76200</xdr:colOff>
      <xdr:row>41</xdr:row>
      <xdr:rowOff>133350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44450</xdr:rowOff>
    </xdr:from>
    <xdr:to>
      <xdr:col>20</xdr:col>
      <xdr:colOff>38100</xdr:colOff>
      <xdr:row>41</xdr:row>
      <xdr:rowOff>146050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6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31750</xdr:rowOff>
    </xdr:from>
    <xdr:to>
      <xdr:col>15</xdr:col>
      <xdr:colOff>149225</xdr:colOff>
      <xdr:row>41</xdr:row>
      <xdr:rowOff>133350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118127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82550</xdr:rowOff>
    </xdr:from>
    <xdr:to>
      <xdr:col>11</xdr:col>
      <xdr:colOff>60325</xdr:colOff>
      <xdr:row>42</xdr:row>
      <xdr:rowOff>12700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88900</xdr:rowOff>
    </xdr:from>
    <xdr:to>
      <xdr:col>6</xdr:col>
      <xdr:colOff>171450</xdr:colOff>
      <xdr:row>37</xdr:row>
      <xdr:rowOff>19050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本市では，これまでから保育所数に占める民間設置箇所数の割合が高く，保育所運営費にかかる所用額を扶助費で計上してるため，物件費計上額が少ない特徴があり，類似団体平均を下回っている。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また，令和２年度は令和元年度に比べ，公債費が減少したため，相対的に物件費の経常収支比率が増加している。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今後も，令和３年８月に策定した「行財政改革計画」に基づき，抑制に努めていく。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57150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6289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143527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57150</xdr:rowOff>
    </xdr:from>
    <xdr:to>
      <xdr:col>82</xdr:col>
      <xdr:colOff>196850</xdr:colOff>
      <xdr:row>15</xdr:row>
      <xdr:rowOff>57150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6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63500</xdr:rowOff>
    </xdr:from>
    <xdr:to>
      <xdr:col>82</xdr:col>
      <xdr:colOff>107950</xdr:colOff>
      <xdr:row>15</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638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63500</xdr:rowOff>
    </xdr:from>
    <xdr:to>
      <xdr:col>78</xdr:col>
      <xdr:colOff>69850</xdr:colOff>
      <xdr:row>14</xdr:row>
      <xdr:rowOff>63500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6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38100</xdr:rowOff>
    </xdr:from>
    <xdr:to>
      <xdr:col>73</xdr:col>
      <xdr:colOff>180975</xdr:colOff>
      <xdr:row>14</xdr:row>
      <xdr:rowOff>63500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3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165100</xdr:rowOff>
    </xdr:from>
    <xdr:to>
      <xdr:col>74</xdr:col>
      <xdr:colOff>31750</xdr:colOff>
      <xdr:row>17</xdr:row>
      <xdr:rowOff>95250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80027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38100</xdr:rowOff>
    </xdr:from>
    <xdr:to>
      <xdr:col>69</xdr:col>
      <xdr:colOff>92075</xdr:colOff>
      <xdr:row>15</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438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152400</xdr:rowOff>
    </xdr:from>
    <xdr:to>
      <xdr:col>69</xdr:col>
      <xdr:colOff>142875</xdr:colOff>
      <xdr:row>17</xdr:row>
      <xdr:rowOff>82550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99077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12700</xdr:rowOff>
    </xdr:from>
    <xdr:to>
      <xdr:col>78</xdr:col>
      <xdr:colOff>120650</xdr:colOff>
      <xdr:row>14</xdr:row>
      <xdr:rowOff>114300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124477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12700</xdr:rowOff>
    </xdr:from>
    <xdr:to>
      <xdr:col>74</xdr:col>
      <xdr:colOff>31750</xdr:colOff>
      <xdr:row>14</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158750</xdr:rowOff>
    </xdr:from>
    <xdr:to>
      <xdr:col>69</xdr:col>
      <xdr:colOff>142875</xdr:colOff>
      <xdr:row>14</xdr:row>
      <xdr:rowOff>88900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99077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障害者福祉費にかかる扶助費が多いこと及び保育所数に占める民間設置箇所数の割合が高く保育所運営費に掛かる扶助費が多いことなどから高率となっている。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主に国制度に基づく事業が多いが，運営面における課題が無いかなど点検を行っていく。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58</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38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27412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45357</xdr:rowOff>
    </xdr:from>
    <xdr:to>
      <xdr:col>19</xdr:col>
      <xdr:colOff>187325</xdr:colOff>
      <xdr:row>58</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894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45357</xdr:rowOff>
    </xdr:from>
    <xdr:to>
      <xdr:col>15</xdr:col>
      <xdr:colOff>98425</xdr:colOff>
      <xdr:row>58</xdr:row>
      <xdr:rowOff>61685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894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90005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59</xdr:row>
      <xdr:rowOff>151493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005785"/>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24692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80934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155320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5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166007</xdr:rowOff>
    </xdr:from>
    <xdr:to>
      <xdr:col>15</xdr:col>
      <xdr:colOff>149225</xdr:colOff>
      <xdr:row>58</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80934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100693</xdr:rowOff>
    </xdr:from>
    <xdr:to>
      <xdr:col>6</xdr:col>
      <xdr:colOff>171450</xdr:colOff>
      <xdr:row>60</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15620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本市において，最も大きいのは繰出金である。繰出金については，高齢化率が</a:t>
          </a:r>
          <a:r>
            <a:rPr kumimoji="1" lang="en-US" altLang="ja-JP" sz="1300">
              <a:latin typeface="ＭＳ Ｐゴシック" panose="020B0600070205080204" pitchFamily="50" charset="-128"/>
              <a:ea typeface="ＭＳ Ｐゴシック" panose="020B0600070205080204" pitchFamily="50" charset="-128"/>
            </a:rPr>
            <a:t>28.2</a:t>
          </a:r>
          <a:r>
            <a:rPr kumimoji="1" lang="ja-JP" altLang="en-US" sz="1300">
              <a:latin typeface="ＭＳ Ｐゴシック" panose="020B0600070205080204" pitchFamily="50" charset="-128"/>
              <a:ea typeface="ＭＳ Ｐゴシック" panose="020B0600070205080204" pitchFamily="50" charset="-128"/>
            </a:rPr>
            <a:t>％（令和２年度国勢調査時点）と進展しており，後期高齢者医療特別会計や介護保険事業特別会計への繰出金により多くなっている。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xdr:rowOff>
    </xdr:from>
    <xdr:to>
      <xdr:col>82</xdr:col>
      <xdr:colOff>107950</xdr:colOff>
      <xdr:row>57</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853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69850</xdr:rowOff>
    </xdr:from>
    <xdr:to>
      <xdr:col>78</xdr:col>
      <xdr:colOff>69850</xdr:colOff>
      <xdr:row>57</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71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69850</xdr:rowOff>
    </xdr:from>
    <xdr:to>
      <xdr:col>73</xdr:col>
      <xdr:colOff>180975</xdr:colOff>
      <xdr:row>56</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58</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28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114300</xdr:rowOff>
    </xdr:from>
    <xdr:to>
      <xdr:col>82</xdr:col>
      <xdr:colOff>158750</xdr:colOff>
      <xdr:row>58</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86377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133350</xdr:rowOff>
    </xdr:from>
    <xdr:to>
      <xdr:col>78</xdr:col>
      <xdr:colOff>120650</xdr:colOff>
      <xdr:row>57</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48277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19050</xdr:rowOff>
    </xdr:from>
    <xdr:to>
      <xdr:col>74</xdr:col>
      <xdr:colOff>31750</xdr:colOff>
      <xdr:row>56</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京都市補助金等の交付等に関する条例」に基づき，補助金等の交付状況を公開するなど，市民目線に立った適正化の取組みを行っており，近年は類似団体平均と比較するとほぼ同水準まで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また，令和３年８月に策定した「行財政改革計画」に基づき，補助金の一斉見直しを行い，更なる抑制に努める。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50800</xdr:rowOff>
    </xdr:from>
    <xdr:to>
      <xdr:col>82</xdr:col>
      <xdr:colOff>107950</xdr:colOff>
      <xdr:row>37</xdr:row>
      <xdr:rowOff>165100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3944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168927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146050</xdr:rowOff>
    </xdr:from>
    <xdr:to>
      <xdr:col>78</xdr:col>
      <xdr:colOff>69850</xdr:colOff>
      <xdr:row>37</xdr:row>
      <xdr:rowOff>165100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489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149877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146050</xdr:rowOff>
    </xdr:from>
    <xdr:to>
      <xdr:col>73</xdr:col>
      <xdr:colOff>180975</xdr:colOff>
      <xdr:row>38</xdr:row>
      <xdr:rowOff>31750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489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16527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31750</xdr:rowOff>
    </xdr:from>
    <xdr:to>
      <xdr:col>69</xdr:col>
      <xdr:colOff>92075</xdr:colOff>
      <xdr:row>39</xdr:row>
      <xdr:rowOff>127000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5468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54627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111777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0</xdr:rowOff>
    </xdr:from>
    <xdr:to>
      <xdr:col>82</xdr:col>
      <xdr:colOff>158750</xdr:colOff>
      <xdr:row>37</xdr:row>
      <xdr:rowOff>101600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143527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114300</xdr:rowOff>
    </xdr:from>
    <xdr:to>
      <xdr:col>78</xdr:col>
      <xdr:colOff>120650</xdr:colOff>
      <xdr:row>38</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95250</xdr:rowOff>
    </xdr:from>
    <xdr:to>
      <xdr:col>74</xdr:col>
      <xdr:colOff>31750</xdr:colOff>
      <xdr:row>38</xdr:row>
      <xdr:rowOff>25400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152400</xdr:rowOff>
    </xdr:from>
    <xdr:to>
      <xdr:col>69</xdr:col>
      <xdr:colOff>142875</xdr:colOff>
      <xdr:row>38</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67327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76200</xdr:rowOff>
    </xdr:from>
    <xdr:to>
      <xdr:col>65</xdr:col>
      <xdr:colOff>53975</xdr:colOff>
      <xdr:row>40</xdr:row>
      <xdr:rowOff>6350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162577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年度以降，教職員給与費移管，税収増等により経常一般財源が増加したことで，比率が低下している。類似団体平均値と比較すると概ね同水準で推移している。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「はばたけ未来へ！京プラン」実施計画第２ステージ（平成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年度～令和２年度）に基づき，市債残高の適切なコントロールに取り組んできた。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令和２年度は令和元年度に比べ，当該年度の償還額が減少したため，公債費の経常収支比率は減少している。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令和３年度以降も，令和３年８月に作成した「行財政改革計画」において，引く続き，市債残高の適切なコントロール及び縮減に取り組んでいく。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50800</xdr:rowOff>
    </xdr:from>
    <xdr:to>
      <xdr:col>24</xdr:col>
      <xdr:colOff>25400</xdr:colOff>
      <xdr:row>78</xdr:row>
      <xdr:rowOff>88900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2524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69850</xdr:rowOff>
    </xdr:from>
    <xdr:to>
      <xdr:col>19</xdr:col>
      <xdr:colOff>187325</xdr:colOff>
      <xdr:row>78</xdr:row>
      <xdr:rowOff>88900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44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114300</xdr:rowOff>
    </xdr:from>
    <xdr:to>
      <xdr:col>20</xdr:col>
      <xdr:colOff>38100</xdr:colOff>
      <xdr:row>78</xdr:row>
      <xdr:rowOff>44450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54627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8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31750</xdr:rowOff>
    </xdr:from>
    <xdr:to>
      <xdr:col>15</xdr:col>
      <xdr:colOff>98425</xdr:colOff>
      <xdr:row>78</xdr:row>
      <xdr:rowOff>69850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40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73677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31750</xdr:rowOff>
    </xdr:from>
    <xdr:to>
      <xdr:col>11</xdr:col>
      <xdr:colOff>9525</xdr:colOff>
      <xdr:row>81</xdr:row>
      <xdr:rowOff>31750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40485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57150</xdr:rowOff>
    </xdr:from>
    <xdr:to>
      <xdr:col>11</xdr:col>
      <xdr:colOff>60325</xdr:colOff>
      <xdr:row>78</xdr:row>
      <xdr:rowOff>158750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143527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114300</xdr:rowOff>
    </xdr:from>
    <xdr:to>
      <xdr:col>6</xdr:col>
      <xdr:colOff>171450</xdr:colOff>
      <xdr:row>82</xdr:row>
      <xdr:rowOff>44450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29227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38100</xdr:rowOff>
    </xdr:from>
    <xdr:to>
      <xdr:col>20</xdr:col>
      <xdr:colOff>38100</xdr:colOff>
      <xdr:row>78</xdr:row>
      <xdr:rowOff>139700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19050</xdr:rowOff>
    </xdr:from>
    <xdr:to>
      <xdr:col>15</xdr:col>
      <xdr:colOff>149225</xdr:colOff>
      <xdr:row>78</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105427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152400</xdr:rowOff>
    </xdr:from>
    <xdr:to>
      <xdr:col>11</xdr:col>
      <xdr:colOff>60325</xdr:colOff>
      <xdr:row>78</xdr:row>
      <xdr:rowOff>82550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92727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152400</xdr:rowOff>
    </xdr:from>
    <xdr:to>
      <xdr:col>6</xdr:col>
      <xdr:colOff>171450</xdr:colOff>
      <xdr:row>81</xdr:row>
      <xdr:rowOff>82550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92727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人件費を削減しているものの，依然として民間保育所運営措置費をはじめとした社会福祉関連経費等は増加しており，義務的経費である人件費及び扶助費の比率が類似団体平均値を上回る数値で推移しており，硬直化した財政状況が続いている。</a:t>
          </a:r>
        </a:p>
        <a:p>
          <a:r>
            <a:rPr kumimoji="1" lang="ja-JP" altLang="en-US" sz="1300">
              <a:latin typeface="ＭＳ Ｐゴシック" panose="020B0600070205080204" pitchFamily="50" charset="-128"/>
              <a:ea typeface="ＭＳ Ｐゴシック" panose="020B0600070205080204" pitchFamily="50" charset="-128"/>
            </a:rPr>
            <a:t>　引き続きコストの削減に取り組むとともに，都市の成長戦略を推進し，経済を活性化させることで，市民所得の向上や中小企業活性化につなげるなど，歳入の増加を図っていく必要がある。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120650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11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92727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139700</xdr:rowOff>
    </xdr:from>
    <xdr:to>
      <xdr:col>82</xdr:col>
      <xdr:colOff>107950</xdr:colOff>
      <xdr:row>80</xdr:row>
      <xdr:rowOff>38100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5128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0</xdr:rowOff>
    </xdr:from>
    <xdr:to>
      <xdr:col>78</xdr:col>
      <xdr:colOff>69850</xdr:colOff>
      <xdr:row>78</xdr:row>
      <xdr:rowOff>139700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373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120650</xdr:rowOff>
    </xdr:from>
    <xdr:to>
      <xdr:col>78</xdr:col>
      <xdr:colOff>120650</xdr:colOff>
      <xdr:row>78</xdr:row>
      <xdr:rowOff>50800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60977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0</xdr:rowOff>
    </xdr:from>
    <xdr:to>
      <xdr:col>73</xdr:col>
      <xdr:colOff>180975</xdr:colOff>
      <xdr:row>78</xdr:row>
      <xdr:rowOff>114300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373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31750</xdr:rowOff>
    </xdr:from>
    <xdr:to>
      <xdr:col>74</xdr:col>
      <xdr:colOff>31750</xdr:colOff>
      <xdr:row>77</xdr:row>
      <xdr:rowOff>133350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38100</xdr:rowOff>
    </xdr:from>
    <xdr:to>
      <xdr:col>69</xdr:col>
      <xdr:colOff>92075</xdr:colOff>
      <xdr:row>78</xdr:row>
      <xdr:rowOff>114300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41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165100</xdr:rowOff>
    </xdr:from>
    <xdr:to>
      <xdr:col>69</xdr:col>
      <xdr:colOff>142875</xdr:colOff>
      <xdr:row>77</xdr:row>
      <xdr:rowOff>95250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105427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44450</xdr:rowOff>
    </xdr:from>
    <xdr:to>
      <xdr:col>65</xdr:col>
      <xdr:colOff>53975</xdr:colOff>
      <xdr:row>75</xdr:row>
      <xdr:rowOff>146050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156227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158750</xdr:rowOff>
    </xdr:from>
    <xdr:to>
      <xdr:col>82</xdr:col>
      <xdr:colOff>158750</xdr:colOff>
      <xdr:row>80</xdr:row>
      <xdr:rowOff>88900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130827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88900</xdr:rowOff>
    </xdr:from>
    <xdr:to>
      <xdr:col>78</xdr:col>
      <xdr:colOff>120650</xdr:colOff>
      <xdr:row>79</xdr:row>
      <xdr:rowOff>19050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3827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54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120650</xdr:rowOff>
    </xdr:from>
    <xdr:to>
      <xdr:col>74</xdr:col>
      <xdr:colOff>31750</xdr:colOff>
      <xdr:row>78</xdr:row>
      <xdr:rowOff>50800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35577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63500</xdr:rowOff>
    </xdr:from>
    <xdr:to>
      <xdr:col>69</xdr:col>
      <xdr:colOff>142875</xdr:colOff>
      <xdr:row>78</xdr:row>
      <xdr:rowOff>165100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149877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5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158750</xdr:rowOff>
    </xdr:from>
    <xdr:to>
      <xdr:col>65</xdr:col>
      <xdr:colOff>53975</xdr:colOff>
      <xdr:row>78</xdr:row>
      <xdr:rowOff>88900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73677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99827</xdr:rowOff>
    </xdr:from>
    <xdr:to>
      <xdr:col>29</xdr:col>
      <xdr:colOff>127000</xdr:colOff>
      <xdr:row>12</xdr:row>
      <xdr:rowOff>115280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204852"/>
          <a:ext cx="647700" cy="15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158790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35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107462</xdr:rowOff>
    </xdr:from>
    <xdr:to>
      <xdr:col>26</xdr:col>
      <xdr:colOff>50800</xdr:colOff>
      <xdr:row>12</xdr:row>
      <xdr:rowOff>115280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212487"/>
          <a:ext cx="698500" cy="7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121528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6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106113</xdr:rowOff>
    </xdr:from>
    <xdr:to>
      <xdr:col>22</xdr:col>
      <xdr:colOff>114300</xdr:colOff>
      <xdr:row>12</xdr:row>
      <xdr:rowOff>107462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211138"/>
          <a:ext cx="698500" cy="1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125369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106113</xdr:rowOff>
    </xdr:from>
    <xdr:to>
      <xdr:col>18</xdr:col>
      <xdr:colOff>177800</xdr:colOff>
      <xdr:row>17</xdr:row>
      <xdr:rowOff>117064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211138"/>
          <a:ext cx="698500" cy="868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129140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49027</xdr:rowOff>
    </xdr:from>
    <xdr:to>
      <xdr:col>29</xdr:col>
      <xdr:colOff>177800</xdr:colOff>
      <xdr:row>12</xdr:row>
      <xdr:rowOff>150627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54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156158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8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64480</xdr:rowOff>
    </xdr:from>
    <xdr:to>
      <xdr:col>26</xdr:col>
      <xdr:colOff>101600</xdr:colOff>
      <xdr:row>12</xdr:row>
      <xdr:rowOff>166080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69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4807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38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56662</xdr:rowOff>
    </xdr:from>
    <xdr:to>
      <xdr:col>22</xdr:col>
      <xdr:colOff>165100</xdr:colOff>
      <xdr:row>12</xdr:row>
      <xdr:rowOff>158262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161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168439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93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55313</xdr:rowOff>
    </xdr:from>
    <xdr:to>
      <xdr:col>19</xdr:col>
      <xdr:colOff>38100</xdr:colOff>
      <xdr:row>12</xdr:row>
      <xdr:rowOff>156913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160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167090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192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66264</xdr:rowOff>
    </xdr:from>
    <xdr:to>
      <xdr:col>15</xdr:col>
      <xdr:colOff>101600</xdr:colOff>
      <xdr:row>17</xdr:row>
      <xdr:rowOff>167864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28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9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171303</xdr:rowOff>
    </xdr:from>
    <xdr:to>
      <xdr:col>29</xdr:col>
      <xdr:colOff>127000</xdr:colOff>
      <xdr:row>33</xdr:row>
      <xdr:rowOff>287477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095853"/>
          <a:ext cx="647700" cy="116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326712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9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287477</xdr:rowOff>
    </xdr:from>
    <xdr:to>
      <xdr:col>26</xdr:col>
      <xdr:colOff>50800</xdr:colOff>
      <xdr:row>33</xdr:row>
      <xdr:rowOff>322681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212027"/>
          <a:ext cx="698500" cy="3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116446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2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322681</xdr:rowOff>
    </xdr:from>
    <xdr:to>
      <xdr:col>22</xdr:col>
      <xdr:colOff>114300</xdr:colOff>
      <xdr:row>34</xdr:row>
      <xdr:rowOff>207604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247231"/>
          <a:ext cx="698500" cy="227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103095</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197957</xdr:rowOff>
    </xdr:from>
    <xdr:to>
      <xdr:col>18</xdr:col>
      <xdr:colOff>177800</xdr:colOff>
      <xdr:row>34</xdr:row>
      <xdr:rowOff>207604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122507"/>
          <a:ext cx="698500" cy="35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134459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35796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120503</xdr:rowOff>
    </xdr:from>
    <xdr:to>
      <xdr:col>29</xdr:col>
      <xdr:colOff>177800</xdr:colOff>
      <xdr:row>33</xdr:row>
      <xdr:rowOff>222103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045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67180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599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236677</xdr:rowOff>
    </xdr:from>
    <xdr:to>
      <xdr:col>26</xdr:col>
      <xdr:colOff>101600</xdr:colOff>
      <xdr:row>33</xdr:row>
      <xdr:rowOff>338277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161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5554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5930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271881</xdr:rowOff>
    </xdr:from>
    <xdr:to>
      <xdr:col>22</xdr:col>
      <xdr:colOff>165100</xdr:colOff>
      <xdr:row>34</xdr:row>
      <xdr:rowOff>30581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196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40758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596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156804</xdr:rowOff>
    </xdr:from>
    <xdr:to>
      <xdr:col>19</xdr:col>
      <xdr:colOff>38100</xdr:colOff>
      <xdr:row>34</xdr:row>
      <xdr:rowOff>258404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424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268581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19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147157</xdr:rowOff>
    </xdr:from>
    <xdr:to>
      <xdr:col>15</xdr:col>
      <xdr:colOff>101600</xdr:colOff>
      <xdr:row>33</xdr:row>
      <xdr:rowOff>248757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071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87484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5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1,400,720
1,355,083
827.83
1,070,394,828
1,062,840,572
-316,816
405,033,797
1,367,868,965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0.07
-
11.4
193.4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166675</xdr:rowOff>
    </xdr:from>
    <xdr:to>
      <xdr:col>24</xdr:col>
      <xdr:colOff>63500</xdr:colOff>
      <xdr:row>31</xdr:row>
      <xdr:rowOff>11250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310175"/>
          <a:ext cx="8382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64172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5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155130</xdr:rowOff>
    </xdr:from>
    <xdr:to>
      <xdr:col>19</xdr:col>
      <xdr:colOff>177800</xdr:colOff>
      <xdr:row>31</xdr:row>
      <xdr:rowOff>11250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298630"/>
          <a:ext cx="889000" cy="2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49885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0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155130</xdr:rowOff>
    </xdr:from>
    <xdr:to>
      <xdr:col>15</xdr:col>
      <xdr:colOff>50800</xdr:colOff>
      <xdr:row>30</xdr:row>
      <xdr:rowOff>155679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29863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53085</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155679</xdr:rowOff>
    </xdr:from>
    <xdr:to>
      <xdr:col>10</xdr:col>
      <xdr:colOff>114300</xdr:colOff>
      <xdr:row>36</xdr:row>
      <xdr:rowOff>75623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299179"/>
          <a:ext cx="889000" cy="94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50433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125575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115875</xdr:rowOff>
    </xdr:from>
    <xdr:to>
      <xdr:col>24</xdr:col>
      <xdr:colOff>114300</xdr:colOff>
      <xdr:row>31</xdr:row>
      <xdr:rowOff>46025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25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30802</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1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131900</xdr:rowOff>
    </xdr:from>
    <xdr:to>
      <xdr:col>20</xdr:col>
      <xdr:colOff>38100</xdr:colOff>
      <xdr:row>31</xdr:row>
      <xdr:rowOff>62050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2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78577</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05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104330</xdr:rowOff>
    </xdr:from>
    <xdr:to>
      <xdr:col>15</xdr:col>
      <xdr:colOff>101600</xdr:colOff>
      <xdr:row>31</xdr:row>
      <xdr:rowOff>34480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2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51007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02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104879</xdr:rowOff>
    </xdr:from>
    <xdr:to>
      <xdr:col>10</xdr:col>
      <xdr:colOff>165100</xdr:colOff>
      <xdr:row>31</xdr:row>
      <xdr:rowOff>35029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24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51556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02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24823</xdr:rowOff>
    </xdr:from>
    <xdr:to>
      <xdr:col>6</xdr:col>
      <xdr:colOff>38100</xdr:colOff>
      <xdr:row>36</xdr:row>
      <xdr:rowOff>126423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142950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152921</xdr:rowOff>
    </xdr:from>
    <xdr:to>
      <xdr:col>24</xdr:col>
      <xdr:colOff>62865</xdr:colOff>
      <xdr:row>55</xdr:row>
      <xdr:rowOff>88188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25421"/>
          <a:ext cx="1270" cy="79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92015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52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88188</xdr:rowOff>
    </xdr:from>
    <xdr:to>
      <xdr:col>24</xdr:col>
      <xdr:colOff>152400</xdr:colOff>
      <xdr:row>55</xdr:row>
      <xdr:rowOff>88188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5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99598</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0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152921</xdr:rowOff>
    </xdr:from>
    <xdr:to>
      <xdr:col>24</xdr:col>
      <xdr:colOff>152400</xdr:colOff>
      <xdr:row>50</xdr:row>
      <xdr:rowOff>152921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2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88188</xdr:rowOff>
    </xdr:from>
    <xdr:to>
      <xdr:col>24</xdr:col>
      <xdr:colOff>63500</xdr:colOff>
      <xdr:row>56</xdr:row>
      <xdr:rowOff>155359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17938"/>
          <a:ext cx="838200" cy="23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134561</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049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111684</xdr:rowOff>
    </xdr:from>
    <xdr:to>
      <xdr:col>24</xdr:col>
      <xdr:colOff>114300</xdr:colOff>
      <xdr:row>54</xdr:row>
      <xdr:rowOff>41834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19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155359</xdr:rowOff>
    </xdr:from>
    <xdr:to>
      <xdr:col>19</xdr:col>
      <xdr:colOff>177800</xdr:colOff>
      <xdr:row>57</xdr:row>
      <xdr:rowOff>113068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56559"/>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114503</xdr:rowOff>
    </xdr:from>
    <xdr:to>
      <xdr:col>20</xdr:col>
      <xdr:colOff>38100</xdr:colOff>
      <xdr:row>55</xdr:row>
      <xdr:rowOff>44653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7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61180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4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113068</xdr:rowOff>
    </xdr:from>
    <xdr:to>
      <xdr:col>15</xdr:col>
      <xdr:colOff>50800</xdr:colOff>
      <xdr:row>57</xdr:row>
      <xdr:rowOff>127012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85718"/>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26721</xdr:rowOff>
    </xdr:from>
    <xdr:to>
      <xdr:col>15</xdr:col>
      <xdr:colOff>101600</xdr:colOff>
      <xdr:row>55</xdr:row>
      <xdr:rowOff>128321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45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144848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23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104839</xdr:rowOff>
    </xdr:from>
    <xdr:to>
      <xdr:col>10</xdr:col>
      <xdr:colOff>114300</xdr:colOff>
      <xdr:row>57</xdr:row>
      <xdr:rowOff>127012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77489"/>
          <a:ext cx="889000" cy="2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3708</xdr:rowOff>
    </xdr:from>
    <xdr:to>
      <xdr:col>10</xdr:col>
      <xdr:colOff>165100</xdr:colOff>
      <xdr:row>55</xdr:row>
      <xdr:rowOff>105308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4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121835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2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14339</xdr:rowOff>
    </xdr:from>
    <xdr:to>
      <xdr:col>6</xdr:col>
      <xdr:colOff>38100</xdr:colOff>
      <xdr:row>55</xdr:row>
      <xdr:rowOff>115939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44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132466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21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37388</xdr:rowOff>
    </xdr:from>
    <xdr:to>
      <xdr:col>24</xdr:col>
      <xdr:colOff>114300</xdr:colOff>
      <xdr:row>55</xdr:row>
      <xdr:rowOff>138988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123765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8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104559</xdr:rowOff>
    </xdr:from>
    <xdr:to>
      <xdr:col>20</xdr:col>
      <xdr:colOff>38100</xdr:colOff>
      <xdr:row>57</xdr:row>
      <xdr:rowOff>34709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0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25836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79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62268</xdr:rowOff>
    </xdr:from>
    <xdr:to>
      <xdr:col>15</xdr:col>
      <xdr:colOff>101600</xdr:colOff>
      <xdr:row>57</xdr:row>
      <xdr:rowOff>163868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154995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76212</xdr:rowOff>
    </xdr:from>
    <xdr:to>
      <xdr:col>10</xdr:col>
      <xdr:colOff>165100</xdr:colOff>
      <xdr:row>58</xdr:row>
      <xdr:rowOff>6362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168939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4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54039</xdr:rowOff>
    </xdr:from>
    <xdr:to>
      <xdr:col>6</xdr:col>
      <xdr:colOff>38100</xdr:colOff>
      <xdr:row>57</xdr:row>
      <xdr:rowOff>155639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2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146766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87666</xdr:rowOff>
    </xdr:from>
    <xdr:to>
      <xdr:col>24</xdr:col>
      <xdr:colOff>63500</xdr:colOff>
      <xdr:row>77</xdr:row>
      <xdr:rowOff>105084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89316"/>
          <a:ext cx="8382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106987</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6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70576</xdr:rowOff>
    </xdr:from>
    <xdr:to>
      <xdr:col>19</xdr:col>
      <xdr:colOff>177800</xdr:colOff>
      <xdr:row>77</xdr:row>
      <xdr:rowOff>105084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272226"/>
          <a:ext cx="8890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76725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70576</xdr:rowOff>
    </xdr:from>
    <xdr:to>
      <xdr:col>15</xdr:col>
      <xdr:colOff>50800</xdr:colOff>
      <xdr:row>77</xdr:row>
      <xdr:rowOff>98008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7222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64533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98008</xdr:rowOff>
    </xdr:from>
    <xdr:to>
      <xdr:col>10</xdr:col>
      <xdr:colOff>114300</xdr:colOff>
      <xdr:row>77</xdr:row>
      <xdr:rowOff>112812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299658"/>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104919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134746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36866</xdr:rowOff>
    </xdr:from>
    <xdr:to>
      <xdr:col>24</xdr:col>
      <xdr:colOff>114300</xdr:colOff>
      <xdr:row>77</xdr:row>
      <xdr:rowOff>138466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3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15293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1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54284</xdr:rowOff>
    </xdr:from>
    <xdr:to>
      <xdr:col>20</xdr:col>
      <xdr:colOff>38100</xdr:colOff>
      <xdr:row>77</xdr:row>
      <xdr:rowOff>155884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5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147011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34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19776</xdr:rowOff>
    </xdr:from>
    <xdr:to>
      <xdr:col>15</xdr:col>
      <xdr:colOff>101600</xdr:colOff>
      <xdr:row>77</xdr:row>
      <xdr:rowOff>121376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112503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31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47208</xdr:rowOff>
    </xdr:from>
    <xdr:to>
      <xdr:col>10</xdr:col>
      <xdr:colOff>165100</xdr:colOff>
      <xdr:row>77</xdr:row>
      <xdr:rowOff>148808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139935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3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62012</xdr:rowOff>
    </xdr:from>
    <xdr:to>
      <xdr:col>6</xdr:col>
      <xdr:colOff>38100</xdr:colOff>
      <xdr:row>77</xdr:row>
      <xdr:rowOff>163612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6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154739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35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60413</xdr:rowOff>
    </xdr:from>
    <xdr:to>
      <xdr:col>24</xdr:col>
      <xdr:colOff>63500</xdr:colOff>
      <xdr:row>94</xdr:row>
      <xdr:rowOff>132321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176713"/>
          <a:ext cx="838200" cy="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144315</xdr:rowOff>
    </xdr:from>
    <xdr:ext cx="599010"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60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132321</xdr:rowOff>
    </xdr:from>
    <xdr:to>
      <xdr:col>19</xdr:col>
      <xdr:colOff>177800</xdr:colOff>
      <xdr:row>94</xdr:row>
      <xdr:rowOff>167120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248621"/>
          <a:ext cx="889000" cy="3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153433</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44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167120</xdr:rowOff>
    </xdr:from>
    <xdr:to>
      <xdr:col>15</xdr:col>
      <xdr:colOff>50800</xdr:colOff>
      <xdr:row>95</xdr:row>
      <xdr:rowOff>7035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283420"/>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55948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08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7035</xdr:rowOff>
    </xdr:from>
    <xdr:to>
      <xdr:col>10</xdr:col>
      <xdr:colOff>114300</xdr:colOff>
      <xdr:row>95</xdr:row>
      <xdr:rowOff>19202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294785"/>
          <a:ext cx="8890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76255</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19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108538</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30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9613</xdr:rowOff>
    </xdr:from>
    <xdr:to>
      <xdr:col>24</xdr:col>
      <xdr:colOff>114300</xdr:colOff>
      <xdr:row>94</xdr:row>
      <xdr:rowOff>111213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32490</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97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81521</xdr:rowOff>
    </xdr:from>
    <xdr:to>
      <xdr:col>20</xdr:col>
      <xdr:colOff>38100</xdr:colOff>
      <xdr:row>95</xdr:row>
      <xdr:rowOff>11671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28198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97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116320</xdr:rowOff>
    </xdr:from>
    <xdr:to>
      <xdr:col>15</xdr:col>
      <xdr:colOff>101600</xdr:colOff>
      <xdr:row>95</xdr:row>
      <xdr:rowOff>46470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62997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600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127685</xdr:rowOff>
    </xdr:from>
    <xdr:to>
      <xdr:col>10</xdr:col>
      <xdr:colOff>165100</xdr:colOff>
      <xdr:row>95</xdr:row>
      <xdr:rowOff>57835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2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74362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601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139852</xdr:rowOff>
    </xdr:from>
    <xdr:to>
      <xdr:col>6</xdr:col>
      <xdr:colOff>38100</xdr:colOff>
      <xdr:row>95</xdr:row>
      <xdr:rowOff>70002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2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86529</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603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27065</xdr:rowOff>
    </xdr:from>
    <xdr:to>
      <xdr:col>55</xdr:col>
      <xdr:colOff>0</xdr:colOff>
      <xdr:row>39</xdr:row>
      <xdr:rowOff>3139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513465"/>
          <a:ext cx="838200" cy="117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6552</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49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151282</xdr:rowOff>
    </xdr:from>
    <xdr:to>
      <xdr:col>50</xdr:col>
      <xdr:colOff>114300</xdr:colOff>
      <xdr:row>39</xdr:row>
      <xdr:rowOff>3139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666382"/>
          <a:ext cx="889000" cy="2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77353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7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151282</xdr:rowOff>
    </xdr:from>
    <xdr:to>
      <xdr:col>45</xdr:col>
      <xdr:colOff>177800</xdr:colOff>
      <xdr:row>39</xdr:row>
      <xdr:rowOff>7776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666382"/>
          <a:ext cx="889000" cy="2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82447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7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6546</xdr:rowOff>
    </xdr:from>
    <xdr:to>
      <xdr:col>41</xdr:col>
      <xdr:colOff>50800</xdr:colOff>
      <xdr:row>39</xdr:row>
      <xdr:rowOff>7776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693096"/>
          <a:ext cx="8890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86692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77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83297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7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147715</xdr:rowOff>
    </xdr:from>
    <xdr:to>
      <xdr:col>55</xdr:col>
      <xdr:colOff>50800</xdr:colOff>
      <xdr:row>32</xdr:row>
      <xdr:rowOff>77865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4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170592</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31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123789</xdr:rowOff>
    </xdr:from>
    <xdr:to>
      <xdr:col>50</xdr:col>
      <xdr:colOff>165100</xdr:colOff>
      <xdr:row>39</xdr:row>
      <xdr:rowOff>53939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63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70466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1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100482</xdr:rowOff>
    </xdr:from>
    <xdr:to>
      <xdr:col>46</xdr:col>
      <xdr:colOff>38100</xdr:colOff>
      <xdr:row>39</xdr:row>
      <xdr:rowOff>30632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6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47159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128426</xdr:rowOff>
    </xdr:from>
    <xdr:to>
      <xdr:col>41</xdr:col>
      <xdr:colOff>101600</xdr:colOff>
      <xdr:row>39</xdr:row>
      <xdr:rowOff>58576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64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75103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1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127196</xdr:rowOff>
    </xdr:from>
    <xdr:to>
      <xdr:col>36</xdr:col>
      <xdr:colOff>165100</xdr:colOff>
      <xdr:row>39</xdr:row>
      <xdr:rowOff>57346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73873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135716</xdr:rowOff>
    </xdr:from>
    <xdr:to>
      <xdr:col>55</xdr:col>
      <xdr:colOff>0</xdr:colOff>
      <xdr:row>56</xdr:row>
      <xdr:rowOff>9529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394016"/>
          <a:ext cx="838200" cy="2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160240</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0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56457</xdr:rowOff>
    </xdr:from>
    <xdr:to>
      <xdr:col>50</xdr:col>
      <xdr:colOff>114300</xdr:colOff>
      <xdr:row>54</xdr:row>
      <xdr:rowOff>135716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314757"/>
          <a:ext cx="889000" cy="7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137402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0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56457</xdr:rowOff>
    </xdr:from>
    <xdr:to>
      <xdr:col>45</xdr:col>
      <xdr:colOff>177800</xdr:colOff>
      <xdr:row>57</xdr:row>
      <xdr:rowOff>6002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314757"/>
          <a:ext cx="889000" cy="46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11973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6002</xdr:rowOff>
    </xdr:from>
    <xdr:to>
      <xdr:col>41</xdr:col>
      <xdr:colOff>50800</xdr:colOff>
      <xdr:row>57</xdr:row>
      <xdr:rowOff>50578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778652"/>
          <a:ext cx="889000" cy="4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104255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19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143868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2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130179</xdr:rowOff>
    </xdr:from>
    <xdr:to>
      <xdr:col>55</xdr:col>
      <xdr:colOff>50800</xdr:colOff>
      <xdr:row>56</xdr:row>
      <xdr:rowOff>60329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55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108606</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53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84916</xdr:rowOff>
    </xdr:from>
    <xdr:to>
      <xdr:col>50</xdr:col>
      <xdr:colOff>165100</xdr:colOff>
      <xdr:row>55</xdr:row>
      <xdr:rowOff>15066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34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6193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43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5657</xdr:rowOff>
    </xdr:from>
    <xdr:to>
      <xdr:col>46</xdr:col>
      <xdr:colOff>38100</xdr:colOff>
      <xdr:row>54</xdr:row>
      <xdr:rowOff>107257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26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123784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0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126652</xdr:rowOff>
    </xdr:from>
    <xdr:to>
      <xdr:col>41</xdr:col>
      <xdr:colOff>101600</xdr:colOff>
      <xdr:row>57</xdr:row>
      <xdr:rowOff>56802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7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47929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82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171228</xdr:rowOff>
    </xdr:from>
    <xdr:to>
      <xdr:col>36</xdr:col>
      <xdr:colOff>165100</xdr:colOff>
      <xdr:row>57</xdr:row>
      <xdr:rowOff>101378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7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92505</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8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55896</xdr:rowOff>
    </xdr:from>
    <xdr:to>
      <xdr:col>55</xdr:col>
      <xdr:colOff>0</xdr:colOff>
      <xdr:row>76</xdr:row>
      <xdr:rowOff>85750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086096"/>
          <a:ext cx="838200" cy="2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64914</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58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131699</xdr:rowOff>
    </xdr:from>
    <xdr:to>
      <xdr:col>50</xdr:col>
      <xdr:colOff>114300</xdr:colOff>
      <xdr:row>76</xdr:row>
      <xdr:rowOff>55896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990449"/>
          <a:ext cx="889000" cy="9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102694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131699</xdr:rowOff>
    </xdr:from>
    <xdr:to>
      <xdr:col>45</xdr:col>
      <xdr:colOff>177800</xdr:colOff>
      <xdr:row>76</xdr:row>
      <xdr:rowOff>89226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990449"/>
          <a:ext cx="889000" cy="12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56425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89226</xdr:rowOff>
    </xdr:from>
    <xdr:to>
      <xdr:col>41</xdr:col>
      <xdr:colOff>50800</xdr:colOff>
      <xdr:row>76</xdr:row>
      <xdr:rowOff>122600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119426"/>
          <a:ext cx="889000" cy="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113072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7871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34950</xdr:rowOff>
    </xdr:from>
    <xdr:to>
      <xdr:col>55</xdr:col>
      <xdr:colOff>50800</xdr:colOff>
      <xdr:row>76</xdr:row>
      <xdr:rowOff>136550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0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13377</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0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5096</xdr:rowOff>
    </xdr:from>
    <xdr:to>
      <xdr:col>50</xdr:col>
      <xdr:colOff>165100</xdr:colOff>
      <xdr:row>76</xdr:row>
      <xdr:rowOff>106696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0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97823</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1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80899</xdr:rowOff>
    </xdr:from>
    <xdr:to>
      <xdr:col>46</xdr:col>
      <xdr:colOff>38100</xdr:colOff>
      <xdr:row>76</xdr:row>
      <xdr:rowOff>11049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9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2176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03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38426</xdr:rowOff>
    </xdr:from>
    <xdr:to>
      <xdr:col>41</xdr:col>
      <xdr:colOff>101600</xdr:colOff>
      <xdr:row>76</xdr:row>
      <xdr:rowOff>140026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0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131153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16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71800</xdr:rowOff>
    </xdr:from>
    <xdr:to>
      <xdr:col>36</xdr:col>
      <xdr:colOff>165100</xdr:colOff>
      <xdr:row>77</xdr:row>
      <xdr:rowOff>1950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1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164527</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19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137300</xdr:rowOff>
    </xdr:from>
    <xdr:to>
      <xdr:col>55</xdr:col>
      <xdr:colOff>0</xdr:colOff>
      <xdr:row>93</xdr:row>
      <xdr:rowOff>170828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5910700"/>
          <a:ext cx="8382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47629</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163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110020</xdr:rowOff>
    </xdr:from>
    <xdr:to>
      <xdr:col>50</xdr:col>
      <xdr:colOff>114300</xdr:colOff>
      <xdr:row>92</xdr:row>
      <xdr:rowOff>137300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5883420"/>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77691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110020</xdr:rowOff>
    </xdr:from>
    <xdr:to>
      <xdr:col>45</xdr:col>
      <xdr:colOff>177800</xdr:colOff>
      <xdr:row>95</xdr:row>
      <xdr:rowOff>106668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5883420"/>
          <a:ext cx="889000" cy="5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20387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106668</xdr:rowOff>
    </xdr:from>
    <xdr:to>
      <xdr:col>41</xdr:col>
      <xdr:colOff>50800</xdr:colOff>
      <xdr:row>95</xdr:row>
      <xdr:rowOff>168047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394418"/>
          <a:ext cx="8890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87444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120400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120028</xdr:rowOff>
    </xdr:from>
    <xdr:to>
      <xdr:col>55</xdr:col>
      <xdr:colOff>50800</xdr:colOff>
      <xdr:row>94</xdr:row>
      <xdr:rowOff>50178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06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142905</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9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86500</xdr:rowOff>
    </xdr:from>
    <xdr:to>
      <xdr:col>50</xdr:col>
      <xdr:colOff>165100</xdr:colOff>
      <xdr:row>93</xdr:row>
      <xdr:rowOff>16650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58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33177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563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59220</xdr:rowOff>
    </xdr:from>
    <xdr:to>
      <xdr:col>46</xdr:col>
      <xdr:colOff>38100</xdr:colOff>
      <xdr:row>92</xdr:row>
      <xdr:rowOff>160820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58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5897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560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55868</xdr:rowOff>
    </xdr:from>
    <xdr:to>
      <xdr:col>41</xdr:col>
      <xdr:colOff>101600</xdr:colOff>
      <xdr:row>95</xdr:row>
      <xdr:rowOff>157468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34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2545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11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117247</xdr:rowOff>
    </xdr:from>
    <xdr:to>
      <xdr:col>36</xdr:col>
      <xdr:colOff>165100</xdr:colOff>
      <xdr:row>96</xdr:row>
      <xdr:rowOff>47397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4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63924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1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48260</xdr:rowOff>
    </xdr:from>
    <xdr:to>
      <xdr:col>85</xdr:col>
      <xdr:colOff>127000</xdr:colOff>
      <xdr:row>38</xdr:row>
      <xdr:rowOff>145606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563360"/>
          <a:ext cx="838200" cy="9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103967</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27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151130</xdr:rowOff>
    </xdr:from>
    <xdr:to>
      <xdr:col>81</xdr:col>
      <xdr:colOff>50800</xdr:colOff>
      <xdr:row>38</xdr:row>
      <xdr:rowOff>48260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494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136732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1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151130</xdr:rowOff>
    </xdr:from>
    <xdr:to>
      <xdr:col>76</xdr:col>
      <xdr:colOff>114300</xdr:colOff>
      <xdr:row>39</xdr:row>
      <xdr:rowOff>14542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494780"/>
          <a:ext cx="889000" cy="20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7383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17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1588</xdr:rowOff>
    </xdr:from>
    <xdr:to>
      <xdr:col>71</xdr:col>
      <xdr:colOff>177800</xdr:colOff>
      <xdr:row>39</xdr:row>
      <xdr:rowOff>14542</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68813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94806</xdr:rowOff>
    </xdr:from>
    <xdr:to>
      <xdr:col>85</xdr:col>
      <xdr:colOff>177800</xdr:colOff>
      <xdr:row>39</xdr:row>
      <xdr:rowOff>24956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9733</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2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168910</xdr:rowOff>
    </xdr:from>
    <xdr:to>
      <xdr:col>81</xdr:col>
      <xdr:colOff>101600</xdr:colOff>
      <xdr:row>38</xdr:row>
      <xdr:rowOff>99060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90187</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100330</xdr:rowOff>
    </xdr:from>
    <xdr:to>
      <xdr:col>76</xdr:col>
      <xdr:colOff>165100</xdr:colOff>
      <xdr:row>38</xdr:row>
      <xdr:rowOff>30480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21607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135192</xdr:rowOff>
    </xdr:from>
    <xdr:to>
      <xdr:col>72</xdr:col>
      <xdr:colOff>38100</xdr:colOff>
      <xdr:row>39</xdr:row>
      <xdr:rowOff>65342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56469</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74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122238</xdr:rowOff>
    </xdr:from>
    <xdr:to>
      <xdr:col>67</xdr:col>
      <xdr:colOff>101600</xdr:colOff>
      <xdr:row>39</xdr:row>
      <xdr:rowOff>52388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43515</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73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21612</xdr:rowOff>
    </xdr:from>
    <xdr:to>
      <xdr:col>85</xdr:col>
      <xdr:colOff>127000</xdr:colOff>
      <xdr:row>74</xdr:row>
      <xdr:rowOff>112660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2708912"/>
          <a:ext cx="838200" cy="9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50737</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73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21612</xdr:rowOff>
    </xdr:from>
    <xdr:to>
      <xdr:col>81</xdr:col>
      <xdr:colOff>50800</xdr:colOff>
      <xdr:row>74</xdr:row>
      <xdr:rowOff>26674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708912"/>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113210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0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154657</xdr:rowOff>
    </xdr:from>
    <xdr:to>
      <xdr:col>76</xdr:col>
      <xdr:colOff>114300</xdr:colOff>
      <xdr:row>74</xdr:row>
      <xdr:rowOff>26674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2499057"/>
          <a:ext cx="889000" cy="21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90637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154657</xdr:rowOff>
    </xdr:from>
    <xdr:to>
      <xdr:col>71</xdr:col>
      <xdr:colOff>177800</xdr:colOff>
      <xdr:row>74</xdr:row>
      <xdr:rowOff>63119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499057"/>
          <a:ext cx="889000" cy="25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84048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7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88449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61860</xdr:rowOff>
    </xdr:from>
    <xdr:to>
      <xdr:col>85</xdr:col>
      <xdr:colOff>177800</xdr:colOff>
      <xdr:row>74</xdr:row>
      <xdr:rowOff>163460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7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84737</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6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142262</xdr:rowOff>
    </xdr:from>
    <xdr:to>
      <xdr:col>81</xdr:col>
      <xdr:colOff>101600</xdr:colOff>
      <xdr:row>74</xdr:row>
      <xdr:rowOff>72412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65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88939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43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147324</xdr:rowOff>
    </xdr:from>
    <xdr:to>
      <xdr:col>76</xdr:col>
      <xdr:colOff>165100</xdr:colOff>
      <xdr:row>74</xdr:row>
      <xdr:rowOff>77474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66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68601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75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103857</xdr:rowOff>
    </xdr:from>
    <xdr:to>
      <xdr:col>72</xdr:col>
      <xdr:colOff>38100</xdr:colOff>
      <xdr:row>73</xdr:row>
      <xdr:rowOff>34007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44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50534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22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12319</xdr:rowOff>
    </xdr:from>
    <xdr:to>
      <xdr:col>67</xdr:col>
      <xdr:colOff>101600</xdr:colOff>
      <xdr:row>74</xdr:row>
      <xdr:rowOff>113919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6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105046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7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149606</xdr:rowOff>
    </xdr:from>
    <xdr:to>
      <xdr:col>85</xdr:col>
      <xdr:colOff>127000</xdr:colOff>
      <xdr:row>97</xdr:row>
      <xdr:rowOff>30987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437356"/>
          <a:ext cx="838200" cy="22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28084</xdr:rowOff>
    </xdr:from>
    <xdr:ext cx="469744"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3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149606</xdr:rowOff>
    </xdr:from>
    <xdr:to>
      <xdr:col>81</xdr:col>
      <xdr:colOff>50800</xdr:colOff>
      <xdr:row>96</xdr:row>
      <xdr:rowOff>10540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43735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145051</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08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13208</xdr:rowOff>
    </xdr:from>
    <xdr:to>
      <xdr:col>76</xdr:col>
      <xdr:colOff>114300</xdr:colOff>
      <xdr:row>96</xdr:row>
      <xdr:rowOff>10540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300958"/>
          <a:ext cx="889000" cy="16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71517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1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13208</xdr:rowOff>
    </xdr:from>
    <xdr:to>
      <xdr:col>71</xdr:col>
      <xdr:colOff>177800</xdr:colOff>
      <xdr:row>98</xdr:row>
      <xdr:rowOff>22733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300958"/>
          <a:ext cx="889000" cy="5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66439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123969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151637</xdr:rowOff>
    </xdr:from>
    <xdr:to>
      <xdr:col>85</xdr:col>
      <xdr:colOff>177800</xdr:colOff>
      <xdr:row>97</xdr:row>
      <xdr:rowOff>81787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61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130064</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58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98806</xdr:rowOff>
    </xdr:from>
    <xdr:to>
      <xdr:col>81</xdr:col>
      <xdr:colOff>101600</xdr:colOff>
      <xdr:row>96</xdr:row>
      <xdr:rowOff>28956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38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20083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47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131190</xdr:rowOff>
    </xdr:from>
    <xdr:to>
      <xdr:col>76</xdr:col>
      <xdr:colOff>165100</xdr:colOff>
      <xdr:row>96</xdr:row>
      <xdr:rowOff>61340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4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52467</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51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133858</xdr:rowOff>
    </xdr:from>
    <xdr:to>
      <xdr:col>72</xdr:col>
      <xdr:colOff>38100</xdr:colOff>
      <xdr:row>95</xdr:row>
      <xdr:rowOff>64008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25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55135</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34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143383</xdr:rowOff>
    </xdr:from>
    <xdr:to>
      <xdr:col>67</xdr:col>
      <xdr:colOff>101600</xdr:colOff>
      <xdr:row>98</xdr:row>
      <xdr:rowOff>73533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64660</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86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93980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923280"/>
          <a:ext cx="1269" cy="807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40657</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93980</xdr:rowOff>
    </xdr:from>
    <xdr:to>
      <xdr:col>116</xdr:col>
      <xdr:colOff>152400</xdr:colOff>
      <xdr:row>34</xdr:row>
      <xdr:rowOff>93980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9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156845</xdr:rowOff>
    </xdr:from>
    <xdr:to>
      <xdr:col>116</xdr:col>
      <xdr:colOff>63500</xdr:colOff>
      <xdr:row>35</xdr:row>
      <xdr:rowOff>131509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5986145"/>
          <a:ext cx="838200" cy="14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134764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30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156337</xdr:rowOff>
    </xdr:from>
    <xdr:to>
      <xdr:col>116</xdr:col>
      <xdr:colOff>114300</xdr:colOff>
      <xdr:row>37</xdr:row>
      <xdr:rowOff>86487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146367</xdr:rowOff>
    </xdr:from>
    <xdr:to>
      <xdr:col>111</xdr:col>
      <xdr:colOff>177800</xdr:colOff>
      <xdr:row>34</xdr:row>
      <xdr:rowOff>156845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5975667"/>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122999</xdr:rowOff>
    </xdr:from>
    <xdr:to>
      <xdr:col>112</xdr:col>
      <xdr:colOff>38100</xdr:colOff>
      <xdr:row>37</xdr:row>
      <xdr:rowOff>53149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2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44276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38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151321</xdr:rowOff>
    </xdr:from>
    <xdr:to>
      <xdr:col>107</xdr:col>
      <xdr:colOff>50800</xdr:colOff>
      <xdr:row>34</xdr:row>
      <xdr:rowOff>146367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5294821"/>
          <a:ext cx="889000" cy="68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122809</xdr:rowOff>
    </xdr:from>
    <xdr:to>
      <xdr:col>107</xdr:col>
      <xdr:colOff>101600</xdr:colOff>
      <xdr:row>37</xdr:row>
      <xdr:rowOff>52959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44086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38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151321</xdr:rowOff>
    </xdr:from>
    <xdr:to>
      <xdr:col>102</xdr:col>
      <xdr:colOff>114300</xdr:colOff>
      <xdr:row>31</xdr:row>
      <xdr:rowOff>18542</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5294821"/>
          <a:ext cx="889000" cy="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83376</xdr:rowOff>
    </xdr:from>
    <xdr:to>
      <xdr:col>102</xdr:col>
      <xdr:colOff>165100</xdr:colOff>
      <xdr:row>37</xdr:row>
      <xdr:rowOff>13526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4653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34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49276</xdr:rowOff>
    </xdr:from>
    <xdr:to>
      <xdr:col>98</xdr:col>
      <xdr:colOff>38100</xdr:colOff>
      <xdr:row>36</xdr:row>
      <xdr:rowOff>150876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142003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80709</xdr:rowOff>
    </xdr:from>
    <xdr:to>
      <xdr:col>116</xdr:col>
      <xdr:colOff>114300</xdr:colOff>
      <xdr:row>36</xdr:row>
      <xdr:rowOff>10859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08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103586</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93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106045</xdr:rowOff>
    </xdr:from>
    <xdr:to>
      <xdr:col>112</xdr:col>
      <xdr:colOff>38100</xdr:colOff>
      <xdr:row>35</xdr:row>
      <xdr:rowOff>36195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5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52722</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71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95567</xdr:rowOff>
    </xdr:from>
    <xdr:to>
      <xdr:col>107</xdr:col>
      <xdr:colOff>101600</xdr:colOff>
      <xdr:row>35</xdr:row>
      <xdr:rowOff>25717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59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42244</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570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100521</xdr:rowOff>
    </xdr:from>
    <xdr:to>
      <xdr:col>102</xdr:col>
      <xdr:colOff>165100</xdr:colOff>
      <xdr:row>31</xdr:row>
      <xdr:rowOff>30671</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524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47198</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501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139192</xdr:rowOff>
    </xdr:from>
    <xdr:to>
      <xdr:col>98</xdr:col>
      <xdr:colOff>38100</xdr:colOff>
      <xdr:row>31</xdr:row>
      <xdr:rowOff>69342</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52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85869</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505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96746</xdr:rowOff>
    </xdr:from>
    <xdr:to>
      <xdr:col>116</xdr:col>
      <xdr:colOff>63500</xdr:colOff>
      <xdr:row>58</xdr:row>
      <xdr:rowOff>36785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9183596"/>
          <a:ext cx="838200" cy="79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18391</xdr:rowOff>
    </xdr:from>
    <xdr:ext cx="534377"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91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21903</xdr:rowOff>
    </xdr:from>
    <xdr:to>
      <xdr:col>111</xdr:col>
      <xdr:colOff>177800</xdr:colOff>
      <xdr:row>58</xdr:row>
      <xdr:rowOff>36785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9966003"/>
          <a:ext cx="8890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102600</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1004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169837</xdr:rowOff>
    </xdr:from>
    <xdr:to>
      <xdr:col>107</xdr:col>
      <xdr:colOff>50800</xdr:colOff>
      <xdr:row>58</xdr:row>
      <xdr:rowOff>21903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942487"/>
          <a:ext cx="889000" cy="2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98615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100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108336</xdr:rowOff>
    </xdr:from>
    <xdr:to>
      <xdr:col>102</xdr:col>
      <xdr:colOff>114300</xdr:colOff>
      <xdr:row>57</xdr:row>
      <xdr:rowOff>169837</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880986"/>
          <a:ext cx="889000" cy="6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81698</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1002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71823</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100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45946</xdr:rowOff>
    </xdr:from>
    <xdr:to>
      <xdr:col>116</xdr:col>
      <xdr:colOff>114300</xdr:colOff>
      <xdr:row>53</xdr:row>
      <xdr:rowOff>147546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1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68823</xdr:rowOff>
    </xdr:from>
    <xdr:ext cx="599010"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898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157435</xdr:rowOff>
    </xdr:from>
    <xdr:to>
      <xdr:col>112</xdr:col>
      <xdr:colOff>38100</xdr:colOff>
      <xdr:row>58</xdr:row>
      <xdr:rowOff>87585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9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104112</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56111" y="970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142553</xdr:rowOff>
    </xdr:from>
    <xdr:to>
      <xdr:col>107</xdr:col>
      <xdr:colOff>101600</xdr:colOff>
      <xdr:row>58</xdr:row>
      <xdr:rowOff>72703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9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89230</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67111" y="969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119037</xdr:rowOff>
    </xdr:from>
    <xdr:to>
      <xdr:col>102</xdr:col>
      <xdr:colOff>165100</xdr:colOff>
      <xdr:row>58</xdr:row>
      <xdr:rowOff>49187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8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65714</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278111" y="96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57536</xdr:rowOff>
    </xdr:from>
    <xdr:to>
      <xdr:col>98</xdr:col>
      <xdr:colOff>38100</xdr:colOff>
      <xdr:row>57</xdr:row>
      <xdr:rowOff>159136</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8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4213</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389111" y="96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25446</xdr:rowOff>
    </xdr:from>
    <xdr:to>
      <xdr:col>116</xdr:col>
      <xdr:colOff>63500</xdr:colOff>
      <xdr:row>72</xdr:row>
      <xdr:rowOff>135813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369846"/>
          <a:ext cx="838200" cy="1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20510</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07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135813</xdr:rowOff>
    </xdr:from>
    <xdr:to>
      <xdr:col>111</xdr:col>
      <xdr:colOff>177800</xdr:colOff>
      <xdr:row>73</xdr:row>
      <xdr:rowOff>104998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480213"/>
          <a:ext cx="889000" cy="14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126168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1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70982</xdr:rowOff>
    </xdr:from>
    <xdr:to>
      <xdr:col>107</xdr:col>
      <xdr:colOff>50800</xdr:colOff>
      <xdr:row>73</xdr:row>
      <xdr:rowOff>104998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586832"/>
          <a:ext cx="8890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6565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6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51003</xdr:rowOff>
    </xdr:from>
    <xdr:to>
      <xdr:col>102</xdr:col>
      <xdr:colOff>114300</xdr:colOff>
      <xdr:row>73</xdr:row>
      <xdr:rowOff>70982</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566853"/>
          <a:ext cx="889000" cy="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21333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33494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146096</xdr:rowOff>
    </xdr:from>
    <xdr:to>
      <xdr:col>116</xdr:col>
      <xdr:colOff>114300</xdr:colOff>
      <xdr:row>72</xdr:row>
      <xdr:rowOff>76246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31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168973</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1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85013</xdr:rowOff>
    </xdr:from>
    <xdr:to>
      <xdr:col>112</xdr:col>
      <xdr:colOff>38100</xdr:colOff>
      <xdr:row>73</xdr:row>
      <xdr:rowOff>15163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4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31690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2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54198</xdr:rowOff>
    </xdr:from>
    <xdr:to>
      <xdr:col>107</xdr:col>
      <xdr:colOff>101600</xdr:colOff>
      <xdr:row>73</xdr:row>
      <xdr:rowOff>155798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57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875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34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20182</xdr:rowOff>
    </xdr:from>
    <xdr:to>
      <xdr:col>102</xdr:col>
      <xdr:colOff>165100</xdr:colOff>
      <xdr:row>73</xdr:row>
      <xdr:rowOff>121782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5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138309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31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203</xdr:rowOff>
    </xdr:from>
    <xdr:to>
      <xdr:col>98</xdr:col>
      <xdr:colOff>38100</xdr:colOff>
      <xdr:row>73</xdr:row>
      <xdr:rowOff>101803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51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118330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29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性質別に見た住民一人当たりコストについては，類似団体と比較した場合，「人件費」（</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位），「貸付金」（</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位），「補助費」（</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位）などが特に高く，逆に「物件費」（</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位），「普通建設事業費」（</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位）が低くなっていることが特徴として挙げられる。これらの項目の主な理由は以下のとおり。</a:t>
          </a:r>
        </a:p>
        <a:p>
          <a:r>
            <a:rPr kumimoji="1" lang="ja-JP" altLang="en-US" sz="1050">
              <a:latin typeface="ＭＳ Ｐゴシック" panose="020B0600070205080204" pitchFamily="50" charset="-128"/>
              <a:ea typeface="ＭＳ Ｐゴシック" panose="020B0600070205080204" pitchFamily="50" charset="-128"/>
            </a:rPr>
            <a:t>＜高いもの＞　</a:t>
          </a:r>
        </a:p>
        <a:p>
          <a:r>
            <a:rPr kumimoji="1" lang="ja-JP" altLang="en-US" sz="1050">
              <a:latin typeface="ＭＳ Ｐゴシック" panose="020B0600070205080204" pitchFamily="50" charset="-128"/>
              <a:ea typeface="ＭＳ Ｐゴシック" panose="020B0600070205080204" pitchFamily="50" charset="-128"/>
            </a:rPr>
            <a:t>　◆人件費</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市域が広大であることや文化財・木造家屋が多いといった都市特性から，教育（文化），消防等の分野において職員の配置を充実させていることによる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◆貸付金</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新型コロナウイルス感染症対策として中小企業等を支援するための融資制度預託金が増加したことによる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◆補助費</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特別定額給付金の支給による大幅な総額の増のほか，これまでから本市独自の補助金を交付してきたことによる</a:t>
          </a:r>
        </a:p>
        <a:p>
          <a:r>
            <a:rPr kumimoji="1" lang="ja-JP" altLang="en-US" sz="1050">
              <a:latin typeface="ＭＳ Ｐゴシック" panose="020B0600070205080204" pitchFamily="50" charset="-128"/>
              <a:ea typeface="ＭＳ Ｐゴシック" panose="020B0600070205080204" pitchFamily="50" charset="-128"/>
            </a:rPr>
            <a:t>＜低いもの＞</a:t>
          </a:r>
        </a:p>
        <a:p>
          <a:r>
            <a:rPr kumimoji="1" lang="ja-JP" altLang="en-US" sz="1050">
              <a:latin typeface="ＭＳ Ｐゴシック" panose="020B0600070205080204" pitchFamily="50" charset="-128"/>
              <a:ea typeface="ＭＳ Ｐゴシック" panose="020B0600070205080204" pitchFamily="50" charset="-128"/>
            </a:rPr>
            <a:t>　◆物件費</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保育所に占める民営保育所の割合が高いことや，公設施設の民営化を進めていることなどによる</a:t>
          </a:r>
          <a:r>
            <a:rPr kumimoji="1" lang="ja-JP" altLang="en-US" sz="1050" baseline="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◆普通建設事業費</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市債残高の縮減に向けて投資的経費の規模を的確にコントロールしていることによる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1,400,720
1,355,083
827.83
1,070,394,828
1,062,840,572
-316,816
405,033,797
1,367,868,965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0.07
-
11.4
193.4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160927</xdr:rowOff>
    </xdr:from>
    <xdr:to>
      <xdr:col>24</xdr:col>
      <xdr:colOff>63500</xdr:colOff>
      <xdr:row>33</xdr:row>
      <xdr:rowOff>108676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47327"/>
          <a:ext cx="8382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160927</xdr:rowOff>
    </xdr:from>
    <xdr:to>
      <xdr:col>19</xdr:col>
      <xdr:colOff>177800</xdr:colOff>
      <xdr:row>33</xdr:row>
      <xdr:rowOff>43361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4732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83655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38463</xdr:rowOff>
    </xdr:from>
    <xdr:to>
      <xdr:col>15</xdr:col>
      <xdr:colOff>50800</xdr:colOff>
      <xdr:row>33</xdr:row>
      <xdr:rowOff>43361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69631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62428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38463</xdr:rowOff>
    </xdr:from>
    <xdr:to>
      <xdr:col>10</xdr:col>
      <xdr:colOff>114300</xdr:colOff>
      <xdr:row>33</xdr:row>
      <xdr:rowOff>40096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9631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49366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57876</xdr:rowOff>
    </xdr:from>
    <xdr:to>
      <xdr:col>24</xdr:col>
      <xdr:colOff>114300</xdr:colOff>
      <xdr:row>33</xdr:row>
      <xdr:rowOff>159476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80753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6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110127</xdr:rowOff>
    </xdr:from>
    <xdr:to>
      <xdr:col>20</xdr:col>
      <xdr:colOff>38100</xdr:colOff>
      <xdr:row>33</xdr:row>
      <xdr:rowOff>40277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56804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7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164011</xdr:rowOff>
    </xdr:from>
    <xdr:to>
      <xdr:col>15</xdr:col>
      <xdr:colOff>101600</xdr:colOff>
      <xdr:row>33</xdr:row>
      <xdr:rowOff>94161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110688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159113</xdr:rowOff>
    </xdr:from>
    <xdr:to>
      <xdr:col>10</xdr:col>
      <xdr:colOff>165100</xdr:colOff>
      <xdr:row>33</xdr:row>
      <xdr:rowOff>89263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105790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2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160746</xdr:rowOff>
    </xdr:from>
    <xdr:to>
      <xdr:col>6</xdr:col>
      <xdr:colOff>38100</xdr:colOff>
      <xdr:row>33</xdr:row>
      <xdr:rowOff>90896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107423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78004</xdr:rowOff>
    </xdr:from>
    <xdr:to>
      <xdr:col>24</xdr:col>
      <xdr:colOff>63500</xdr:colOff>
      <xdr:row>58</xdr:row>
      <xdr:rowOff>111049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821954"/>
          <a:ext cx="838200" cy="123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69131</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813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111049</xdr:rowOff>
    </xdr:from>
    <xdr:to>
      <xdr:col>19</xdr:col>
      <xdr:colOff>177800</xdr:colOff>
      <xdr:row>58</xdr:row>
      <xdr:rowOff>115888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055149"/>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30916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115888</xdr:rowOff>
    </xdr:from>
    <xdr:to>
      <xdr:col>15</xdr:col>
      <xdr:colOff>50800</xdr:colOff>
      <xdr:row>58</xdr:row>
      <xdr:rowOff>171386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59988"/>
          <a:ext cx="889000" cy="5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46118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171386</xdr:rowOff>
    </xdr:from>
    <xdr:to>
      <xdr:col>10</xdr:col>
      <xdr:colOff>114300</xdr:colOff>
      <xdr:row>59</xdr:row>
      <xdr:rowOff>6083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15486"/>
          <a:ext cx="889000" cy="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70832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78795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27204</xdr:rowOff>
    </xdr:from>
    <xdr:to>
      <xdr:col>24</xdr:col>
      <xdr:colOff>114300</xdr:colOff>
      <xdr:row>51</xdr:row>
      <xdr:rowOff>128804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77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113581</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68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60249</xdr:rowOff>
    </xdr:from>
    <xdr:to>
      <xdr:col>20</xdr:col>
      <xdr:colOff>38100</xdr:colOff>
      <xdr:row>58</xdr:row>
      <xdr:rowOff>161849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0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6926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77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65088</xdr:rowOff>
    </xdr:from>
    <xdr:to>
      <xdr:col>15</xdr:col>
      <xdr:colOff>101600</xdr:colOff>
      <xdr:row>58</xdr:row>
      <xdr:rowOff>166688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11765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7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120586</xdr:rowOff>
    </xdr:from>
    <xdr:to>
      <xdr:col>10</xdr:col>
      <xdr:colOff>165100</xdr:colOff>
      <xdr:row>59</xdr:row>
      <xdr:rowOff>50736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67263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3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126733</xdr:rowOff>
    </xdr:from>
    <xdr:to>
      <xdr:col>6</xdr:col>
      <xdr:colOff>38100</xdr:colOff>
      <xdr:row>59</xdr:row>
      <xdr:rowOff>56883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7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73410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4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110601</xdr:rowOff>
    </xdr:from>
    <xdr:to>
      <xdr:col>24</xdr:col>
      <xdr:colOff>63500</xdr:colOff>
      <xdr:row>74</xdr:row>
      <xdr:rowOff>37916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626451"/>
          <a:ext cx="838200" cy="9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167235</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854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37916</xdr:rowOff>
    </xdr:from>
    <xdr:to>
      <xdr:col>19</xdr:col>
      <xdr:colOff>177800</xdr:colOff>
      <xdr:row>74</xdr:row>
      <xdr:rowOff>112106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2725216"/>
          <a:ext cx="889000" cy="7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2757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03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84065</xdr:rowOff>
    </xdr:from>
    <xdr:to>
      <xdr:col>15</xdr:col>
      <xdr:colOff>50800</xdr:colOff>
      <xdr:row>74</xdr:row>
      <xdr:rowOff>112106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2019300" y="12771365"/>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59574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8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84065</xdr:rowOff>
    </xdr:from>
    <xdr:to>
      <xdr:col>10</xdr:col>
      <xdr:colOff>114300</xdr:colOff>
      <xdr:row>74</xdr:row>
      <xdr:rowOff>97361</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2771365"/>
          <a:ext cx="889000" cy="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51001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8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10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59801</xdr:rowOff>
    </xdr:from>
    <xdr:to>
      <xdr:col>24</xdr:col>
      <xdr:colOff>114300</xdr:colOff>
      <xdr:row>73</xdr:row>
      <xdr:rowOff>161401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57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82678</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42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158566</xdr:rowOff>
    </xdr:from>
    <xdr:to>
      <xdr:col>20</xdr:col>
      <xdr:colOff>38100</xdr:colOff>
      <xdr:row>74</xdr:row>
      <xdr:rowOff>88716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67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105243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44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61306</xdr:rowOff>
    </xdr:from>
    <xdr:to>
      <xdr:col>15</xdr:col>
      <xdr:colOff>101600</xdr:colOff>
      <xdr:row>74</xdr:row>
      <xdr:rowOff>162906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274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7983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52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33265</xdr:rowOff>
    </xdr:from>
    <xdr:to>
      <xdr:col>10</xdr:col>
      <xdr:colOff>165100</xdr:colOff>
      <xdr:row>74</xdr:row>
      <xdr:rowOff>134865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272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151392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249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46561</xdr:rowOff>
    </xdr:from>
    <xdr:to>
      <xdr:col>6</xdr:col>
      <xdr:colOff>38100</xdr:colOff>
      <xdr:row>74</xdr:row>
      <xdr:rowOff>148161</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273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164688</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250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154293</xdr:rowOff>
    </xdr:from>
    <xdr:to>
      <xdr:col>24</xdr:col>
      <xdr:colOff>63500</xdr:colOff>
      <xdr:row>98</xdr:row>
      <xdr:rowOff>7150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784943"/>
          <a:ext cx="8382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59199</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518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113488</xdr:rowOff>
    </xdr:from>
    <xdr:to>
      <xdr:col>19</xdr:col>
      <xdr:colOff>177800</xdr:colOff>
      <xdr:row>98</xdr:row>
      <xdr:rowOff>7150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572688"/>
          <a:ext cx="889000" cy="2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71581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5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113488</xdr:rowOff>
    </xdr:from>
    <xdr:to>
      <xdr:col>15</xdr:col>
      <xdr:colOff>50800</xdr:colOff>
      <xdr:row>97</xdr:row>
      <xdr:rowOff>111773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572688"/>
          <a:ext cx="889000" cy="16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81920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8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111773</xdr:rowOff>
    </xdr:from>
    <xdr:to>
      <xdr:col>10</xdr:col>
      <xdr:colOff>114300</xdr:colOff>
      <xdr:row>98</xdr:row>
      <xdr:rowOff>129184</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742423"/>
          <a:ext cx="889000" cy="18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119942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9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7687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103493</xdr:rowOff>
    </xdr:from>
    <xdr:to>
      <xdr:col>24</xdr:col>
      <xdr:colOff>114300</xdr:colOff>
      <xdr:row>98</xdr:row>
      <xdr:rowOff>33643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7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81920</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7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127800</xdr:rowOff>
    </xdr:from>
    <xdr:to>
      <xdr:col>20</xdr:col>
      <xdr:colOff>38100</xdr:colOff>
      <xdr:row>98</xdr:row>
      <xdr:rowOff>57950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49077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85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62688</xdr:rowOff>
    </xdr:from>
    <xdr:to>
      <xdr:col>15</xdr:col>
      <xdr:colOff>101600</xdr:colOff>
      <xdr:row>96</xdr:row>
      <xdr:rowOff>164288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5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9365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29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60973</xdr:rowOff>
    </xdr:from>
    <xdr:to>
      <xdr:col>10</xdr:col>
      <xdr:colOff>165100</xdr:colOff>
      <xdr:row>97</xdr:row>
      <xdr:rowOff>162573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6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7650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4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78384</xdr:rowOff>
    </xdr:from>
    <xdr:to>
      <xdr:col>6</xdr:col>
      <xdr:colOff>38100</xdr:colOff>
      <xdr:row>99</xdr:row>
      <xdr:rowOff>8534</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8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171111</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9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16256</xdr:rowOff>
    </xdr:from>
    <xdr:to>
      <xdr:col>55</xdr:col>
      <xdr:colOff>0</xdr:colOff>
      <xdr:row>39</xdr:row>
      <xdr:rowOff>24638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702806"/>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15494</xdr:rowOff>
    </xdr:from>
    <xdr:to>
      <xdr:col>50</xdr:col>
      <xdr:colOff>114300</xdr:colOff>
      <xdr:row>39</xdr:row>
      <xdr:rowOff>16256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7020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14732</xdr:rowOff>
    </xdr:from>
    <xdr:to>
      <xdr:col>45</xdr:col>
      <xdr:colOff>177800</xdr:colOff>
      <xdr:row>39</xdr:row>
      <xdr:rowOff>15494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7012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9669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10922</xdr:rowOff>
    </xdr:from>
    <xdr:to>
      <xdr:col>41</xdr:col>
      <xdr:colOff>50800</xdr:colOff>
      <xdr:row>39</xdr:row>
      <xdr:rowOff>14732</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69747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150639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161307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145288</xdr:rowOff>
    </xdr:from>
    <xdr:to>
      <xdr:col>55</xdr:col>
      <xdr:colOff>50800</xdr:colOff>
      <xdr:row>39</xdr:row>
      <xdr:rowOff>75438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6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60215</xdr:rowOff>
    </xdr:from>
    <xdr:ext cx="313932"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753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136906</xdr:rowOff>
    </xdr:from>
    <xdr:to>
      <xdr:col>50</xdr:col>
      <xdr:colOff>165100</xdr:colOff>
      <xdr:row>39</xdr:row>
      <xdr:rowOff>67056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58183</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82333" y="6744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136144</xdr:rowOff>
    </xdr:from>
    <xdr:to>
      <xdr:col>46</xdr:col>
      <xdr:colOff>38100</xdr:colOff>
      <xdr:row>39</xdr:row>
      <xdr:rowOff>66294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57421</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93333" y="674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135382</xdr:rowOff>
    </xdr:from>
    <xdr:to>
      <xdr:col>41</xdr:col>
      <xdr:colOff>101600</xdr:colOff>
      <xdr:row>39</xdr:row>
      <xdr:rowOff>65532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56659</xdr:rowOff>
    </xdr:from>
    <xdr:ext cx="313932"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704333" y="6743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131572</xdr:rowOff>
    </xdr:from>
    <xdr:to>
      <xdr:col>36</xdr:col>
      <xdr:colOff>165100</xdr:colOff>
      <xdr:row>39</xdr:row>
      <xdr:rowOff>61722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52849</xdr:rowOff>
    </xdr:from>
    <xdr:ext cx="31393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815333" y="67393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161254</xdr:rowOff>
    </xdr:from>
    <xdr:to>
      <xdr:col>55</xdr:col>
      <xdr:colOff>0</xdr:colOff>
      <xdr:row>58</xdr:row>
      <xdr:rowOff>60996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9639300" y="9933904"/>
          <a:ext cx="8382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56423</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57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40749</xdr:rowOff>
    </xdr:from>
    <xdr:to>
      <xdr:col>50</xdr:col>
      <xdr:colOff>114300</xdr:colOff>
      <xdr:row>58</xdr:row>
      <xdr:rowOff>60996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8750300" y="9984849"/>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151673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58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40749</xdr:rowOff>
    </xdr:from>
    <xdr:to>
      <xdr:col>45</xdr:col>
      <xdr:colOff>177800</xdr:colOff>
      <xdr:row>58</xdr:row>
      <xdr:rowOff>61160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9984849"/>
          <a:ext cx="8890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168491</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5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32748</xdr:rowOff>
    </xdr:from>
    <xdr:to>
      <xdr:col>41</xdr:col>
      <xdr:colOff>50800</xdr:colOff>
      <xdr:row>58</xdr:row>
      <xdr:rowOff>61160</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9976848"/>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140243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136488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110454</xdr:rowOff>
    </xdr:from>
    <xdr:to>
      <xdr:col>55</xdr:col>
      <xdr:colOff>50800</xdr:colOff>
      <xdr:row>58</xdr:row>
      <xdr:rowOff>40604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8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88881</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86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10196</xdr:rowOff>
    </xdr:from>
    <xdr:to>
      <xdr:col>50</xdr:col>
      <xdr:colOff>165100</xdr:colOff>
      <xdr:row>58</xdr:row>
      <xdr:rowOff>111796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95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102923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1004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161399</xdr:rowOff>
    </xdr:from>
    <xdr:to>
      <xdr:col>46</xdr:col>
      <xdr:colOff>38100</xdr:colOff>
      <xdr:row>58</xdr:row>
      <xdr:rowOff>91549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9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82676</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1002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10360</xdr:rowOff>
    </xdr:from>
    <xdr:to>
      <xdr:col>41</xdr:col>
      <xdr:colOff>101600</xdr:colOff>
      <xdr:row>58</xdr:row>
      <xdr:rowOff>111960</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95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103087</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1004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153398</xdr:rowOff>
    </xdr:from>
    <xdr:to>
      <xdr:col>36</xdr:col>
      <xdr:colOff>165100</xdr:colOff>
      <xdr:row>58</xdr:row>
      <xdr:rowOff>83548</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9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74675</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1001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33683</xdr:rowOff>
    </xdr:from>
    <xdr:to>
      <xdr:col>55</xdr:col>
      <xdr:colOff>0</xdr:colOff>
      <xdr:row>77</xdr:row>
      <xdr:rowOff>168594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2549533"/>
          <a:ext cx="838200" cy="8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124767</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154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167208</xdr:rowOff>
    </xdr:from>
    <xdr:to>
      <xdr:col>50</xdr:col>
      <xdr:colOff>114300</xdr:colOff>
      <xdr:row>77</xdr:row>
      <xdr:rowOff>168594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8750300" y="13368858"/>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77187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145239</xdr:rowOff>
    </xdr:from>
    <xdr:to>
      <xdr:col>45</xdr:col>
      <xdr:colOff>177800</xdr:colOff>
      <xdr:row>77</xdr:row>
      <xdr:rowOff>167208</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346889"/>
          <a:ext cx="889000" cy="2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84639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84767</xdr:rowOff>
    </xdr:from>
    <xdr:to>
      <xdr:col>41</xdr:col>
      <xdr:colOff>50800</xdr:colOff>
      <xdr:row>77</xdr:row>
      <xdr:rowOff>145239</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286417"/>
          <a:ext cx="889000" cy="6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77728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66115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4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154333</xdr:rowOff>
    </xdr:from>
    <xdr:to>
      <xdr:col>55</xdr:col>
      <xdr:colOff>50800</xdr:colOff>
      <xdr:row>73</xdr:row>
      <xdr:rowOff>84483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249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5760</xdr:rowOff>
    </xdr:from>
    <xdr:ext cx="599010"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235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117794</xdr:rowOff>
    </xdr:from>
    <xdr:to>
      <xdr:col>50</xdr:col>
      <xdr:colOff>165100</xdr:colOff>
      <xdr:row>78</xdr:row>
      <xdr:rowOff>47944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3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64471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09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116408</xdr:rowOff>
    </xdr:from>
    <xdr:to>
      <xdr:col>46</xdr:col>
      <xdr:colOff>38100</xdr:colOff>
      <xdr:row>78</xdr:row>
      <xdr:rowOff>46558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3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63085</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09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94439</xdr:rowOff>
    </xdr:from>
    <xdr:to>
      <xdr:col>41</xdr:col>
      <xdr:colOff>101600</xdr:colOff>
      <xdr:row>78</xdr:row>
      <xdr:rowOff>24589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29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41116</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07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33967</xdr:rowOff>
    </xdr:from>
    <xdr:to>
      <xdr:col>36</xdr:col>
      <xdr:colOff>165100</xdr:colOff>
      <xdr:row>77</xdr:row>
      <xdr:rowOff>135567</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2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152094</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01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2273</xdr:rowOff>
    </xdr:from>
    <xdr:to>
      <xdr:col>55</xdr:col>
      <xdr:colOff>0</xdr:colOff>
      <xdr:row>96</xdr:row>
      <xdr:rowOff>57175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6461473"/>
          <a:ext cx="838200" cy="5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42360</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987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169038</xdr:rowOff>
    </xdr:from>
    <xdr:to>
      <xdr:col>50</xdr:col>
      <xdr:colOff>114300</xdr:colOff>
      <xdr:row>96</xdr:row>
      <xdr:rowOff>57175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8750300" y="16456788"/>
          <a:ext cx="889000" cy="5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156735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169038</xdr:rowOff>
    </xdr:from>
    <xdr:to>
      <xdr:col>45</xdr:col>
      <xdr:colOff>177800</xdr:colOff>
      <xdr:row>96</xdr:row>
      <xdr:rowOff>51212</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6456788"/>
          <a:ext cx="889000" cy="5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149362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1112</xdr:rowOff>
    </xdr:from>
    <xdr:to>
      <xdr:col>41</xdr:col>
      <xdr:colOff>50800</xdr:colOff>
      <xdr:row>96</xdr:row>
      <xdr:rowOff>51212</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6972300" y="16460312"/>
          <a:ext cx="889000" cy="5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146524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156145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122923</xdr:rowOff>
    </xdr:from>
    <xdr:to>
      <xdr:col>55</xdr:col>
      <xdr:colOff>50800</xdr:colOff>
      <xdr:row>96</xdr:row>
      <xdr:rowOff>53073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4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101350</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3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6375</xdr:rowOff>
    </xdr:from>
    <xdr:to>
      <xdr:col>50</xdr:col>
      <xdr:colOff>165100</xdr:colOff>
      <xdr:row>96</xdr:row>
      <xdr:rowOff>107975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4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99102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55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118238</xdr:rowOff>
    </xdr:from>
    <xdr:to>
      <xdr:col>46</xdr:col>
      <xdr:colOff>38100</xdr:colOff>
      <xdr:row>96</xdr:row>
      <xdr:rowOff>48388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4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39515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49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412</xdr:rowOff>
    </xdr:from>
    <xdr:to>
      <xdr:col>41</xdr:col>
      <xdr:colOff>101600</xdr:colOff>
      <xdr:row>96</xdr:row>
      <xdr:rowOff>102012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45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93139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55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121762</xdr:rowOff>
    </xdr:from>
    <xdr:to>
      <xdr:col>36</xdr:col>
      <xdr:colOff>165100</xdr:colOff>
      <xdr:row>96</xdr:row>
      <xdr:rowOff>51912</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4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43039</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5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a:extLst>
            <a:ext uri="{FF2B5EF4-FFF2-40B4-BE49-F238E27FC236}">
              <a16:creationId xmlns:a16="http://schemas.microsoft.com/office/drawing/2014/main" id="{00000000-0008-0000-0700-00001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0" name="消防費最小値テキスト">
          <a:extLst>
            <a:ext uri="{FF2B5EF4-FFF2-40B4-BE49-F238E27FC236}">
              <a16:creationId xmlns:a16="http://schemas.microsoft.com/office/drawing/2014/main" id="{00000000-0008-0000-0700-000012020000}"/>
            </a:ext>
          </a:extLst>
        </xdr:cNvPr>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2" name="消防費最大値テキスト">
          <a:extLst>
            <a:ext uri="{FF2B5EF4-FFF2-40B4-BE49-F238E27FC236}">
              <a16:creationId xmlns:a16="http://schemas.microsoft.com/office/drawing/2014/main" id="{00000000-0008-0000-0700-000014020000}"/>
            </a:ext>
          </a:extLst>
        </xdr:cNvPr>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140272</xdr:rowOff>
    </xdr:from>
    <xdr:to>
      <xdr:col>85</xdr:col>
      <xdr:colOff>127000</xdr:colOff>
      <xdr:row>34</xdr:row>
      <xdr:rowOff>104839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5481300" y="5798122"/>
          <a:ext cx="8382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136479</xdr:rowOff>
    </xdr:from>
    <xdr:ext cx="534377" cy="259045"/>
    <xdr:sp macro="" textlink="">
      <xdr:nvSpPr>
        <xdr:cNvPr id="535" name="消防費平均値テキスト">
          <a:extLst>
            <a:ext uri="{FF2B5EF4-FFF2-40B4-BE49-F238E27FC236}">
              <a16:creationId xmlns:a16="http://schemas.microsoft.com/office/drawing/2014/main" id="{00000000-0008-0000-0700-000017020000}"/>
            </a:ext>
          </a:extLst>
        </xdr:cNvPr>
        <xdr:cNvSpPr txBox="1"/>
      </xdr:nvSpPr>
      <xdr:spPr>
        <a:xfrm>
          <a:off x="16370300" y="6137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68691</xdr:rowOff>
    </xdr:from>
    <xdr:to>
      <xdr:col>81</xdr:col>
      <xdr:colOff>50800</xdr:colOff>
      <xdr:row>34</xdr:row>
      <xdr:rowOff>104839</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4592300" y="5897991"/>
          <a:ext cx="889000" cy="3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167625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1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68691</xdr:rowOff>
    </xdr:from>
    <xdr:to>
      <xdr:col>76</xdr:col>
      <xdr:colOff>114300</xdr:colOff>
      <xdr:row>34</xdr:row>
      <xdr:rowOff>157131</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3703300" y="5897991"/>
          <a:ext cx="889000" cy="8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96616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2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157131</xdr:rowOff>
    </xdr:from>
    <xdr:to>
      <xdr:col>71</xdr:col>
      <xdr:colOff>177800</xdr:colOff>
      <xdr:row>34</xdr:row>
      <xdr:rowOff>168704</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flipV="1">
          <a:off x="12814300" y="5986431"/>
          <a:ext cx="889000" cy="1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83329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6" name="フローチャート: 判断 545">
          <a:extLst>
            <a:ext uri="{FF2B5EF4-FFF2-40B4-BE49-F238E27FC236}">
              <a16:creationId xmlns:a16="http://schemas.microsoft.com/office/drawing/2014/main" id="{00000000-0008-0000-0700-000022020000}"/>
            </a:ext>
          </a:extLst>
        </xdr:cNvPr>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125620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9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89472</xdr:rowOff>
    </xdr:from>
    <xdr:to>
      <xdr:col>85</xdr:col>
      <xdr:colOff>177800</xdr:colOff>
      <xdr:row>34</xdr:row>
      <xdr:rowOff>19622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6268700" y="574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112349</xdr:rowOff>
    </xdr:from>
    <xdr:ext cx="534377" cy="259045"/>
    <xdr:sp macro="" textlink="">
      <xdr:nvSpPr>
        <xdr:cNvPr id="554" name="消防費該当値テキスト">
          <a:extLst>
            <a:ext uri="{FF2B5EF4-FFF2-40B4-BE49-F238E27FC236}">
              <a16:creationId xmlns:a16="http://schemas.microsoft.com/office/drawing/2014/main" id="{00000000-0008-0000-0700-00002A020000}"/>
            </a:ext>
          </a:extLst>
        </xdr:cNvPr>
        <xdr:cNvSpPr txBox="1"/>
      </xdr:nvSpPr>
      <xdr:spPr>
        <a:xfrm>
          <a:off x="16370300" y="559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54039</xdr:rowOff>
    </xdr:from>
    <xdr:to>
      <xdr:col>81</xdr:col>
      <xdr:colOff>101600</xdr:colOff>
      <xdr:row>34</xdr:row>
      <xdr:rowOff>155639</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5430500" y="588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716</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5214111" y="565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17891</xdr:rowOff>
    </xdr:from>
    <xdr:to>
      <xdr:col>76</xdr:col>
      <xdr:colOff>165100</xdr:colOff>
      <xdr:row>34</xdr:row>
      <xdr:rowOff>119491</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4541500" y="584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136018</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4325111" y="56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106331</xdr:rowOff>
    </xdr:from>
    <xdr:to>
      <xdr:col>72</xdr:col>
      <xdr:colOff>38100</xdr:colOff>
      <xdr:row>35</xdr:row>
      <xdr:rowOff>36481</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3652500" y="593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53008</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3436111" y="571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117904</xdr:rowOff>
    </xdr:from>
    <xdr:to>
      <xdr:col>67</xdr:col>
      <xdr:colOff>101600</xdr:colOff>
      <xdr:row>35</xdr:row>
      <xdr:rowOff>48054</xdr:rowOff>
    </xdr:to>
    <xdr:sp macro="" textlink="">
      <xdr:nvSpPr>
        <xdr:cNvPr id="561" name="楕円 560">
          <a:extLst>
            <a:ext uri="{FF2B5EF4-FFF2-40B4-BE49-F238E27FC236}">
              <a16:creationId xmlns:a16="http://schemas.microsoft.com/office/drawing/2014/main" id="{00000000-0008-0000-0700-000031020000}"/>
            </a:ext>
          </a:extLst>
        </xdr:cNvPr>
        <xdr:cNvSpPr/>
      </xdr:nvSpPr>
      <xdr:spPr>
        <a:xfrm>
          <a:off x="12763500" y="59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64581</xdr:rowOff>
    </xdr:from>
    <xdr:ext cx="534377"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547111" y="57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131333</xdr:rowOff>
    </xdr:from>
    <xdr:to>
      <xdr:col>85</xdr:col>
      <xdr:colOff>127000</xdr:colOff>
      <xdr:row>52</xdr:row>
      <xdr:rowOff>20600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5481300" y="8875283"/>
          <a:ext cx="838200" cy="6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134088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8706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131333</xdr:rowOff>
    </xdr:from>
    <xdr:to>
      <xdr:col>81</xdr:col>
      <xdr:colOff>50800</xdr:colOff>
      <xdr:row>52</xdr:row>
      <xdr:rowOff>13170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8875283"/>
          <a:ext cx="889000" cy="5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161190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07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13170</xdr:rowOff>
    </xdr:from>
    <xdr:to>
      <xdr:col>76</xdr:col>
      <xdr:colOff>114300</xdr:colOff>
      <xdr:row>52</xdr:row>
      <xdr:rowOff>145666</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3703300" y="8928570"/>
          <a:ext cx="889000" cy="13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56171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145666</xdr:rowOff>
    </xdr:from>
    <xdr:to>
      <xdr:col>71</xdr:col>
      <xdr:colOff>177800</xdr:colOff>
      <xdr:row>58</xdr:row>
      <xdr:rowOff>143929</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flipV="1">
          <a:off x="12814300" y="9061066"/>
          <a:ext cx="889000" cy="10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50182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5882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141250</xdr:rowOff>
    </xdr:from>
    <xdr:to>
      <xdr:col>85</xdr:col>
      <xdr:colOff>177800</xdr:colOff>
      <xdr:row>52</xdr:row>
      <xdr:rowOff>71400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888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119677</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886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80533</xdr:rowOff>
    </xdr:from>
    <xdr:to>
      <xdr:col>81</xdr:col>
      <xdr:colOff>101600</xdr:colOff>
      <xdr:row>52</xdr:row>
      <xdr:rowOff>10683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882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27210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859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133820</xdr:rowOff>
    </xdr:from>
    <xdr:to>
      <xdr:col>76</xdr:col>
      <xdr:colOff>165100</xdr:colOff>
      <xdr:row>52</xdr:row>
      <xdr:rowOff>63970</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88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80497</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86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94866</xdr:rowOff>
    </xdr:from>
    <xdr:to>
      <xdr:col>72</xdr:col>
      <xdr:colOff>38100</xdr:colOff>
      <xdr:row>53</xdr:row>
      <xdr:rowOff>25016</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90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41543</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878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93129</xdr:rowOff>
    </xdr:from>
    <xdr:to>
      <xdr:col>67</xdr:col>
      <xdr:colOff>101600</xdr:colOff>
      <xdr:row>59</xdr:row>
      <xdr:rowOff>23279</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100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14406</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1012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48261</xdr:rowOff>
    </xdr:from>
    <xdr:to>
      <xdr:col>85</xdr:col>
      <xdr:colOff>127000</xdr:colOff>
      <xdr:row>78</xdr:row>
      <xdr:rowOff>145605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421361"/>
          <a:ext cx="838200" cy="9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103967</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1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151130</xdr:rowOff>
    </xdr:from>
    <xdr:to>
      <xdr:col>81</xdr:col>
      <xdr:colOff>50800</xdr:colOff>
      <xdr:row>78</xdr:row>
      <xdr:rowOff>48261</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3527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136732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299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151130</xdr:rowOff>
    </xdr:from>
    <xdr:to>
      <xdr:col>76</xdr:col>
      <xdr:colOff>114300</xdr:colOff>
      <xdr:row>79</xdr:row>
      <xdr:rowOff>14542</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352780"/>
          <a:ext cx="889000" cy="20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7383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0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1588</xdr:rowOff>
    </xdr:from>
    <xdr:to>
      <xdr:col>71</xdr:col>
      <xdr:colOff>177800</xdr:colOff>
      <xdr:row>79</xdr:row>
      <xdr:rowOff>14542</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54613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94805</xdr:rowOff>
    </xdr:from>
    <xdr:to>
      <xdr:col>85</xdr:col>
      <xdr:colOff>177800</xdr:colOff>
      <xdr:row>79</xdr:row>
      <xdr:rowOff>24955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4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9732</xdr:rowOff>
    </xdr:from>
    <xdr:ext cx="378565"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382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168911</xdr:rowOff>
    </xdr:from>
    <xdr:to>
      <xdr:col>81</xdr:col>
      <xdr:colOff>101600</xdr:colOff>
      <xdr:row>78</xdr:row>
      <xdr:rowOff>99061</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90188</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92017" y="13463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100330</xdr:rowOff>
    </xdr:from>
    <xdr:to>
      <xdr:col>76</xdr:col>
      <xdr:colOff>165100</xdr:colOff>
      <xdr:row>78</xdr:row>
      <xdr:rowOff>30480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21607</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357428"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135192</xdr:rowOff>
    </xdr:from>
    <xdr:to>
      <xdr:col>72</xdr:col>
      <xdr:colOff>38100</xdr:colOff>
      <xdr:row>79</xdr:row>
      <xdr:rowOff>65342</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56469</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14017" y="1360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122238</xdr:rowOff>
    </xdr:from>
    <xdr:to>
      <xdr:col>67</xdr:col>
      <xdr:colOff>101600</xdr:colOff>
      <xdr:row>79</xdr:row>
      <xdr:rowOff>52388</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43515</xdr:rowOff>
    </xdr:from>
    <xdr:ext cx="378565"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25017" y="13588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a:extLst>
            <a:ext uri="{FF2B5EF4-FFF2-40B4-BE49-F238E27FC236}">
              <a16:creationId xmlns:a16="http://schemas.microsoft.com/office/drawing/2014/main" id="{00000000-0008-0000-0700-0000B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3" name="公債費最小値テキスト">
          <a:extLst>
            <a:ext uri="{FF2B5EF4-FFF2-40B4-BE49-F238E27FC236}">
              <a16:creationId xmlns:a16="http://schemas.microsoft.com/office/drawing/2014/main" id="{00000000-0008-0000-0700-0000BF020000}"/>
            </a:ext>
          </a:extLst>
        </xdr:cNvPr>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5" name="公債費最大値テキスト">
          <a:extLst>
            <a:ext uri="{FF2B5EF4-FFF2-40B4-BE49-F238E27FC236}">
              <a16:creationId xmlns:a16="http://schemas.microsoft.com/office/drawing/2014/main" id="{00000000-0008-0000-0700-0000C1020000}"/>
            </a:ext>
          </a:extLst>
        </xdr:cNvPr>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7243</xdr:rowOff>
    </xdr:from>
    <xdr:to>
      <xdr:col>85</xdr:col>
      <xdr:colOff>127000</xdr:colOff>
      <xdr:row>94</xdr:row>
      <xdr:rowOff>98747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5481300" y="16123543"/>
          <a:ext cx="838200" cy="9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43846</xdr:rowOff>
    </xdr:from>
    <xdr:ext cx="534377" cy="259045"/>
    <xdr:sp macro="" textlink="">
      <xdr:nvSpPr>
        <xdr:cNvPr id="708" name="公債費平均値テキスト">
          <a:extLst>
            <a:ext uri="{FF2B5EF4-FFF2-40B4-BE49-F238E27FC236}">
              <a16:creationId xmlns:a16="http://schemas.microsoft.com/office/drawing/2014/main" id="{00000000-0008-0000-0700-0000C4020000}"/>
            </a:ext>
          </a:extLst>
        </xdr:cNvPr>
        <xdr:cNvSpPr txBox="1"/>
      </xdr:nvSpPr>
      <xdr:spPr>
        <a:xfrm>
          <a:off x="16370300" y="16160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7243</xdr:rowOff>
    </xdr:from>
    <xdr:to>
      <xdr:col>81</xdr:col>
      <xdr:colOff>50800</xdr:colOff>
      <xdr:row>94</xdr:row>
      <xdr:rowOff>12337</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4592300" y="16123543"/>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106123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22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142704</xdr:rowOff>
    </xdr:from>
    <xdr:to>
      <xdr:col>76</xdr:col>
      <xdr:colOff>114300</xdr:colOff>
      <xdr:row>94</xdr:row>
      <xdr:rowOff>12337</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3703300" y="15916104"/>
          <a:ext cx="889000" cy="21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58183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1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142704</xdr:rowOff>
    </xdr:from>
    <xdr:to>
      <xdr:col>71</xdr:col>
      <xdr:colOff>177800</xdr:colOff>
      <xdr:row>94</xdr:row>
      <xdr:rowOff>48619</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flipV="1">
          <a:off x="12814300" y="15916104"/>
          <a:ext cx="889000" cy="24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77157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1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19" name="フローチャート: 判断 718">
          <a:extLst>
            <a:ext uri="{FF2B5EF4-FFF2-40B4-BE49-F238E27FC236}">
              <a16:creationId xmlns:a16="http://schemas.microsoft.com/office/drawing/2014/main" id="{00000000-0008-0000-0700-0000CF020000}"/>
            </a:ext>
          </a:extLst>
        </xdr:cNvPr>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81951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8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47947</xdr:rowOff>
    </xdr:from>
    <xdr:to>
      <xdr:col>85</xdr:col>
      <xdr:colOff>177800</xdr:colOff>
      <xdr:row>94</xdr:row>
      <xdr:rowOff>149547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6268700" y="1616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70824</xdr:rowOff>
    </xdr:from>
    <xdr:ext cx="534377" cy="259045"/>
    <xdr:sp macro="" textlink="">
      <xdr:nvSpPr>
        <xdr:cNvPr id="727" name="公債費該当値テキスト">
          <a:extLst>
            <a:ext uri="{FF2B5EF4-FFF2-40B4-BE49-F238E27FC236}">
              <a16:creationId xmlns:a16="http://schemas.microsoft.com/office/drawing/2014/main" id="{00000000-0008-0000-0700-0000D7020000}"/>
            </a:ext>
          </a:extLst>
        </xdr:cNvPr>
        <xdr:cNvSpPr txBox="1"/>
      </xdr:nvSpPr>
      <xdr:spPr>
        <a:xfrm>
          <a:off x="16370300" y="1601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127893</xdr:rowOff>
    </xdr:from>
    <xdr:to>
      <xdr:col>81</xdr:col>
      <xdr:colOff>101600</xdr:colOff>
      <xdr:row>94</xdr:row>
      <xdr:rowOff>58043</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5430500" y="1607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74570</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5214111" y="15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132987</xdr:rowOff>
    </xdr:from>
    <xdr:to>
      <xdr:col>76</xdr:col>
      <xdr:colOff>165100</xdr:colOff>
      <xdr:row>94</xdr:row>
      <xdr:rowOff>63137</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4541500" y="160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79664</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4325111" y="158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91904</xdr:rowOff>
    </xdr:from>
    <xdr:to>
      <xdr:col>72</xdr:col>
      <xdr:colOff>38100</xdr:colOff>
      <xdr:row>93</xdr:row>
      <xdr:rowOff>22054</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3652500" y="1586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38581</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3436111" y="1564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169269</xdr:rowOff>
    </xdr:from>
    <xdr:to>
      <xdr:col>67</xdr:col>
      <xdr:colOff>101600</xdr:colOff>
      <xdr:row>94</xdr:row>
      <xdr:rowOff>99419</xdr:rowOff>
    </xdr:to>
    <xdr:sp macro="" textlink="">
      <xdr:nvSpPr>
        <xdr:cNvPr id="734" name="楕円 733">
          <a:extLst>
            <a:ext uri="{FF2B5EF4-FFF2-40B4-BE49-F238E27FC236}">
              <a16:creationId xmlns:a16="http://schemas.microsoft.com/office/drawing/2014/main" id="{00000000-0008-0000-0700-0000DE020000}"/>
            </a:ext>
          </a:extLst>
        </xdr:cNvPr>
        <xdr:cNvSpPr/>
      </xdr:nvSpPr>
      <xdr:spPr>
        <a:xfrm>
          <a:off x="12763500" y="1611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90546</xdr:rowOff>
    </xdr:from>
    <xdr:ext cx="534377"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2547111" y="1620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41021</xdr:rowOff>
    </xdr:from>
    <xdr:to>
      <xdr:col>116</xdr:col>
      <xdr:colOff>63500</xdr:colOff>
      <xdr:row>36</xdr:row>
      <xdr:rowOff>44958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flipV="1">
          <a:off x="21323300" y="6041771"/>
          <a:ext cx="838200" cy="17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81043</xdr:rowOff>
    </xdr:from>
    <xdr:ext cx="469744"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253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44958</xdr:rowOff>
    </xdr:from>
    <xdr:to>
      <xdr:col>111</xdr:col>
      <xdr:colOff>177800</xdr:colOff>
      <xdr:row>36</xdr:row>
      <xdr:rowOff>137033</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flipV="1">
          <a:off x="20434300" y="6217158"/>
          <a:ext cx="889000" cy="9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18051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088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118491</xdr:rowOff>
    </xdr:from>
    <xdr:to>
      <xdr:col>107</xdr:col>
      <xdr:colOff>50800</xdr:colOff>
      <xdr:row>36</xdr:row>
      <xdr:rowOff>137033</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9545300" y="5947791"/>
          <a:ext cx="889000" cy="36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43688</xdr:rowOff>
    </xdr:from>
    <xdr:to>
      <xdr:col>102</xdr:col>
      <xdr:colOff>114300</xdr:colOff>
      <xdr:row>34</xdr:row>
      <xdr:rowOff>118491</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5701538"/>
          <a:ext cx="889000" cy="2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122699</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10428" y="629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95521</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21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161671</xdr:rowOff>
    </xdr:from>
    <xdr:to>
      <xdr:col>116</xdr:col>
      <xdr:colOff>114300</xdr:colOff>
      <xdr:row>35</xdr:row>
      <xdr:rowOff>91821</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59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13098</xdr:rowOff>
    </xdr:from>
    <xdr:ext cx="469744"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165608</xdr:rowOff>
    </xdr:from>
    <xdr:to>
      <xdr:col>112</xdr:col>
      <xdr:colOff>38100</xdr:colOff>
      <xdr:row>36</xdr:row>
      <xdr:rowOff>95758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1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112285</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088428"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86233</xdr:rowOff>
    </xdr:from>
    <xdr:to>
      <xdr:col>107</xdr:col>
      <xdr:colOff>101600</xdr:colOff>
      <xdr:row>37</xdr:row>
      <xdr:rowOff>16383</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7510</xdr:rowOff>
    </xdr:from>
    <xdr:ext cx="469744"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199428" y="635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67691</xdr:rowOff>
    </xdr:from>
    <xdr:to>
      <xdr:col>102</xdr:col>
      <xdr:colOff>165100</xdr:colOff>
      <xdr:row>34</xdr:row>
      <xdr:rowOff>169291</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58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14368</xdr:rowOff>
    </xdr:from>
    <xdr:ext cx="469744"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310428" y="567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164338</xdr:rowOff>
    </xdr:from>
    <xdr:to>
      <xdr:col>98</xdr:col>
      <xdr:colOff>38100</xdr:colOff>
      <xdr:row>33</xdr:row>
      <xdr:rowOff>94488</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56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111015</xdr:rowOff>
    </xdr:from>
    <xdr:ext cx="469744"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421428" y="542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目的別に見た住民一人当たりコストについては，類似団体と比較した場合，「民生費」（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位），「消防費」（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位），「諸支出金」（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位）が高く，逆に「労働費」（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位），「土木費」（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位）が低くなっていることが特徴として挙げられる。これらの項目の主な理由は以下のとおり。</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＜高いもの＞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障害者福祉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充実に取り組んでいることによる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の立替えなど投資的経費の増加による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◆諸支出金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地下鉄事業に対して経営健全化計画に基づき，多額の健全化出資金を繰り出していることによる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＜低いもの＞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◆労働費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勤労者福祉会館等の施設を有していないことに加え，雇用対策事業特別会計の廃止により平成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◆土木費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市債残高の縮減に向けて投資的経費の規模を的確にコントロールしていることによる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新型コロナウイルス感染症の感染拡大による影響から，市税などの一般財源収入や使用料が減収となった一方，引き続き社会福祉関連経費は増大しており，実質収支はマイナスとなった。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なお，資産活用などの行政改革を徹底してもなお不足する財源は，公債償還基金を取り崩して対応しており，令和元年度決算に引き続き，極めて厳しい財政状況となっている。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令和元年度に引き続き，連結実質収支は黒字を維持しているものの，コロナ禍の影響等による高速鉄道事業や一般会計の赤字などにより，黒字額は昨年度と比較して大幅に減少している。</a:t>
          </a:r>
        </a:p>
        <a:p>
          <a:r>
            <a:rPr kumimoji="1" lang="ja-JP" altLang="en-US" sz="1400">
              <a:latin typeface="ＭＳ ゴシック" pitchFamily="49" charset="-128"/>
              <a:ea typeface="ＭＳ ゴシック" pitchFamily="49" charset="-128"/>
            </a:rPr>
            <a:t>　特に赤字比率の高かった高速鉄道事業特別会計においては，新型コロナウイルス感染症の拡大により，運輸収益が大幅に減少したため，日々の安全運行に直接関わらない混雑対策事業の中止などにより経費削減に努めたものの，減価償却費等が増加したことなど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年度以来の赤字となるとともに，累積資金不足は過去最大となった。</a:t>
          </a:r>
        </a:p>
        <a:p>
          <a:r>
            <a:rPr kumimoji="1" lang="ja-JP" altLang="en-US" sz="1400">
              <a:latin typeface="ＭＳ ゴシック" pitchFamily="49" charset="-128"/>
              <a:ea typeface="ＭＳ ゴシック" pitchFamily="49" charset="-128"/>
            </a:rPr>
            <a:t>　今後も，厳しい財政状況が見込まれるが，行財政改革を着実に推進し，引き続き，連結ベースでの財政健全化に向けた取組を進めていく。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6" t="s">
        <v>80</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c r="BW1" s="406"/>
      <c r="BX1" s="406"/>
      <c r="BY1" s="406"/>
      <c r="BZ1" s="406"/>
      <c r="CA1" s="406"/>
      <c r="CB1" s="406"/>
      <c r="CC1" s="406"/>
      <c r="CD1" s="406"/>
      <c r="CE1" s="406"/>
      <c r="CF1" s="406"/>
      <c r="CG1" s="406"/>
      <c r="CH1" s="406"/>
      <c r="CI1" s="406"/>
      <c r="CJ1" s="406"/>
      <c r="CK1" s="406"/>
      <c r="CL1" s="406"/>
      <c r="CM1" s="406"/>
      <c r="CN1" s="406"/>
      <c r="CO1" s="406"/>
      <c r="CP1" s="406"/>
      <c r="CQ1" s="406"/>
      <c r="CR1" s="406"/>
      <c r="CS1" s="406"/>
      <c r="CT1" s="406"/>
      <c r="CU1" s="406"/>
      <c r="CV1" s="406"/>
      <c r="CW1" s="406"/>
      <c r="CX1" s="406"/>
      <c r="CY1" s="406"/>
      <c r="CZ1" s="406"/>
      <c r="DA1" s="406"/>
      <c r="DB1" s="406"/>
      <c r="DC1" s="406"/>
      <c r="DD1" s="406"/>
      <c r="DE1" s="406"/>
      <c r="DF1" s="406"/>
      <c r="DG1" s="406"/>
      <c r="DH1" s="406"/>
      <c r="DI1" s="406"/>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7" t="s">
        <v>82</v>
      </c>
      <c r="C3" s="408"/>
      <c r="D3" s="408"/>
      <c r="E3" s="409"/>
      <c r="F3" s="409"/>
      <c r="G3" s="409"/>
      <c r="H3" s="409"/>
      <c r="I3" s="409"/>
      <c r="J3" s="409"/>
      <c r="K3" s="409"/>
      <c r="L3" s="409" t="s">
        <v>83</v>
      </c>
      <c r="M3" s="409"/>
      <c r="N3" s="409"/>
      <c r="O3" s="409"/>
      <c r="P3" s="409"/>
      <c r="Q3" s="409"/>
      <c r="R3" s="416"/>
      <c r="S3" s="416"/>
      <c r="T3" s="416"/>
      <c r="U3" s="416"/>
      <c r="V3" s="417"/>
      <c r="W3" s="391" t="s">
        <v>84</v>
      </c>
      <c r="X3" s="392"/>
      <c r="Y3" s="392"/>
      <c r="Z3" s="392"/>
      <c r="AA3" s="392"/>
      <c r="AB3" s="408"/>
      <c r="AC3" s="416" t="s">
        <v>85</v>
      </c>
      <c r="AD3" s="392"/>
      <c r="AE3" s="392"/>
      <c r="AF3" s="392"/>
      <c r="AG3" s="392"/>
      <c r="AH3" s="392"/>
      <c r="AI3" s="392"/>
      <c r="AJ3" s="392"/>
      <c r="AK3" s="392"/>
      <c r="AL3" s="393"/>
      <c r="AM3" s="391" t="s">
        <v>86</v>
      </c>
      <c r="AN3" s="392"/>
      <c r="AO3" s="392"/>
      <c r="AP3" s="392"/>
      <c r="AQ3" s="392"/>
      <c r="AR3" s="392"/>
      <c r="AS3" s="392"/>
      <c r="AT3" s="392"/>
      <c r="AU3" s="392"/>
      <c r="AV3" s="392"/>
      <c r="AW3" s="392"/>
      <c r="AX3" s="393"/>
      <c r="AY3" s="428" t="s">
        <v>1</v>
      </c>
      <c r="AZ3" s="429"/>
      <c r="BA3" s="429"/>
      <c r="BB3" s="429"/>
      <c r="BC3" s="429"/>
      <c r="BD3" s="429"/>
      <c r="BE3" s="429"/>
      <c r="BF3" s="429"/>
      <c r="BG3" s="429"/>
      <c r="BH3" s="429"/>
      <c r="BI3" s="429"/>
      <c r="BJ3" s="429"/>
      <c r="BK3" s="429"/>
      <c r="BL3" s="429"/>
      <c r="BM3" s="430"/>
      <c r="BN3" s="391" t="s">
        <v>87</v>
      </c>
      <c r="BO3" s="392"/>
      <c r="BP3" s="392"/>
      <c r="BQ3" s="392"/>
      <c r="BR3" s="392"/>
      <c r="BS3" s="392"/>
      <c r="BT3" s="392"/>
      <c r="BU3" s="393"/>
      <c r="BV3" s="391" t="s">
        <v>88</v>
      </c>
      <c r="BW3" s="392"/>
      <c r="BX3" s="392"/>
      <c r="BY3" s="392"/>
      <c r="BZ3" s="392"/>
      <c r="CA3" s="392"/>
      <c r="CB3" s="392"/>
      <c r="CC3" s="393"/>
      <c r="CD3" s="428" t="s">
        <v>1</v>
      </c>
      <c r="CE3" s="429"/>
      <c r="CF3" s="429"/>
      <c r="CG3" s="429"/>
      <c r="CH3" s="429"/>
      <c r="CI3" s="429"/>
      <c r="CJ3" s="429"/>
      <c r="CK3" s="429"/>
      <c r="CL3" s="429"/>
      <c r="CM3" s="429"/>
      <c r="CN3" s="429"/>
      <c r="CO3" s="429"/>
      <c r="CP3" s="429"/>
      <c r="CQ3" s="429"/>
      <c r="CR3" s="429"/>
      <c r="CS3" s="430"/>
      <c r="CT3" s="391" t="s">
        <v>89</v>
      </c>
      <c r="CU3" s="392"/>
      <c r="CV3" s="392"/>
      <c r="CW3" s="392"/>
      <c r="CX3" s="392"/>
      <c r="CY3" s="392"/>
      <c r="CZ3" s="392"/>
      <c r="DA3" s="393"/>
      <c r="DB3" s="391" t="s">
        <v>90</v>
      </c>
      <c r="DC3" s="392"/>
      <c r="DD3" s="392"/>
      <c r="DE3" s="392"/>
      <c r="DF3" s="392"/>
      <c r="DG3" s="392"/>
      <c r="DH3" s="392"/>
      <c r="DI3" s="393"/>
      <c r="DJ3" s="186"/>
      <c r="DK3" s="186"/>
      <c r="DL3" s="186"/>
      <c r="DM3" s="186"/>
      <c r="DN3" s="186"/>
      <c r="DO3" s="186"/>
    </row>
    <row r="4" spans="1:119" ht="18.75" customHeight="1" x14ac:dyDescent="0.2">
      <c r="A4" s="187"/>
      <c r="B4" s="410"/>
      <c r="C4" s="411"/>
      <c r="D4" s="411"/>
      <c r="E4" s="412"/>
      <c r="F4" s="412"/>
      <c r="G4" s="412"/>
      <c r="H4" s="412"/>
      <c r="I4" s="412"/>
      <c r="J4" s="412"/>
      <c r="K4" s="412"/>
      <c r="L4" s="412"/>
      <c r="M4" s="412"/>
      <c r="N4" s="412"/>
      <c r="O4" s="412"/>
      <c r="P4" s="412"/>
      <c r="Q4" s="412"/>
      <c r="R4" s="418"/>
      <c r="S4" s="418"/>
      <c r="T4" s="418"/>
      <c r="U4" s="418"/>
      <c r="V4" s="419"/>
      <c r="W4" s="422"/>
      <c r="X4" s="423"/>
      <c r="Y4" s="423"/>
      <c r="Z4" s="423"/>
      <c r="AA4" s="423"/>
      <c r="AB4" s="411"/>
      <c r="AC4" s="418"/>
      <c r="AD4" s="423"/>
      <c r="AE4" s="423"/>
      <c r="AF4" s="423"/>
      <c r="AG4" s="423"/>
      <c r="AH4" s="423"/>
      <c r="AI4" s="423"/>
      <c r="AJ4" s="423"/>
      <c r="AK4" s="423"/>
      <c r="AL4" s="426"/>
      <c r="AM4" s="424"/>
      <c r="AN4" s="425"/>
      <c r="AO4" s="425"/>
      <c r="AP4" s="425"/>
      <c r="AQ4" s="425"/>
      <c r="AR4" s="425"/>
      <c r="AS4" s="425"/>
      <c r="AT4" s="425"/>
      <c r="AU4" s="425"/>
      <c r="AV4" s="425"/>
      <c r="AW4" s="425"/>
      <c r="AX4" s="427"/>
      <c r="AY4" s="394" t="s">
        <v>91</v>
      </c>
      <c r="AZ4" s="395"/>
      <c r="BA4" s="395"/>
      <c r="BB4" s="395"/>
      <c r="BC4" s="395"/>
      <c r="BD4" s="395"/>
      <c r="BE4" s="395"/>
      <c r="BF4" s="395"/>
      <c r="BG4" s="395"/>
      <c r="BH4" s="395"/>
      <c r="BI4" s="395"/>
      <c r="BJ4" s="395"/>
      <c r="BK4" s="395"/>
      <c r="BL4" s="395"/>
      <c r="BM4" s="396"/>
      <c r="BN4" s="397">
        <v>1070394828</v>
      </c>
      <c r="BO4" s="398"/>
      <c r="BP4" s="398"/>
      <c r="BQ4" s="398"/>
      <c r="BR4" s="398"/>
      <c r="BS4" s="398"/>
      <c r="BT4" s="398"/>
      <c r="BU4" s="399"/>
      <c r="BV4" s="397">
        <v>768585287</v>
      </c>
      <c r="BW4" s="398"/>
      <c r="BX4" s="398"/>
      <c r="BY4" s="398"/>
      <c r="BZ4" s="398"/>
      <c r="CA4" s="398"/>
      <c r="CB4" s="398"/>
      <c r="CC4" s="399"/>
      <c r="CD4" s="400" t="s">
        <v>92</v>
      </c>
      <c r="CE4" s="401"/>
      <c r="CF4" s="401"/>
      <c r="CG4" s="401"/>
      <c r="CH4" s="401"/>
      <c r="CI4" s="401"/>
      <c r="CJ4" s="401"/>
      <c r="CK4" s="401"/>
      <c r="CL4" s="401"/>
      <c r="CM4" s="401"/>
      <c r="CN4" s="401"/>
      <c r="CO4" s="401"/>
      <c r="CP4" s="401"/>
      <c r="CQ4" s="401"/>
      <c r="CR4" s="401"/>
      <c r="CS4" s="402"/>
      <c r="CT4" s="403">
        <v>-0.1</v>
      </c>
      <c r="CU4" s="404"/>
      <c r="CV4" s="404"/>
      <c r="CW4" s="404"/>
      <c r="CX4" s="404"/>
      <c r="CY4" s="404"/>
      <c r="CZ4" s="404"/>
      <c r="DA4" s="405"/>
      <c r="DB4" s="403">
        <v>0.1</v>
      </c>
      <c r="DC4" s="404"/>
      <c r="DD4" s="404"/>
      <c r="DE4" s="404"/>
      <c r="DF4" s="404"/>
      <c r="DG4" s="404"/>
      <c r="DH4" s="404"/>
      <c r="DI4" s="405"/>
      <c r="DJ4" s="186"/>
      <c r="DK4" s="186"/>
      <c r="DL4" s="186"/>
      <c r="DM4" s="186"/>
      <c r="DN4" s="186"/>
      <c r="DO4" s="186"/>
    </row>
    <row r="5" spans="1:119" ht="18.75" customHeight="1" x14ac:dyDescent="0.2">
      <c r="A5" s="187"/>
      <c r="B5" s="413"/>
      <c r="C5" s="414"/>
      <c r="D5" s="414"/>
      <c r="E5" s="415"/>
      <c r="F5" s="415"/>
      <c r="G5" s="415"/>
      <c r="H5" s="415"/>
      <c r="I5" s="415"/>
      <c r="J5" s="415"/>
      <c r="K5" s="415"/>
      <c r="L5" s="415"/>
      <c r="M5" s="415"/>
      <c r="N5" s="415"/>
      <c r="O5" s="415"/>
      <c r="P5" s="415"/>
      <c r="Q5" s="415"/>
      <c r="R5" s="420"/>
      <c r="S5" s="420"/>
      <c r="T5" s="420"/>
      <c r="U5" s="420"/>
      <c r="V5" s="421"/>
      <c r="W5" s="424"/>
      <c r="X5" s="425"/>
      <c r="Y5" s="425"/>
      <c r="Z5" s="425"/>
      <c r="AA5" s="425"/>
      <c r="AB5" s="414"/>
      <c r="AC5" s="420"/>
      <c r="AD5" s="425"/>
      <c r="AE5" s="425"/>
      <c r="AF5" s="425"/>
      <c r="AG5" s="425"/>
      <c r="AH5" s="425"/>
      <c r="AI5" s="425"/>
      <c r="AJ5" s="425"/>
      <c r="AK5" s="425"/>
      <c r="AL5" s="427"/>
      <c r="AM5" s="463" t="s">
        <v>93</v>
      </c>
      <c r="AN5" s="464"/>
      <c r="AO5" s="464"/>
      <c r="AP5" s="464"/>
      <c r="AQ5" s="464"/>
      <c r="AR5" s="464"/>
      <c r="AS5" s="464"/>
      <c r="AT5" s="465"/>
      <c r="AU5" s="466" t="s">
        <v>94</v>
      </c>
      <c r="AV5" s="467"/>
      <c r="AW5" s="467"/>
      <c r="AX5" s="467"/>
      <c r="AY5" s="468" t="s">
        <v>95</v>
      </c>
      <c r="AZ5" s="469"/>
      <c r="BA5" s="469"/>
      <c r="BB5" s="469"/>
      <c r="BC5" s="469"/>
      <c r="BD5" s="469"/>
      <c r="BE5" s="469"/>
      <c r="BF5" s="469"/>
      <c r="BG5" s="469"/>
      <c r="BH5" s="469"/>
      <c r="BI5" s="469"/>
      <c r="BJ5" s="469"/>
      <c r="BK5" s="469"/>
      <c r="BL5" s="469"/>
      <c r="BM5" s="470"/>
      <c r="BN5" s="434">
        <v>1062840572</v>
      </c>
      <c r="BO5" s="435"/>
      <c r="BP5" s="435"/>
      <c r="BQ5" s="435"/>
      <c r="BR5" s="435"/>
      <c r="BS5" s="435"/>
      <c r="BT5" s="435"/>
      <c r="BU5" s="436"/>
      <c r="BV5" s="434">
        <v>765989198</v>
      </c>
      <c r="BW5" s="435"/>
      <c r="BX5" s="435"/>
      <c r="BY5" s="435"/>
      <c r="BZ5" s="435"/>
      <c r="CA5" s="435"/>
      <c r="CB5" s="435"/>
      <c r="CC5" s="436"/>
      <c r="CD5" s="437" t="s">
        <v>96</v>
      </c>
      <c r="CE5" s="438"/>
      <c r="CF5" s="438"/>
      <c r="CG5" s="438"/>
      <c r="CH5" s="438"/>
      <c r="CI5" s="438"/>
      <c r="CJ5" s="438"/>
      <c r="CK5" s="438"/>
      <c r="CL5" s="438"/>
      <c r="CM5" s="438"/>
      <c r="CN5" s="438"/>
      <c r="CO5" s="438"/>
      <c r="CP5" s="438"/>
      <c r="CQ5" s="438"/>
      <c r="CR5" s="438"/>
      <c r="CS5" s="439"/>
      <c r="CT5" s="431">
        <v>99.7</v>
      </c>
      <c r="CU5" s="432"/>
      <c r="CV5" s="432"/>
      <c r="CW5" s="432"/>
      <c r="CX5" s="432"/>
      <c r="CY5" s="432"/>
      <c r="CZ5" s="432"/>
      <c r="DA5" s="433"/>
      <c r="DB5" s="431">
        <v>98.9</v>
      </c>
      <c r="DC5" s="432"/>
      <c r="DD5" s="432"/>
      <c r="DE5" s="432"/>
      <c r="DF5" s="432"/>
      <c r="DG5" s="432"/>
      <c r="DH5" s="432"/>
      <c r="DI5" s="433"/>
      <c r="DJ5" s="186"/>
      <c r="DK5" s="186"/>
      <c r="DL5" s="186"/>
      <c r="DM5" s="186"/>
      <c r="DN5" s="186"/>
      <c r="DO5" s="186"/>
    </row>
    <row r="6" spans="1:119" ht="18.75" customHeight="1" x14ac:dyDescent="0.2">
      <c r="A6" s="187"/>
      <c r="B6" s="440" t="s">
        <v>97</v>
      </c>
      <c r="C6" s="441"/>
      <c r="D6" s="441"/>
      <c r="E6" s="442"/>
      <c r="F6" s="442"/>
      <c r="G6" s="442"/>
      <c r="H6" s="442"/>
      <c r="I6" s="442"/>
      <c r="J6" s="442"/>
      <c r="K6" s="442"/>
      <c r="L6" s="442" t="s">
        <v>98</v>
      </c>
      <c r="M6" s="442"/>
      <c r="N6" s="442"/>
      <c r="O6" s="442"/>
      <c r="P6" s="442"/>
      <c r="Q6" s="442"/>
      <c r="R6" s="446"/>
      <c r="S6" s="446"/>
      <c r="T6" s="446"/>
      <c r="U6" s="446"/>
      <c r="V6" s="447"/>
      <c r="W6" s="450" t="s">
        <v>99</v>
      </c>
      <c r="X6" s="451"/>
      <c r="Y6" s="451"/>
      <c r="Z6" s="451"/>
      <c r="AA6" s="451"/>
      <c r="AB6" s="441"/>
      <c r="AC6" s="454" t="s">
        <v>100</v>
      </c>
      <c r="AD6" s="455"/>
      <c r="AE6" s="455"/>
      <c r="AF6" s="455"/>
      <c r="AG6" s="455"/>
      <c r="AH6" s="455"/>
      <c r="AI6" s="455"/>
      <c r="AJ6" s="455"/>
      <c r="AK6" s="455"/>
      <c r="AL6" s="456"/>
      <c r="AM6" s="463" t="s">
        <v>101</v>
      </c>
      <c r="AN6" s="464"/>
      <c r="AO6" s="464"/>
      <c r="AP6" s="464"/>
      <c r="AQ6" s="464"/>
      <c r="AR6" s="464"/>
      <c r="AS6" s="464"/>
      <c r="AT6" s="465"/>
      <c r="AU6" s="466" t="s">
        <v>102</v>
      </c>
      <c r="AV6" s="467"/>
      <c r="AW6" s="467"/>
      <c r="AX6" s="467"/>
      <c r="AY6" s="468" t="s">
        <v>103</v>
      </c>
      <c r="AZ6" s="469"/>
      <c r="BA6" s="469"/>
      <c r="BB6" s="469"/>
      <c r="BC6" s="469"/>
      <c r="BD6" s="469"/>
      <c r="BE6" s="469"/>
      <c r="BF6" s="469"/>
      <c r="BG6" s="469"/>
      <c r="BH6" s="469"/>
      <c r="BI6" s="469"/>
      <c r="BJ6" s="469"/>
      <c r="BK6" s="469"/>
      <c r="BL6" s="469"/>
      <c r="BM6" s="470"/>
      <c r="BN6" s="434">
        <v>7554256</v>
      </c>
      <c r="BO6" s="435"/>
      <c r="BP6" s="435"/>
      <c r="BQ6" s="435"/>
      <c r="BR6" s="435"/>
      <c r="BS6" s="435"/>
      <c r="BT6" s="435"/>
      <c r="BU6" s="436"/>
      <c r="BV6" s="434">
        <v>2596089</v>
      </c>
      <c r="BW6" s="435"/>
      <c r="BX6" s="435"/>
      <c r="BY6" s="435"/>
      <c r="BZ6" s="435"/>
      <c r="CA6" s="435"/>
      <c r="CB6" s="435"/>
      <c r="CC6" s="436"/>
      <c r="CD6" s="437" t="s">
        <v>104</v>
      </c>
      <c r="CE6" s="438"/>
      <c r="CF6" s="438"/>
      <c r="CG6" s="438"/>
      <c r="CH6" s="438"/>
      <c r="CI6" s="438"/>
      <c r="CJ6" s="438"/>
      <c r="CK6" s="438"/>
      <c r="CL6" s="438"/>
      <c r="CM6" s="438"/>
      <c r="CN6" s="438"/>
      <c r="CO6" s="438"/>
      <c r="CP6" s="438"/>
      <c r="CQ6" s="438"/>
      <c r="CR6" s="438"/>
      <c r="CS6" s="439"/>
      <c r="CT6" s="471">
        <v>110.2</v>
      </c>
      <c r="CU6" s="472"/>
      <c r="CV6" s="472"/>
      <c r="CW6" s="472"/>
      <c r="CX6" s="472"/>
      <c r="CY6" s="472"/>
      <c r="CZ6" s="472"/>
      <c r="DA6" s="473"/>
      <c r="DB6" s="471">
        <v>107.6</v>
      </c>
      <c r="DC6" s="472"/>
      <c r="DD6" s="472"/>
      <c r="DE6" s="472"/>
      <c r="DF6" s="472"/>
      <c r="DG6" s="472"/>
      <c r="DH6" s="472"/>
      <c r="DI6" s="473"/>
      <c r="DJ6" s="186"/>
      <c r="DK6" s="186"/>
      <c r="DL6" s="186"/>
      <c r="DM6" s="186"/>
      <c r="DN6" s="186"/>
      <c r="DO6" s="186"/>
    </row>
    <row r="7" spans="1:119" ht="18.75" customHeight="1" x14ac:dyDescent="0.2">
      <c r="A7" s="187"/>
      <c r="B7" s="410"/>
      <c r="C7" s="411"/>
      <c r="D7" s="411"/>
      <c r="E7" s="412"/>
      <c r="F7" s="412"/>
      <c r="G7" s="412"/>
      <c r="H7" s="412"/>
      <c r="I7" s="412"/>
      <c r="J7" s="412"/>
      <c r="K7" s="412"/>
      <c r="L7" s="412"/>
      <c r="M7" s="412"/>
      <c r="N7" s="412"/>
      <c r="O7" s="412"/>
      <c r="P7" s="412"/>
      <c r="Q7" s="412"/>
      <c r="R7" s="418"/>
      <c r="S7" s="418"/>
      <c r="T7" s="418"/>
      <c r="U7" s="418"/>
      <c r="V7" s="419"/>
      <c r="W7" s="422"/>
      <c r="X7" s="423"/>
      <c r="Y7" s="423"/>
      <c r="Z7" s="423"/>
      <c r="AA7" s="423"/>
      <c r="AB7" s="411"/>
      <c r="AC7" s="457"/>
      <c r="AD7" s="458"/>
      <c r="AE7" s="458"/>
      <c r="AF7" s="458"/>
      <c r="AG7" s="458"/>
      <c r="AH7" s="458"/>
      <c r="AI7" s="458"/>
      <c r="AJ7" s="458"/>
      <c r="AK7" s="458"/>
      <c r="AL7" s="459"/>
      <c r="AM7" s="463" t="s">
        <v>105</v>
      </c>
      <c r="AN7" s="464"/>
      <c r="AO7" s="464"/>
      <c r="AP7" s="464"/>
      <c r="AQ7" s="464"/>
      <c r="AR7" s="464"/>
      <c r="AS7" s="464"/>
      <c r="AT7" s="465"/>
      <c r="AU7" s="466" t="s">
        <v>106</v>
      </c>
      <c r="AV7" s="467"/>
      <c r="AW7" s="467"/>
      <c r="AX7" s="467"/>
      <c r="AY7" s="468" t="s">
        <v>107</v>
      </c>
      <c r="AZ7" s="469"/>
      <c r="BA7" s="469"/>
      <c r="BB7" s="469"/>
      <c r="BC7" s="469"/>
      <c r="BD7" s="469"/>
      <c r="BE7" s="469"/>
      <c r="BF7" s="469"/>
      <c r="BG7" s="469"/>
      <c r="BH7" s="469"/>
      <c r="BI7" s="469"/>
      <c r="BJ7" s="469"/>
      <c r="BK7" s="469"/>
      <c r="BL7" s="469"/>
      <c r="BM7" s="470"/>
      <c r="BN7" s="434">
        <v>7871072</v>
      </c>
      <c r="BO7" s="435"/>
      <c r="BP7" s="435"/>
      <c r="BQ7" s="435"/>
      <c r="BR7" s="435"/>
      <c r="BS7" s="435"/>
      <c r="BT7" s="435"/>
      <c r="BU7" s="436"/>
      <c r="BV7" s="434">
        <v>2185044</v>
      </c>
      <c r="BW7" s="435"/>
      <c r="BX7" s="435"/>
      <c r="BY7" s="435"/>
      <c r="BZ7" s="435"/>
      <c r="CA7" s="435"/>
      <c r="CB7" s="435"/>
      <c r="CC7" s="436"/>
      <c r="CD7" s="437" t="s">
        <v>108</v>
      </c>
      <c r="CE7" s="438"/>
      <c r="CF7" s="438"/>
      <c r="CG7" s="438"/>
      <c r="CH7" s="438"/>
      <c r="CI7" s="438"/>
      <c r="CJ7" s="438"/>
      <c r="CK7" s="438"/>
      <c r="CL7" s="438"/>
      <c r="CM7" s="438"/>
      <c r="CN7" s="438"/>
      <c r="CO7" s="438"/>
      <c r="CP7" s="438"/>
      <c r="CQ7" s="438"/>
      <c r="CR7" s="438"/>
      <c r="CS7" s="439"/>
      <c r="CT7" s="434">
        <v>405033797</v>
      </c>
      <c r="CU7" s="435"/>
      <c r="CV7" s="435"/>
      <c r="CW7" s="435"/>
      <c r="CX7" s="435"/>
      <c r="CY7" s="435"/>
      <c r="CZ7" s="435"/>
      <c r="DA7" s="436"/>
      <c r="DB7" s="434">
        <v>402017103</v>
      </c>
      <c r="DC7" s="435"/>
      <c r="DD7" s="435"/>
      <c r="DE7" s="435"/>
      <c r="DF7" s="435"/>
      <c r="DG7" s="435"/>
      <c r="DH7" s="435"/>
      <c r="DI7" s="436"/>
      <c r="DJ7" s="186"/>
      <c r="DK7" s="186"/>
      <c r="DL7" s="186"/>
      <c r="DM7" s="186"/>
      <c r="DN7" s="186"/>
      <c r="DO7" s="186"/>
    </row>
    <row r="8" spans="1:119" ht="18.75" customHeight="1" thickBot="1" x14ac:dyDescent="0.25">
      <c r="A8" s="187"/>
      <c r="B8" s="443"/>
      <c r="C8" s="444"/>
      <c r="D8" s="444"/>
      <c r="E8" s="445"/>
      <c r="F8" s="445"/>
      <c r="G8" s="445"/>
      <c r="H8" s="445"/>
      <c r="I8" s="445"/>
      <c r="J8" s="445"/>
      <c r="K8" s="445"/>
      <c r="L8" s="445"/>
      <c r="M8" s="445"/>
      <c r="N8" s="445"/>
      <c r="O8" s="445"/>
      <c r="P8" s="445"/>
      <c r="Q8" s="445"/>
      <c r="R8" s="448"/>
      <c r="S8" s="448"/>
      <c r="T8" s="448"/>
      <c r="U8" s="448"/>
      <c r="V8" s="449"/>
      <c r="W8" s="452"/>
      <c r="X8" s="453"/>
      <c r="Y8" s="453"/>
      <c r="Z8" s="453"/>
      <c r="AA8" s="453"/>
      <c r="AB8" s="444"/>
      <c r="AC8" s="460"/>
      <c r="AD8" s="461"/>
      <c r="AE8" s="461"/>
      <c r="AF8" s="461"/>
      <c r="AG8" s="461"/>
      <c r="AH8" s="461"/>
      <c r="AI8" s="461"/>
      <c r="AJ8" s="461"/>
      <c r="AK8" s="461"/>
      <c r="AL8" s="462"/>
      <c r="AM8" s="463" t="s">
        <v>109</v>
      </c>
      <c r="AN8" s="464"/>
      <c r="AO8" s="464"/>
      <c r="AP8" s="464"/>
      <c r="AQ8" s="464"/>
      <c r="AR8" s="464"/>
      <c r="AS8" s="464"/>
      <c r="AT8" s="465"/>
      <c r="AU8" s="466" t="s">
        <v>110</v>
      </c>
      <c r="AV8" s="467"/>
      <c r="AW8" s="467"/>
      <c r="AX8" s="467"/>
      <c r="AY8" s="468" t="s">
        <v>111</v>
      </c>
      <c r="AZ8" s="469"/>
      <c r="BA8" s="469"/>
      <c r="BB8" s="469"/>
      <c r="BC8" s="469"/>
      <c r="BD8" s="469"/>
      <c r="BE8" s="469"/>
      <c r="BF8" s="469"/>
      <c r="BG8" s="469"/>
      <c r="BH8" s="469"/>
      <c r="BI8" s="469"/>
      <c r="BJ8" s="469"/>
      <c r="BK8" s="469"/>
      <c r="BL8" s="469"/>
      <c r="BM8" s="470"/>
      <c r="BN8" s="434">
        <v>-316816</v>
      </c>
      <c r="BO8" s="435"/>
      <c r="BP8" s="435"/>
      <c r="BQ8" s="435"/>
      <c r="BR8" s="435"/>
      <c r="BS8" s="435"/>
      <c r="BT8" s="435"/>
      <c r="BU8" s="436"/>
      <c r="BV8" s="434">
        <v>411045</v>
      </c>
      <c r="BW8" s="435"/>
      <c r="BX8" s="435"/>
      <c r="BY8" s="435"/>
      <c r="BZ8" s="435"/>
      <c r="CA8" s="435"/>
      <c r="CB8" s="435"/>
      <c r="CC8" s="436"/>
      <c r="CD8" s="437" t="s">
        <v>112</v>
      </c>
      <c r="CE8" s="438"/>
      <c r="CF8" s="438"/>
      <c r="CG8" s="438"/>
      <c r="CH8" s="438"/>
      <c r="CI8" s="438"/>
      <c r="CJ8" s="438"/>
      <c r="CK8" s="438"/>
      <c r="CL8" s="438"/>
      <c r="CM8" s="438"/>
      <c r="CN8" s="438"/>
      <c r="CO8" s="438"/>
      <c r="CP8" s="438"/>
      <c r="CQ8" s="438"/>
      <c r="CR8" s="438"/>
      <c r="CS8" s="439"/>
      <c r="CT8" s="474">
        <v>0.81</v>
      </c>
      <c r="CU8" s="475"/>
      <c r="CV8" s="475"/>
      <c r="CW8" s="475"/>
      <c r="CX8" s="475"/>
      <c r="CY8" s="475"/>
      <c r="CZ8" s="475"/>
      <c r="DA8" s="476"/>
      <c r="DB8" s="474">
        <v>0.8</v>
      </c>
      <c r="DC8" s="475"/>
      <c r="DD8" s="475"/>
      <c r="DE8" s="475"/>
      <c r="DF8" s="475"/>
      <c r="DG8" s="475"/>
      <c r="DH8" s="475"/>
      <c r="DI8" s="476"/>
      <c r="DJ8" s="186"/>
      <c r="DK8" s="186"/>
      <c r="DL8" s="186"/>
      <c r="DM8" s="186"/>
      <c r="DN8" s="186"/>
      <c r="DO8" s="186"/>
    </row>
    <row r="9" spans="1:119" ht="18.75" customHeight="1" thickBot="1" x14ac:dyDescent="0.25">
      <c r="A9" s="187"/>
      <c r="B9" s="428" t="s">
        <v>113</v>
      </c>
      <c r="C9" s="429"/>
      <c r="D9" s="429"/>
      <c r="E9" s="429"/>
      <c r="F9" s="429"/>
      <c r="G9" s="429"/>
      <c r="H9" s="429"/>
      <c r="I9" s="429"/>
      <c r="J9" s="429"/>
      <c r="K9" s="477"/>
      <c r="L9" s="478" t="s">
        <v>114</v>
      </c>
      <c r="M9" s="479"/>
      <c r="N9" s="479"/>
      <c r="O9" s="479"/>
      <c r="P9" s="479"/>
      <c r="Q9" s="480"/>
      <c r="R9" s="481">
        <v>1463723</v>
      </c>
      <c r="S9" s="482"/>
      <c r="T9" s="482"/>
      <c r="U9" s="482"/>
      <c r="V9" s="483"/>
      <c r="W9" s="391" t="s">
        <v>115</v>
      </c>
      <c r="X9" s="392"/>
      <c r="Y9" s="392"/>
      <c r="Z9" s="392"/>
      <c r="AA9" s="392"/>
      <c r="AB9" s="392"/>
      <c r="AC9" s="392"/>
      <c r="AD9" s="392"/>
      <c r="AE9" s="392"/>
      <c r="AF9" s="392"/>
      <c r="AG9" s="392"/>
      <c r="AH9" s="392"/>
      <c r="AI9" s="392"/>
      <c r="AJ9" s="392"/>
      <c r="AK9" s="392"/>
      <c r="AL9" s="393"/>
      <c r="AM9" s="463" t="s">
        <v>116</v>
      </c>
      <c r="AN9" s="464"/>
      <c r="AO9" s="464"/>
      <c r="AP9" s="464"/>
      <c r="AQ9" s="464"/>
      <c r="AR9" s="464"/>
      <c r="AS9" s="464"/>
      <c r="AT9" s="465"/>
      <c r="AU9" s="466" t="s">
        <v>117</v>
      </c>
      <c r="AV9" s="467"/>
      <c r="AW9" s="467"/>
      <c r="AX9" s="467"/>
      <c r="AY9" s="468" t="s">
        <v>118</v>
      </c>
      <c r="AZ9" s="469"/>
      <c r="BA9" s="469"/>
      <c r="BB9" s="469"/>
      <c r="BC9" s="469"/>
      <c r="BD9" s="469"/>
      <c r="BE9" s="469"/>
      <c r="BF9" s="469"/>
      <c r="BG9" s="469"/>
      <c r="BH9" s="469"/>
      <c r="BI9" s="469"/>
      <c r="BJ9" s="469"/>
      <c r="BK9" s="469"/>
      <c r="BL9" s="469"/>
      <c r="BM9" s="470"/>
      <c r="BN9" s="434">
        <v>-727861</v>
      </c>
      <c r="BO9" s="435"/>
      <c r="BP9" s="435"/>
      <c r="BQ9" s="435"/>
      <c r="BR9" s="435"/>
      <c r="BS9" s="435"/>
      <c r="BT9" s="435"/>
      <c r="BU9" s="436"/>
      <c r="BV9" s="434">
        <v>64565</v>
      </c>
      <c r="BW9" s="435"/>
      <c r="BX9" s="435"/>
      <c r="BY9" s="435"/>
      <c r="BZ9" s="435"/>
      <c r="CA9" s="435"/>
      <c r="CB9" s="435"/>
      <c r="CC9" s="436"/>
      <c r="CD9" s="437" t="s">
        <v>119</v>
      </c>
      <c r="CE9" s="438"/>
      <c r="CF9" s="438"/>
      <c r="CG9" s="438"/>
      <c r="CH9" s="438"/>
      <c r="CI9" s="438"/>
      <c r="CJ9" s="438"/>
      <c r="CK9" s="438"/>
      <c r="CL9" s="438"/>
      <c r="CM9" s="438"/>
      <c r="CN9" s="438"/>
      <c r="CO9" s="438"/>
      <c r="CP9" s="438"/>
      <c r="CQ9" s="438"/>
      <c r="CR9" s="438"/>
      <c r="CS9" s="439"/>
      <c r="CT9" s="431">
        <v>15.8</v>
      </c>
      <c r="CU9" s="432"/>
      <c r="CV9" s="432"/>
      <c r="CW9" s="432"/>
      <c r="CX9" s="432"/>
      <c r="CY9" s="432"/>
      <c r="CZ9" s="432"/>
      <c r="DA9" s="433"/>
      <c r="DB9" s="431">
        <v>17.100000000000001</v>
      </c>
      <c r="DC9" s="432"/>
      <c r="DD9" s="432"/>
      <c r="DE9" s="432"/>
      <c r="DF9" s="432"/>
      <c r="DG9" s="432"/>
      <c r="DH9" s="432"/>
      <c r="DI9" s="433"/>
      <c r="DJ9" s="186"/>
      <c r="DK9" s="186"/>
      <c r="DL9" s="186"/>
      <c r="DM9" s="186"/>
      <c r="DN9" s="186"/>
      <c r="DO9" s="186"/>
    </row>
    <row r="10" spans="1:119" ht="18.75" customHeight="1" thickBot="1" x14ac:dyDescent="0.25">
      <c r="A10" s="187"/>
      <c r="B10" s="428"/>
      <c r="C10" s="429"/>
      <c r="D10" s="429"/>
      <c r="E10" s="429"/>
      <c r="F10" s="429"/>
      <c r="G10" s="429"/>
      <c r="H10" s="429"/>
      <c r="I10" s="429"/>
      <c r="J10" s="429"/>
      <c r="K10" s="477"/>
      <c r="L10" s="484" t="s">
        <v>120</v>
      </c>
      <c r="M10" s="464"/>
      <c r="N10" s="464"/>
      <c r="O10" s="464"/>
      <c r="P10" s="464"/>
      <c r="Q10" s="465"/>
      <c r="R10" s="485">
        <v>1475183</v>
      </c>
      <c r="S10" s="486"/>
      <c r="T10" s="486"/>
      <c r="U10" s="486"/>
      <c r="V10" s="487"/>
      <c r="W10" s="422"/>
      <c r="X10" s="423"/>
      <c r="Y10" s="423"/>
      <c r="Z10" s="423"/>
      <c r="AA10" s="423"/>
      <c r="AB10" s="423"/>
      <c r="AC10" s="423"/>
      <c r="AD10" s="423"/>
      <c r="AE10" s="423"/>
      <c r="AF10" s="423"/>
      <c r="AG10" s="423"/>
      <c r="AH10" s="423"/>
      <c r="AI10" s="423"/>
      <c r="AJ10" s="423"/>
      <c r="AK10" s="423"/>
      <c r="AL10" s="426"/>
      <c r="AM10" s="463" t="s">
        <v>121</v>
      </c>
      <c r="AN10" s="464"/>
      <c r="AO10" s="464"/>
      <c r="AP10" s="464"/>
      <c r="AQ10" s="464"/>
      <c r="AR10" s="464"/>
      <c r="AS10" s="464"/>
      <c r="AT10" s="465"/>
      <c r="AU10" s="466" t="s">
        <v>122</v>
      </c>
      <c r="AV10" s="467"/>
      <c r="AW10" s="467"/>
      <c r="AX10" s="467"/>
      <c r="AY10" s="468" t="s">
        <v>123</v>
      </c>
      <c r="AZ10" s="469"/>
      <c r="BA10" s="469"/>
      <c r="BB10" s="469"/>
      <c r="BC10" s="469"/>
      <c r="BD10" s="469"/>
      <c r="BE10" s="469"/>
      <c r="BF10" s="469"/>
      <c r="BG10" s="469"/>
      <c r="BH10" s="469"/>
      <c r="BI10" s="469"/>
      <c r="BJ10" s="469"/>
      <c r="BK10" s="469"/>
      <c r="BL10" s="469"/>
      <c r="BM10" s="470"/>
      <c r="BN10" s="434">
        <v>222</v>
      </c>
      <c r="BO10" s="435"/>
      <c r="BP10" s="435"/>
      <c r="BQ10" s="435"/>
      <c r="BR10" s="435"/>
      <c r="BS10" s="435"/>
      <c r="BT10" s="435"/>
      <c r="BU10" s="436"/>
      <c r="BV10" s="434">
        <v>537</v>
      </c>
      <c r="BW10" s="435"/>
      <c r="BX10" s="435"/>
      <c r="BY10" s="435"/>
      <c r="BZ10" s="435"/>
      <c r="CA10" s="435"/>
      <c r="CB10" s="435"/>
      <c r="CC10" s="436"/>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8"/>
      <c r="C11" s="429"/>
      <c r="D11" s="429"/>
      <c r="E11" s="429"/>
      <c r="F11" s="429"/>
      <c r="G11" s="429"/>
      <c r="H11" s="429"/>
      <c r="I11" s="429"/>
      <c r="J11" s="429"/>
      <c r="K11" s="477"/>
      <c r="L11" s="488" t="s">
        <v>125</v>
      </c>
      <c r="M11" s="489"/>
      <c r="N11" s="489"/>
      <c r="O11" s="489"/>
      <c r="P11" s="489"/>
      <c r="Q11" s="490"/>
      <c r="R11" s="491" t="s">
        <v>126</v>
      </c>
      <c r="S11" s="492"/>
      <c r="T11" s="492"/>
      <c r="U11" s="492"/>
      <c r="V11" s="493"/>
      <c r="W11" s="422"/>
      <c r="X11" s="423"/>
      <c r="Y11" s="423"/>
      <c r="Z11" s="423"/>
      <c r="AA11" s="423"/>
      <c r="AB11" s="423"/>
      <c r="AC11" s="423"/>
      <c r="AD11" s="423"/>
      <c r="AE11" s="423"/>
      <c r="AF11" s="423"/>
      <c r="AG11" s="423"/>
      <c r="AH11" s="423"/>
      <c r="AI11" s="423"/>
      <c r="AJ11" s="423"/>
      <c r="AK11" s="423"/>
      <c r="AL11" s="426"/>
      <c r="AM11" s="463" t="s">
        <v>127</v>
      </c>
      <c r="AN11" s="464"/>
      <c r="AO11" s="464"/>
      <c r="AP11" s="464"/>
      <c r="AQ11" s="464"/>
      <c r="AR11" s="464"/>
      <c r="AS11" s="464"/>
      <c r="AT11" s="465"/>
      <c r="AU11" s="466" t="s">
        <v>122</v>
      </c>
      <c r="AV11" s="467"/>
      <c r="AW11" s="467"/>
      <c r="AX11" s="467"/>
      <c r="AY11" s="468" t="s">
        <v>128</v>
      </c>
      <c r="AZ11" s="469"/>
      <c r="BA11" s="469"/>
      <c r="BB11" s="469"/>
      <c r="BC11" s="469"/>
      <c r="BD11" s="469"/>
      <c r="BE11" s="469"/>
      <c r="BF11" s="469"/>
      <c r="BG11" s="469"/>
      <c r="BH11" s="469"/>
      <c r="BI11" s="469"/>
      <c r="BJ11" s="469"/>
      <c r="BK11" s="469"/>
      <c r="BL11" s="469"/>
      <c r="BM11" s="470"/>
      <c r="BN11" s="434">
        <v>0</v>
      </c>
      <c r="BO11" s="435"/>
      <c r="BP11" s="435"/>
      <c r="BQ11" s="435"/>
      <c r="BR11" s="435"/>
      <c r="BS11" s="435"/>
      <c r="BT11" s="435"/>
      <c r="BU11" s="436"/>
      <c r="BV11" s="434">
        <v>0</v>
      </c>
      <c r="BW11" s="435"/>
      <c r="BX11" s="435"/>
      <c r="BY11" s="435"/>
      <c r="BZ11" s="435"/>
      <c r="CA11" s="435"/>
      <c r="CB11" s="435"/>
      <c r="CC11" s="436"/>
      <c r="CD11" s="437" t="s">
        <v>129</v>
      </c>
      <c r="CE11" s="438"/>
      <c r="CF11" s="438"/>
      <c r="CG11" s="438"/>
      <c r="CH11" s="438"/>
      <c r="CI11" s="438"/>
      <c r="CJ11" s="438"/>
      <c r="CK11" s="438"/>
      <c r="CL11" s="438"/>
      <c r="CM11" s="438"/>
      <c r="CN11" s="438"/>
      <c r="CO11" s="438"/>
      <c r="CP11" s="438"/>
      <c r="CQ11" s="438"/>
      <c r="CR11" s="438"/>
      <c r="CS11" s="439"/>
      <c r="CT11" s="474">
        <v>7.0000000000000007E-2</v>
      </c>
      <c r="CU11" s="475"/>
      <c r="CV11" s="475"/>
      <c r="CW11" s="475"/>
      <c r="CX11" s="475"/>
      <c r="CY11" s="475"/>
      <c r="CZ11" s="475"/>
      <c r="DA11" s="476"/>
      <c r="DB11" s="474" t="s">
        <v>130</v>
      </c>
      <c r="DC11" s="475"/>
      <c r="DD11" s="475"/>
      <c r="DE11" s="475"/>
      <c r="DF11" s="475"/>
      <c r="DG11" s="475"/>
      <c r="DH11" s="475"/>
      <c r="DI11" s="476"/>
      <c r="DJ11" s="186"/>
      <c r="DK11" s="186"/>
      <c r="DL11" s="186"/>
      <c r="DM11" s="186"/>
      <c r="DN11" s="186"/>
      <c r="DO11" s="186"/>
    </row>
    <row r="12" spans="1:119" ht="18.75" customHeight="1" x14ac:dyDescent="0.2">
      <c r="A12" s="187"/>
      <c r="B12" s="494" t="s">
        <v>131</v>
      </c>
      <c r="C12" s="495"/>
      <c r="D12" s="495"/>
      <c r="E12" s="495"/>
      <c r="F12" s="495"/>
      <c r="G12" s="495"/>
      <c r="H12" s="495"/>
      <c r="I12" s="495"/>
      <c r="J12" s="495"/>
      <c r="K12" s="496"/>
      <c r="L12" s="503" t="s">
        <v>132</v>
      </c>
      <c r="M12" s="504"/>
      <c r="N12" s="504"/>
      <c r="O12" s="504"/>
      <c r="P12" s="504"/>
      <c r="Q12" s="505"/>
      <c r="R12" s="506">
        <v>1400720</v>
      </c>
      <c r="S12" s="507"/>
      <c r="T12" s="507"/>
      <c r="U12" s="507"/>
      <c r="V12" s="508"/>
      <c r="W12" s="509" t="s">
        <v>1</v>
      </c>
      <c r="X12" s="467"/>
      <c r="Y12" s="467"/>
      <c r="Z12" s="467"/>
      <c r="AA12" s="467"/>
      <c r="AB12" s="510"/>
      <c r="AC12" s="511" t="s">
        <v>133</v>
      </c>
      <c r="AD12" s="512"/>
      <c r="AE12" s="512"/>
      <c r="AF12" s="512"/>
      <c r="AG12" s="513"/>
      <c r="AH12" s="511" t="s">
        <v>134</v>
      </c>
      <c r="AI12" s="512"/>
      <c r="AJ12" s="512"/>
      <c r="AK12" s="512"/>
      <c r="AL12" s="514"/>
      <c r="AM12" s="463" t="s">
        <v>135</v>
      </c>
      <c r="AN12" s="464"/>
      <c r="AO12" s="464"/>
      <c r="AP12" s="464"/>
      <c r="AQ12" s="464"/>
      <c r="AR12" s="464"/>
      <c r="AS12" s="464"/>
      <c r="AT12" s="465"/>
      <c r="AU12" s="466" t="s">
        <v>94</v>
      </c>
      <c r="AV12" s="467"/>
      <c r="AW12" s="467"/>
      <c r="AX12" s="467"/>
      <c r="AY12" s="468" t="s">
        <v>136</v>
      </c>
      <c r="AZ12" s="469"/>
      <c r="BA12" s="469"/>
      <c r="BB12" s="469"/>
      <c r="BC12" s="469"/>
      <c r="BD12" s="469"/>
      <c r="BE12" s="469"/>
      <c r="BF12" s="469"/>
      <c r="BG12" s="469"/>
      <c r="BH12" s="469"/>
      <c r="BI12" s="469"/>
      <c r="BJ12" s="469"/>
      <c r="BK12" s="469"/>
      <c r="BL12" s="469"/>
      <c r="BM12" s="470"/>
      <c r="BN12" s="434">
        <v>430962</v>
      </c>
      <c r="BO12" s="435"/>
      <c r="BP12" s="435"/>
      <c r="BQ12" s="435"/>
      <c r="BR12" s="435"/>
      <c r="BS12" s="435"/>
      <c r="BT12" s="435"/>
      <c r="BU12" s="436"/>
      <c r="BV12" s="434">
        <v>3921411</v>
      </c>
      <c r="BW12" s="435"/>
      <c r="BX12" s="435"/>
      <c r="BY12" s="435"/>
      <c r="BZ12" s="435"/>
      <c r="CA12" s="435"/>
      <c r="CB12" s="435"/>
      <c r="CC12" s="436"/>
      <c r="CD12" s="437" t="s">
        <v>137</v>
      </c>
      <c r="CE12" s="438"/>
      <c r="CF12" s="438"/>
      <c r="CG12" s="438"/>
      <c r="CH12" s="438"/>
      <c r="CI12" s="438"/>
      <c r="CJ12" s="438"/>
      <c r="CK12" s="438"/>
      <c r="CL12" s="438"/>
      <c r="CM12" s="438"/>
      <c r="CN12" s="438"/>
      <c r="CO12" s="438"/>
      <c r="CP12" s="438"/>
      <c r="CQ12" s="438"/>
      <c r="CR12" s="438"/>
      <c r="CS12" s="439"/>
      <c r="CT12" s="474" t="s">
        <v>138</v>
      </c>
      <c r="CU12" s="475"/>
      <c r="CV12" s="475"/>
      <c r="CW12" s="475"/>
      <c r="CX12" s="475"/>
      <c r="CY12" s="475"/>
      <c r="CZ12" s="475"/>
      <c r="DA12" s="476"/>
      <c r="DB12" s="474" t="s">
        <v>139</v>
      </c>
      <c r="DC12" s="475"/>
      <c r="DD12" s="475"/>
      <c r="DE12" s="475"/>
      <c r="DF12" s="475"/>
      <c r="DG12" s="475"/>
      <c r="DH12" s="475"/>
      <c r="DI12" s="476"/>
      <c r="DJ12" s="186"/>
      <c r="DK12" s="186"/>
      <c r="DL12" s="186"/>
      <c r="DM12" s="186"/>
      <c r="DN12" s="186"/>
      <c r="DO12" s="186"/>
    </row>
    <row r="13" spans="1:119" ht="18.75" customHeight="1" x14ac:dyDescent="0.2">
      <c r="A13" s="187"/>
      <c r="B13" s="497"/>
      <c r="C13" s="498"/>
      <c r="D13" s="498"/>
      <c r="E13" s="498"/>
      <c r="F13" s="498"/>
      <c r="G13" s="498"/>
      <c r="H13" s="498"/>
      <c r="I13" s="498"/>
      <c r="J13" s="498"/>
      <c r="K13" s="499"/>
      <c r="L13" s="197"/>
      <c r="M13" s="525" t="s">
        <v>140</v>
      </c>
      <c r="N13" s="526"/>
      <c r="O13" s="526"/>
      <c r="P13" s="526"/>
      <c r="Q13" s="527"/>
      <c r="R13" s="518">
        <v>1355083</v>
      </c>
      <c r="S13" s="519"/>
      <c r="T13" s="519"/>
      <c r="U13" s="519"/>
      <c r="V13" s="520"/>
      <c r="W13" s="450" t="s">
        <v>141</v>
      </c>
      <c r="X13" s="451"/>
      <c r="Y13" s="451"/>
      <c r="Z13" s="451"/>
      <c r="AA13" s="451"/>
      <c r="AB13" s="441"/>
      <c r="AC13" s="485">
        <v>5052</v>
      </c>
      <c r="AD13" s="486"/>
      <c r="AE13" s="486"/>
      <c r="AF13" s="486"/>
      <c r="AG13" s="528"/>
      <c r="AH13" s="485">
        <v>5229</v>
      </c>
      <c r="AI13" s="486"/>
      <c r="AJ13" s="486"/>
      <c r="AK13" s="486"/>
      <c r="AL13" s="487"/>
      <c r="AM13" s="463" t="s">
        <v>142</v>
      </c>
      <c r="AN13" s="464"/>
      <c r="AO13" s="464"/>
      <c r="AP13" s="464"/>
      <c r="AQ13" s="464"/>
      <c r="AR13" s="464"/>
      <c r="AS13" s="464"/>
      <c r="AT13" s="465"/>
      <c r="AU13" s="466" t="s">
        <v>143</v>
      </c>
      <c r="AV13" s="467"/>
      <c r="AW13" s="467"/>
      <c r="AX13" s="467"/>
      <c r="AY13" s="468" t="s">
        <v>144</v>
      </c>
      <c r="AZ13" s="469"/>
      <c r="BA13" s="469"/>
      <c r="BB13" s="469"/>
      <c r="BC13" s="469"/>
      <c r="BD13" s="469"/>
      <c r="BE13" s="469"/>
      <c r="BF13" s="469"/>
      <c r="BG13" s="469"/>
      <c r="BH13" s="469"/>
      <c r="BI13" s="469"/>
      <c r="BJ13" s="469"/>
      <c r="BK13" s="469"/>
      <c r="BL13" s="469"/>
      <c r="BM13" s="470"/>
      <c r="BN13" s="434">
        <v>-1158601</v>
      </c>
      <c r="BO13" s="435"/>
      <c r="BP13" s="435"/>
      <c r="BQ13" s="435"/>
      <c r="BR13" s="435"/>
      <c r="BS13" s="435"/>
      <c r="BT13" s="435"/>
      <c r="BU13" s="436"/>
      <c r="BV13" s="434">
        <v>-3856309</v>
      </c>
      <c r="BW13" s="435"/>
      <c r="BX13" s="435"/>
      <c r="BY13" s="435"/>
      <c r="BZ13" s="435"/>
      <c r="CA13" s="435"/>
      <c r="CB13" s="435"/>
      <c r="CC13" s="436"/>
      <c r="CD13" s="437" t="s">
        <v>145</v>
      </c>
      <c r="CE13" s="438"/>
      <c r="CF13" s="438"/>
      <c r="CG13" s="438"/>
      <c r="CH13" s="438"/>
      <c r="CI13" s="438"/>
      <c r="CJ13" s="438"/>
      <c r="CK13" s="438"/>
      <c r="CL13" s="438"/>
      <c r="CM13" s="438"/>
      <c r="CN13" s="438"/>
      <c r="CO13" s="438"/>
      <c r="CP13" s="438"/>
      <c r="CQ13" s="438"/>
      <c r="CR13" s="438"/>
      <c r="CS13" s="439"/>
      <c r="CT13" s="431">
        <v>11.4</v>
      </c>
      <c r="CU13" s="432"/>
      <c r="CV13" s="432"/>
      <c r="CW13" s="432"/>
      <c r="CX13" s="432"/>
      <c r="CY13" s="432"/>
      <c r="CZ13" s="432"/>
      <c r="DA13" s="433"/>
      <c r="DB13" s="431">
        <v>10.4</v>
      </c>
      <c r="DC13" s="432"/>
      <c r="DD13" s="432"/>
      <c r="DE13" s="432"/>
      <c r="DF13" s="432"/>
      <c r="DG13" s="432"/>
      <c r="DH13" s="432"/>
      <c r="DI13" s="433"/>
      <c r="DJ13" s="186"/>
      <c r="DK13" s="186"/>
      <c r="DL13" s="186"/>
      <c r="DM13" s="186"/>
      <c r="DN13" s="186"/>
      <c r="DO13" s="186"/>
    </row>
    <row r="14" spans="1:119" ht="18.75" customHeight="1" thickBot="1" x14ac:dyDescent="0.25">
      <c r="A14" s="187"/>
      <c r="B14" s="497"/>
      <c r="C14" s="498"/>
      <c r="D14" s="498"/>
      <c r="E14" s="498"/>
      <c r="F14" s="498"/>
      <c r="G14" s="498"/>
      <c r="H14" s="498"/>
      <c r="I14" s="498"/>
      <c r="J14" s="498"/>
      <c r="K14" s="499"/>
      <c r="L14" s="515" t="s">
        <v>146</v>
      </c>
      <c r="M14" s="516"/>
      <c r="N14" s="516"/>
      <c r="O14" s="516"/>
      <c r="P14" s="516"/>
      <c r="Q14" s="517"/>
      <c r="R14" s="518">
        <v>1409702</v>
      </c>
      <c r="S14" s="519"/>
      <c r="T14" s="519"/>
      <c r="U14" s="519"/>
      <c r="V14" s="520"/>
      <c r="W14" s="424"/>
      <c r="X14" s="425"/>
      <c r="Y14" s="425"/>
      <c r="Z14" s="425"/>
      <c r="AA14" s="425"/>
      <c r="AB14" s="414"/>
      <c r="AC14" s="521">
        <v>0.9</v>
      </c>
      <c r="AD14" s="522"/>
      <c r="AE14" s="522"/>
      <c r="AF14" s="522"/>
      <c r="AG14" s="523"/>
      <c r="AH14" s="521">
        <v>0.9</v>
      </c>
      <c r="AI14" s="522"/>
      <c r="AJ14" s="522"/>
      <c r="AK14" s="522"/>
      <c r="AL14" s="524"/>
      <c r="AM14" s="463"/>
      <c r="AN14" s="464"/>
      <c r="AO14" s="464"/>
      <c r="AP14" s="464"/>
      <c r="AQ14" s="464"/>
      <c r="AR14" s="464"/>
      <c r="AS14" s="464"/>
      <c r="AT14" s="465"/>
      <c r="AU14" s="466"/>
      <c r="AV14" s="467"/>
      <c r="AW14" s="467"/>
      <c r="AX14" s="467"/>
      <c r="AY14" s="468"/>
      <c r="AZ14" s="469"/>
      <c r="BA14" s="469"/>
      <c r="BB14" s="469"/>
      <c r="BC14" s="469"/>
      <c r="BD14" s="469"/>
      <c r="BE14" s="469"/>
      <c r="BF14" s="469"/>
      <c r="BG14" s="469"/>
      <c r="BH14" s="469"/>
      <c r="BI14" s="469"/>
      <c r="BJ14" s="469"/>
      <c r="BK14" s="469"/>
      <c r="BL14" s="469"/>
      <c r="BM14" s="470"/>
      <c r="BN14" s="434"/>
      <c r="BO14" s="435"/>
      <c r="BP14" s="435"/>
      <c r="BQ14" s="435"/>
      <c r="BR14" s="435"/>
      <c r="BS14" s="435"/>
      <c r="BT14" s="435"/>
      <c r="BU14" s="436"/>
      <c r="BV14" s="434"/>
      <c r="BW14" s="435"/>
      <c r="BX14" s="435"/>
      <c r="BY14" s="435"/>
      <c r="BZ14" s="435"/>
      <c r="CA14" s="435"/>
      <c r="CB14" s="435"/>
      <c r="CC14" s="436"/>
      <c r="CD14" s="529" t="s">
        <v>147</v>
      </c>
      <c r="CE14" s="530"/>
      <c r="CF14" s="530"/>
      <c r="CG14" s="530"/>
      <c r="CH14" s="530"/>
      <c r="CI14" s="530"/>
      <c r="CJ14" s="530"/>
      <c r="CK14" s="530"/>
      <c r="CL14" s="530"/>
      <c r="CM14" s="530"/>
      <c r="CN14" s="530"/>
      <c r="CO14" s="530"/>
      <c r="CP14" s="530"/>
      <c r="CQ14" s="530"/>
      <c r="CR14" s="530"/>
      <c r="CS14" s="531"/>
      <c r="CT14" s="532">
        <v>193.4</v>
      </c>
      <c r="CU14" s="533"/>
      <c r="CV14" s="533"/>
      <c r="CW14" s="533"/>
      <c r="CX14" s="533"/>
      <c r="CY14" s="533"/>
      <c r="CZ14" s="533"/>
      <c r="DA14" s="534"/>
      <c r="DB14" s="532">
        <v>191.1</v>
      </c>
      <c r="DC14" s="533"/>
      <c r="DD14" s="533"/>
      <c r="DE14" s="533"/>
      <c r="DF14" s="533"/>
      <c r="DG14" s="533"/>
      <c r="DH14" s="533"/>
      <c r="DI14" s="534"/>
      <c r="DJ14" s="186"/>
      <c r="DK14" s="186"/>
      <c r="DL14" s="186"/>
      <c r="DM14" s="186"/>
      <c r="DN14" s="186"/>
      <c r="DO14" s="186"/>
    </row>
    <row r="15" spans="1:119" ht="18.75" customHeight="1" x14ac:dyDescent="0.2">
      <c r="A15" s="187"/>
      <c r="B15" s="497"/>
      <c r="C15" s="498"/>
      <c r="D15" s="498"/>
      <c r="E15" s="498"/>
      <c r="F15" s="498"/>
      <c r="G15" s="498"/>
      <c r="H15" s="498"/>
      <c r="I15" s="498"/>
      <c r="J15" s="498"/>
      <c r="K15" s="499"/>
      <c r="L15" s="197"/>
      <c r="M15" s="525" t="s">
        <v>148</v>
      </c>
      <c r="N15" s="526"/>
      <c r="O15" s="526"/>
      <c r="P15" s="526"/>
      <c r="Q15" s="527"/>
      <c r="R15" s="518">
        <v>1360929</v>
      </c>
      <c r="S15" s="519"/>
      <c r="T15" s="519"/>
      <c r="U15" s="519"/>
      <c r="V15" s="520"/>
      <c r="W15" s="450" t="s">
        <v>149</v>
      </c>
      <c r="X15" s="451"/>
      <c r="Y15" s="451"/>
      <c r="Z15" s="451"/>
      <c r="AA15" s="451"/>
      <c r="AB15" s="441"/>
      <c r="AC15" s="485">
        <v>127299</v>
      </c>
      <c r="AD15" s="486"/>
      <c r="AE15" s="486"/>
      <c r="AF15" s="486"/>
      <c r="AG15" s="528"/>
      <c r="AH15" s="485">
        <v>131687</v>
      </c>
      <c r="AI15" s="486"/>
      <c r="AJ15" s="486"/>
      <c r="AK15" s="486"/>
      <c r="AL15" s="487"/>
      <c r="AM15" s="463"/>
      <c r="AN15" s="464"/>
      <c r="AO15" s="464"/>
      <c r="AP15" s="464"/>
      <c r="AQ15" s="464"/>
      <c r="AR15" s="464"/>
      <c r="AS15" s="464"/>
      <c r="AT15" s="465"/>
      <c r="AU15" s="466"/>
      <c r="AV15" s="467"/>
      <c r="AW15" s="467"/>
      <c r="AX15" s="467"/>
      <c r="AY15" s="394" t="s">
        <v>150</v>
      </c>
      <c r="AZ15" s="395"/>
      <c r="BA15" s="395"/>
      <c r="BB15" s="395"/>
      <c r="BC15" s="395"/>
      <c r="BD15" s="395"/>
      <c r="BE15" s="395"/>
      <c r="BF15" s="395"/>
      <c r="BG15" s="395"/>
      <c r="BH15" s="395"/>
      <c r="BI15" s="395"/>
      <c r="BJ15" s="395"/>
      <c r="BK15" s="395"/>
      <c r="BL15" s="395"/>
      <c r="BM15" s="396"/>
      <c r="BN15" s="397">
        <v>254820653</v>
      </c>
      <c r="BO15" s="398"/>
      <c r="BP15" s="398"/>
      <c r="BQ15" s="398"/>
      <c r="BR15" s="398"/>
      <c r="BS15" s="398"/>
      <c r="BT15" s="398"/>
      <c r="BU15" s="399"/>
      <c r="BV15" s="397">
        <v>245852795</v>
      </c>
      <c r="BW15" s="398"/>
      <c r="BX15" s="398"/>
      <c r="BY15" s="398"/>
      <c r="BZ15" s="398"/>
      <c r="CA15" s="398"/>
      <c r="CB15" s="398"/>
      <c r="CC15" s="399"/>
      <c r="CD15" s="535" t="s">
        <v>151</v>
      </c>
      <c r="CE15" s="536"/>
      <c r="CF15" s="536"/>
      <c r="CG15" s="536"/>
      <c r="CH15" s="536"/>
      <c r="CI15" s="536"/>
      <c r="CJ15" s="536"/>
      <c r="CK15" s="536"/>
      <c r="CL15" s="536"/>
      <c r="CM15" s="536"/>
      <c r="CN15" s="536"/>
      <c r="CO15" s="536"/>
      <c r="CP15" s="536"/>
      <c r="CQ15" s="536"/>
      <c r="CR15" s="536"/>
      <c r="CS15" s="537"/>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7"/>
      <c r="C16" s="498"/>
      <c r="D16" s="498"/>
      <c r="E16" s="498"/>
      <c r="F16" s="498"/>
      <c r="G16" s="498"/>
      <c r="H16" s="498"/>
      <c r="I16" s="498"/>
      <c r="J16" s="498"/>
      <c r="K16" s="499"/>
      <c r="L16" s="515" t="s">
        <v>152</v>
      </c>
      <c r="M16" s="546"/>
      <c r="N16" s="546"/>
      <c r="O16" s="546"/>
      <c r="P16" s="546"/>
      <c r="Q16" s="547"/>
      <c r="R16" s="538" t="s">
        <v>153</v>
      </c>
      <c r="S16" s="539"/>
      <c r="T16" s="539"/>
      <c r="U16" s="539"/>
      <c r="V16" s="540"/>
      <c r="W16" s="424"/>
      <c r="X16" s="425"/>
      <c r="Y16" s="425"/>
      <c r="Z16" s="425"/>
      <c r="AA16" s="425"/>
      <c r="AB16" s="414"/>
      <c r="AC16" s="521">
        <v>21.6</v>
      </c>
      <c r="AD16" s="522"/>
      <c r="AE16" s="522"/>
      <c r="AF16" s="522"/>
      <c r="AG16" s="523"/>
      <c r="AH16" s="521">
        <v>21.7</v>
      </c>
      <c r="AI16" s="522"/>
      <c r="AJ16" s="522"/>
      <c r="AK16" s="522"/>
      <c r="AL16" s="524"/>
      <c r="AM16" s="463"/>
      <c r="AN16" s="464"/>
      <c r="AO16" s="464"/>
      <c r="AP16" s="464"/>
      <c r="AQ16" s="464"/>
      <c r="AR16" s="464"/>
      <c r="AS16" s="464"/>
      <c r="AT16" s="465"/>
      <c r="AU16" s="466"/>
      <c r="AV16" s="467"/>
      <c r="AW16" s="467"/>
      <c r="AX16" s="467"/>
      <c r="AY16" s="468" t="s">
        <v>154</v>
      </c>
      <c r="AZ16" s="469"/>
      <c r="BA16" s="469"/>
      <c r="BB16" s="469"/>
      <c r="BC16" s="469"/>
      <c r="BD16" s="469"/>
      <c r="BE16" s="469"/>
      <c r="BF16" s="469"/>
      <c r="BG16" s="469"/>
      <c r="BH16" s="469"/>
      <c r="BI16" s="469"/>
      <c r="BJ16" s="469"/>
      <c r="BK16" s="469"/>
      <c r="BL16" s="469"/>
      <c r="BM16" s="470"/>
      <c r="BN16" s="434">
        <v>307891345</v>
      </c>
      <c r="BO16" s="435"/>
      <c r="BP16" s="435"/>
      <c r="BQ16" s="435"/>
      <c r="BR16" s="435"/>
      <c r="BS16" s="435"/>
      <c r="BT16" s="435"/>
      <c r="BU16" s="436"/>
      <c r="BV16" s="434">
        <v>303905533</v>
      </c>
      <c r="BW16" s="435"/>
      <c r="BX16" s="435"/>
      <c r="BY16" s="435"/>
      <c r="BZ16" s="435"/>
      <c r="CA16" s="435"/>
      <c r="CB16" s="435"/>
      <c r="CC16" s="436"/>
      <c r="CD16" s="201"/>
      <c r="CE16" s="544" t="s">
        <v>155</v>
      </c>
      <c r="CF16" s="544"/>
      <c r="CG16" s="544"/>
      <c r="CH16" s="544"/>
      <c r="CI16" s="544"/>
      <c r="CJ16" s="544"/>
      <c r="CK16" s="544"/>
      <c r="CL16" s="544"/>
      <c r="CM16" s="544"/>
      <c r="CN16" s="544"/>
      <c r="CO16" s="544"/>
      <c r="CP16" s="544"/>
      <c r="CQ16" s="544"/>
      <c r="CR16" s="544"/>
      <c r="CS16" s="545"/>
      <c r="CT16" s="431">
        <v>62.6</v>
      </c>
      <c r="CU16" s="432"/>
      <c r="CV16" s="432"/>
      <c r="CW16" s="432"/>
      <c r="CX16" s="432"/>
      <c r="CY16" s="432"/>
      <c r="CZ16" s="432"/>
      <c r="DA16" s="433"/>
      <c r="DB16" s="431" t="s">
        <v>130</v>
      </c>
      <c r="DC16" s="432"/>
      <c r="DD16" s="432"/>
      <c r="DE16" s="432"/>
      <c r="DF16" s="432"/>
      <c r="DG16" s="432"/>
      <c r="DH16" s="432"/>
      <c r="DI16" s="433"/>
      <c r="DJ16" s="186"/>
      <c r="DK16" s="186"/>
      <c r="DL16" s="186"/>
      <c r="DM16" s="186"/>
      <c r="DN16" s="186"/>
      <c r="DO16" s="186"/>
    </row>
    <row r="17" spans="1:119" ht="18.75" customHeight="1" thickBot="1" x14ac:dyDescent="0.25">
      <c r="A17" s="187"/>
      <c r="B17" s="500"/>
      <c r="C17" s="501"/>
      <c r="D17" s="501"/>
      <c r="E17" s="501"/>
      <c r="F17" s="501"/>
      <c r="G17" s="501"/>
      <c r="H17" s="501"/>
      <c r="I17" s="501"/>
      <c r="J17" s="501"/>
      <c r="K17" s="502"/>
      <c r="L17" s="202"/>
      <c r="M17" s="541" t="s">
        <v>156</v>
      </c>
      <c r="N17" s="542"/>
      <c r="O17" s="542"/>
      <c r="P17" s="542"/>
      <c r="Q17" s="543"/>
      <c r="R17" s="538" t="s">
        <v>157</v>
      </c>
      <c r="S17" s="539"/>
      <c r="T17" s="539"/>
      <c r="U17" s="539"/>
      <c r="V17" s="540"/>
      <c r="W17" s="450" t="s">
        <v>158</v>
      </c>
      <c r="X17" s="451"/>
      <c r="Y17" s="451"/>
      <c r="Z17" s="451"/>
      <c r="AA17" s="451"/>
      <c r="AB17" s="441"/>
      <c r="AC17" s="485">
        <v>458246</v>
      </c>
      <c r="AD17" s="486"/>
      <c r="AE17" s="486"/>
      <c r="AF17" s="486"/>
      <c r="AG17" s="528"/>
      <c r="AH17" s="485">
        <v>471275</v>
      </c>
      <c r="AI17" s="486"/>
      <c r="AJ17" s="486"/>
      <c r="AK17" s="486"/>
      <c r="AL17" s="487"/>
      <c r="AM17" s="463"/>
      <c r="AN17" s="464"/>
      <c r="AO17" s="464"/>
      <c r="AP17" s="464"/>
      <c r="AQ17" s="464"/>
      <c r="AR17" s="464"/>
      <c r="AS17" s="464"/>
      <c r="AT17" s="465"/>
      <c r="AU17" s="466"/>
      <c r="AV17" s="467"/>
      <c r="AW17" s="467"/>
      <c r="AX17" s="467"/>
      <c r="AY17" s="468" t="s">
        <v>159</v>
      </c>
      <c r="AZ17" s="469"/>
      <c r="BA17" s="469"/>
      <c r="BB17" s="469"/>
      <c r="BC17" s="469"/>
      <c r="BD17" s="469"/>
      <c r="BE17" s="469"/>
      <c r="BF17" s="469"/>
      <c r="BG17" s="469"/>
      <c r="BH17" s="469"/>
      <c r="BI17" s="469"/>
      <c r="BJ17" s="469"/>
      <c r="BK17" s="469"/>
      <c r="BL17" s="469"/>
      <c r="BM17" s="470"/>
      <c r="BN17" s="434">
        <v>321195307</v>
      </c>
      <c r="BO17" s="435"/>
      <c r="BP17" s="435"/>
      <c r="BQ17" s="435"/>
      <c r="BR17" s="435"/>
      <c r="BS17" s="435"/>
      <c r="BT17" s="435"/>
      <c r="BU17" s="436"/>
      <c r="BV17" s="434">
        <v>311053085</v>
      </c>
      <c r="BW17" s="435"/>
      <c r="BX17" s="435"/>
      <c r="BY17" s="435"/>
      <c r="BZ17" s="435"/>
      <c r="CA17" s="435"/>
      <c r="CB17" s="435"/>
      <c r="CC17" s="436"/>
      <c r="CD17" s="201"/>
      <c r="CE17" s="544"/>
      <c r="CF17" s="544"/>
      <c r="CG17" s="544"/>
      <c r="CH17" s="544"/>
      <c r="CI17" s="544"/>
      <c r="CJ17" s="544"/>
      <c r="CK17" s="544"/>
      <c r="CL17" s="544"/>
      <c r="CM17" s="544"/>
      <c r="CN17" s="544"/>
      <c r="CO17" s="544"/>
      <c r="CP17" s="544"/>
      <c r="CQ17" s="544"/>
      <c r="CR17" s="544"/>
      <c r="CS17" s="545"/>
      <c r="CT17" s="431"/>
      <c r="CU17" s="432"/>
      <c r="CV17" s="432"/>
      <c r="CW17" s="432"/>
      <c r="CX17" s="432"/>
      <c r="CY17" s="432"/>
      <c r="CZ17" s="432"/>
      <c r="DA17" s="433"/>
      <c r="DB17" s="431"/>
      <c r="DC17" s="432"/>
      <c r="DD17" s="432"/>
      <c r="DE17" s="432"/>
      <c r="DF17" s="432"/>
      <c r="DG17" s="432"/>
      <c r="DH17" s="432"/>
      <c r="DI17" s="433"/>
      <c r="DJ17" s="186"/>
      <c r="DK17" s="186"/>
      <c r="DL17" s="186"/>
      <c r="DM17" s="186"/>
      <c r="DN17" s="186"/>
      <c r="DO17" s="186"/>
    </row>
    <row r="18" spans="1:119" ht="18.75" customHeight="1" thickBot="1" x14ac:dyDescent="0.25">
      <c r="A18" s="187"/>
      <c r="B18" s="548" t="s">
        <v>160</v>
      </c>
      <c r="C18" s="477"/>
      <c r="D18" s="477"/>
      <c r="E18" s="549"/>
      <c r="F18" s="549"/>
      <c r="G18" s="549"/>
      <c r="H18" s="549"/>
      <c r="I18" s="549"/>
      <c r="J18" s="549"/>
      <c r="K18" s="549"/>
      <c r="L18" s="550">
        <v>827.83</v>
      </c>
      <c r="M18" s="550"/>
      <c r="N18" s="550"/>
      <c r="O18" s="550"/>
      <c r="P18" s="550"/>
      <c r="Q18" s="550"/>
      <c r="R18" s="551"/>
      <c r="S18" s="551"/>
      <c r="T18" s="551"/>
      <c r="U18" s="551"/>
      <c r="V18" s="552"/>
      <c r="W18" s="452"/>
      <c r="X18" s="453"/>
      <c r="Y18" s="453"/>
      <c r="Z18" s="453"/>
      <c r="AA18" s="453"/>
      <c r="AB18" s="444"/>
      <c r="AC18" s="553">
        <v>77.599999999999994</v>
      </c>
      <c r="AD18" s="554"/>
      <c r="AE18" s="554"/>
      <c r="AF18" s="554"/>
      <c r="AG18" s="555"/>
      <c r="AH18" s="553">
        <v>77.5</v>
      </c>
      <c r="AI18" s="554"/>
      <c r="AJ18" s="554"/>
      <c r="AK18" s="554"/>
      <c r="AL18" s="556"/>
      <c r="AM18" s="463"/>
      <c r="AN18" s="464"/>
      <c r="AO18" s="464"/>
      <c r="AP18" s="464"/>
      <c r="AQ18" s="464"/>
      <c r="AR18" s="464"/>
      <c r="AS18" s="464"/>
      <c r="AT18" s="465"/>
      <c r="AU18" s="466"/>
      <c r="AV18" s="467"/>
      <c r="AW18" s="467"/>
      <c r="AX18" s="467"/>
      <c r="AY18" s="468" t="s">
        <v>161</v>
      </c>
      <c r="AZ18" s="469"/>
      <c r="BA18" s="469"/>
      <c r="BB18" s="469"/>
      <c r="BC18" s="469"/>
      <c r="BD18" s="469"/>
      <c r="BE18" s="469"/>
      <c r="BF18" s="469"/>
      <c r="BG18" s="469"/>
      <c r="BH18" s="469"/>
      <c r="BI18" s="469"/>
      <c r="BJ18" s="469"/>
      <c r="BK18" s="469"/>
      <c r="BL18" s="469"/>
      <c r="BM18" s="470"/>
      <c r="BN18" s="434">
        <v>410711214</v>
      </c>
      <c r="BO18" s="435"/>
      <c r="BP18" s="435"/>
      <c r="BQ18" s="435"/>
      <c r="BR18" s="435"/>
      <c r="BS18" s="435"/>
      <c r="BT18" s="435"/>
      <c r="BU18" s="436"/>
      <c r="BV18" s="434">
        <v>409165478</v>
      </c>
      <c r="BW18" s="435"/>
      <c r="BX18" s="435"/>
      <c r="BY18" s="435"/>
      <c r="BZ18" s="435"/>
      <c r="CA18" s="435"/>
      <c r="CB18" s="435"/>
      <c r="CC18" s="436"/>
      <c r="CD18" s="201"/>
      <c r="CE18" s="544"/>
      <c r="CF18" s="544"/>
      <c r="CG18" s="544"/>
      <c r="CH18" s="544"/>
      <c r="CI18" s="544"/>
      <c r="CJ18" s="544"/>
      <c r="CK18" s="544"/>
      <c r="CL18" s="544"/>
      <c r="CM18" s="544"/>
      <c r="CN18" s="544"/>
      <c r="CO18" s="544"/>
      <c r="CP18" s="544"/>
      <c r="CQ18" s="544"/>
      <c r="CR18" s="544"/>
      <c r="CS18" s="545"/>
      <c r="CT18" s="431"/>
      <c r="CU18" s="432"/>
      <c r="CV18" s="432"/>
      <c r="CW18" s="432"/>
      <c r="CX18" s="432"/>
      <c r="CY18" s="432"/>
      <c r="CZ18" s="432"/>
      <c r="DA18" s="433"/>
      <c r="DB18" s="431"/>
      <c r="DC18" s="432"/>
      <c r="DD18" s="432"/>
      <c r="DE18" s="432"/>
      <c r="DF18" s="432"/>
      <c r="DG18" s="432"/>
      <c r="DH18" s="432"/>
      <c r="DI18" s="433"/>
      <c r="DJ18" s="186"/>
      <c r="DK18" s="186"/>
      <c r="DL18" s="186"/>
      <c r="DM18" s="186"/>
      <c r="DN18" s="186"/>
      <c r="DO18" s="186"/>
    </row>
    <row r="19" spans="1:119" ht="18.75" customHeight="1" thickBot="1" x14ac:dyDescent="0.25">
      <c r="A19" s="187"/>
      <c r="B19" s="548" t="s">
        <v>162</v>
      </c>
      <c r="C19" s="477"/>
      <c r="D19" s="477"/>
      <c r="E19" s="549"/>
      <c r="F19" s="549"/>
      <c r="G19" s="549"/>
      <c r="H19" s="549"/>
      <c r="I19" s="549"/>
      <c r="J19" s="549"/>
      <c r="K19" s="549"/>
      <c r="L19" s="557">
        <v>1768</v>
      </c>
      <c r="M19" s="557"/>
      <c r="N19" s="557"/>
      <c r="O19" s="557"/>
      <c r="P19" s="557"/>
      <c r="Q19" s="557"/>
      <c r="R19" s="558"/>
      <c r="S19" s="558"/>
      <c r="T19" s="558"/>
      <c r="U19" s="558"/>
      <c r="V19" s="559"/>
      <c r="W19" s="391"/>
      <c r="X19" s="392"/>
      <c r="Y19" s="392"/>
      <c r="Z19" s="392"/>
      <c r="AA19" s="392"/>
      <c r="AB19" s="392"/>
      <c r="AC19" s="566"/>
      <c r="AD19" s="566"/>
      <c r="AE19" s="566"/>
      <c r="AF19" s="566"/>
      <c r="AG19" s="566"/>
      <c r="AH19" s="566"/>
      <c r="AI19" s="566"/>
      <c r="AJ19" s="566"/>
      <c r="AK19" s="566"/>
      <c r="AL19" s="567"/>
      <c r="AM19" s="463"/>
      <c r="AN19" s="464"/>
      <c r="AO19" s="464"/>
      <c r="AP19" s="464"/>
      <c r="AQ19" s="464"/>
      <c r="AR19" s="464"/>
      <c r="AS19" s="464"/>
      <c r="AT19" s="465"/>
      <c r="AU19" s="466"/>
      <c r="AV19" s="467"/>
      <c r="AW19" s="467"/>
      <c r="AX19" s="467"/>
      <c r="AY19" s="468" t="s">
        <v>163</v>
      </c>
      <c r="AZ19" s="469"/>
      <c r="BA19" s="469"/>
      <c r="BB19" s="469"/>
      <c r="BC19" s="469"/>
      <c r="BD19" s="469"/>
      <c r="BE19" s="469"/>
      <c r="BF19" s="469"/>
      <c r="BG19" s="469"/>
      <c r="BH19" s="469"/>
      <c r="BI19" s="469"/>
      <c r="BJ19" s="469"/>
      <c r="BK19" s="469"/>
      <c r="BL19" s="469"/>
      <c r="BM19" s="470"/>
      <c r="BN19" s="434">
        <v>465710948</v>
      </c>
      <c r="BO19" s="435"/>
      <c r="BP19" s="435"/>
      <c r="BQ19" s="435"/>
      <c r="BR19" s="435"/>
      <c r="BS19" s="435"/>
      <c r="BT19" s="435"/>
      <c r="BU19" s="436"/>
      <c r="BV19" s="434">
        <v>457845051</v>
      </c>
      <c r="BW19" s="435"/>
      <c r="BX19" s="435"/>
      <c r="BY19" s="435"/>
      <c r="BZ19" s="435"/>
      <c r="CA19" s="435"/>
      <c r="CB19" s="435"/>
      <c r="CC19" s="436"/>
      <c r="CD19" s="201"/>
      <c r="CE19" s="544"/>
      <c r="CF19" s="544"/>
      <c r="CG19" s="544"/>
      <c r="CH19" s="544"/>
      <c r="CI19" s="544"/>
      <c r="CJ19" s="544"/>
      <c r="CK19" s="544"/>
      <c r="CL19" s="544"/>
      <c r="CM19" s="544"/>
      <c r="CN19" s="544"/>
      <c r="CO19" s="544"/>
      <c r="CP19" s="544"/>
      <c r="CQ19" s="544"/>
      <c r="CR19" s="544"/>
      <c r="CS19" s="545"/>
      <c r="CT19" s="431"/>
      <c r="CU19" s="432"/>
      <c r="CV19" s="432"/>
      <c r="CW19" s="432"/>
      <c r="CX19" s="432"/>
      <c r="CY19" s="432"/>
      <c r="CZ19" s="432"/>
      <c r="DA19" s="433"/>
      <c r="DB19" s="431"/>
      <c r="DC19" s="432"/>
      <c r="DD19" s="432"/>
      <c r="DE19" s="432"/>
      <c r="DF19" s="432"/>
      <c r="DG19" s="432"/>
      <c r="DH19" s="432"/>
      <c r="DI19" s="433"/>
      <c r="DJ19" s="186"/>
      <c r="DK19" s="186"/>
      <c r="DL19" s="186"/>
      <c r="DM19" s="186"/>
      <c r="DN19" s="186"/>
      <c r="DO19" s="186"/>
    </row>
    <row r="20" spans="1:119" ht="18.75" customHeight="1" thickBot="1" x14ac:dyDescent="0.25">
      <c r="A20" s="187"/>
      <c r="B20" s="548" t="s">
        <v>164</v>
      </c>
      <c r="C20" s="477"/>
      <c r="D20" s="477"/>
      <c r="E20" s="549"/>
      <c r="F20" s="549"/>
      <c r="G20" s="549"/>
      <c r="H20" s="549"/>
      <c r="I20" s="549"/>
      <c r="J20" s="549"/>
      <c r="K20" s="549"/>
      <c r="L20" s="557">
        <v>729524</v>
      </c>
      <c r="M20" s="557"/>
      <c r="N20" s="557"/>
      <c r="O20" s="557"/>
      <c r="P20" s="557"/>
      <c r="Q20" s="557"/>
      <c r="R20" s="558"/>
      <c r="S20" s="558"/>
      <c r="T20" s="558"/>
      <c r="U20" s="558"/>
      <c r="V20" s="559"/>
      <c r="W20" s="452"/>
      <c r="X20" s="453"/>
      <c r="Y20" s="453"/>
      <c r="Z20" s="453"/>
      <c r="AA20" s="453"/>
      <c r="AB20" s="453"/>
      <c r="AC20" s="560"/>
      <c r="AD20" s="560"/>
      <c r="AE20" s="560"/>
      <c r="AF20" s="560"/>
      <c r="AG20" s="560"/>
      <c r="AH20" s="560"/>
      <c r="AI20" s="560"/>
      <c r="AJ20" s="560"/>
      <c r="AK20" s="560"/>
      <c r="AL20" s="561"/>
      <c r="AM20" s="562"/>
      <c r="AN20" s="489"/>
      <c r="AO20" s="489"/>
      <c r="AP20" s="489"/>
      <c r="AQ20" s="489"/>
      <c r="AR20" s="489"/>
      <c r="AS20" s="489"/>
      <c r="AT20" s="490"/>
      <c r="AU20" s="563"/>
      <c r="AV20" s="564"/>
      <c r="AW20" s="564"/>
      <c r="AX20" s="565"/>
      <c r="AY20" s="468"/>
      <c r="AZ20" s="469"/>
      <c r="BA20" s="469"/>
      <c r="BB20" s="469"/>
      <c r="BC20" s="469"/>
      <c r="BD20" s="469"/>
      <c r="BE20" s="469"/>
      <c r="BF20" s="469"/>
      <c r="BG20" s="469"/>
      <c r="BH20" s="469"/>
      <c r="BI20" s="469"/>
      <c r="BJ20" s="469"/>
      <c r="BK20" s="469"/>
      <c r="BL20" s="469"/>
      <c r="BM20" s="470"/>
      <c r="BN20" s="434"/>
      <c r="BO20" s="435"/>
      <c r="BP20" s="435"/>
      <c r="BQ20" s="435"/>
      <c r="BR20" s="435"/>
      <c r="BS20" s="435"/>
      <c r="BT20" s="435"/>
      <c r="BU20" s="436"/>
      <c r="BV20" s="434"/>
      <c r="BW20" s="435"/>
      <c r="BX20" s="435"/>
      <c r="BY20" s="435"/>
      <c r="BZ20" s="435"/>
      <c r="CA20" s="435"/>
      <c r="CB20" s="435"/>
      <c r="CC20" s="436"/>
      <c r="CD20" s="201"/>
      <c r="CE20" s="544"/>
      <c r="CF20" s="544"/>
      <c r="CG20" s="544"/>
      <c r="CH20" s="544"/>
      <c r="CI20" s="544"/>
      <c r="CJ20" s="544"/>
      <c r="CK20" s="544"/>
      <c r="CL20" s="544"/>
      <c r="CM20" s="544"/>
      <c r="CN20" s="544"/>
      <c r="CO20" s="544"/>
      <c r="CP20" s="544"/>
      <c r="CQ20" s="544"/>
      <c r="CR20" s="544"/>
      <c r="CS20" s="545"/>
      <c r="CT20" s="431"/>
      <c r="CU20" s="432"/>
      <c r="CV20" s="432"/>
      <c r="CW20" s="432"/>
      <c r="CX20" s="432"/>
      <c r="CY20" s="432"/>
      <c r="CZ20" s="432"/>
      <c r="DA20" s="433"/>
      <c r="DB20" s="431"/>
      <c r="DC20" s="432"/>
      <c r="DD20" s="432"/>
      <c r="DE20" s="432"/>
      <c r="DF20" s="432"/>
      <c r="DG20" s="432"/>
      <c r="DH20" s="432"/>
      <c r="DI20" s="433"/>
      <c r="DJ20" s="186"/>
      <c r="DK20" s="186"/>
      <c r="DL20" s="186"/>
      <c r="DM20" s="186"/>
      <c r="DN20" s="186"/>
      <c r="DO20" s="186"/>
    </row>
    <row r="21" spans="1:119" ht="18.75" customHeight="1" x14ac:dyDescent="0.2">
      <c r="A21" s="187"/>
      <c r="B21" s="568" t="s">
        <v>165</v>
      </c>
      <c r="C21" s="569"/>
      <c r="D21" s="569"/>
      <c r="E21" s="569"/>
      <c r="F21" s="569"/>
      <c r="G21" s="569"/>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69"/>
      <c r="AL21" s="569"/>
      <c r="AM21" s="569"/>
      <c r="AN21" s="569"/>
      <c r="AO21" s="569"/>
      <c r="AP21" s="569"/>
      <c r="AQ21" s="569"/>
      <c r="AR21" s="569"/>
      <c r="AS21" s="569"/>
      <c r="AT21" s="569"/>
      <c r="AU21" s="569"/>
      <c r="AV21" s="569"/>
      <c r="AW21" s="569"/>
      <c r="AX21" s="570"/>
      <c r="AY21" s="468"/>
      <c r="AZ21" s="469"/>
      <c r="BA21" s="469"/>
      <c r="BB21" s="469"/>
      <c r="BC21" s="469"/>
      <c r="BD21" s="469"/>
      <c r="BE21" s="469"/>
      <c r="BF21" s="469"/>
      <c r="BG21" s="469"/>
      <c r="BH21" s="469"/>
      <c r="BI21" s="469"/>
      <c r="BJ21" s="469"/>
      <c r="BK21" s="469"/>
      <c r="BL21" s="469"/>
      <c r="BM21" s="470"/>
      <c r="BN21" s="434"/>
      <c r="BO21" s="435"/>
      <c r="BP21" s="435"/>
      <c r="BQ21" s="435"/>
      <c r="BR21" s="435"/>
      <c r="BS21" s="435"/>
      <c r="BT21" s="435"/>
      <c r="BU21" s="436"/>
      <c r="BV21" s="434"/>
      <c r="BW21" s="435"/>
      <c r="BX21" s="435"/>
      <c r="BY21" s="435"/>
      <c r="BZ21" s="435"/>
      <c r="CA21" s="435"/>
      <c r="CB21" s="435"/>
      <c r="CC21" s="436"/>
      <c r="CD21" s="201"/>
      <c r="CE21" s="544"/>
      <c r="CF21" s="544"/>
      <c r="CG21" s="544"/>
      <c r="CH21" s="544"/>
      <c r="CI21" s="544"/>
      <c r="CJ21" s="544"/>
      <c r="CK21" s="544"/>
      <c r="CL21" s="544"/>
      <c r="CM21" s="544"/>
      <c r="CN21" s="544"/>
      <c r="CO21" s="544"/>
      <c r="CP21" s="544"/>
      <c r="CQ21" s="544"/>
      <c r="CR21" s="544"/>
      <c r="CS21" s="545"/>
      <c r="CT21" s="431"/>
      <c r="CU21" s="432"/>
      <c r="CV21" s="432"/>
      <c r="CW21" s="432"/>
      <c r="CX21" s="432"/>
      <c r="CY21" s="432"/>
      <c r="CZ21" s="432"/>
      <c r="DA21" s="433"/>
      <c r="DB21" s="431"/>
      <c r="DC21" s="432"/>
      <c r="DD21" s="432"/>
      <c r="DE21" s="432"/>
      <c r="DF21" s="432"/>
      <c r="DG21" s="432"/>
      <c r="DH21" s="432"/>
      <c r="DI21" s="433"/>
      <c r="DJ21" s="186"/>
      <c r="DK21" s="186"/>
      <c r="DL21" s="186"/>
      <c r="DM21" s="186"/>
      <c r="DN21" s="186"/>
      <c r="DO21" s="186"/>
    </row>
    <row r="22" spans="1:119" ht="18.75" customHeight="1" thickBot="1" x14ac:dyDescent="0.25">
      <c r="A22" s="187"/>
      <c r="B22" s="571" t="s">
        <v>166</v>
      </c>
      <c r="C22" s="572"/>
      <c r="D22" s="573"/>
      <c r="E22" s="446" t="s">
        <v>1</v>
      </c>
      <c r="F22" s="451"/>
      <c r="G22" s="451"/>
      <c r="H22" s="451"/>
      <c r="I22" s="451"/>
      <c r="J22" s="451"/>
      <c r="K22" s="441"/>
      <c r="L22" s="446" t="s">
        <v>167</v>
      </c>
      <c r="M22" s="451"/>
      <c r="N22" s="451"/>
      <c r="O22" s="451"/>
      <c r="P22" s="441"/>
      <c r="Q22" s="580" t="s">
        <v>168</v>
      </c>
      <c r="R22" s="581"/>
      <c r="S22" s="581"/>
      <c r="T22" s="581"/>
      <c r="U22" s="581"/>
      <c r="V22" s="582"/>
      <c r="W22" s="586" t="s">
        <v>169</v>
      </c>
      <c r="X22" s="572"/>
      <c r="Y22" s="573"/>
      <c r="Z22" s="446" t="s">
        <v>1</v>
      </c>
      <c r="AA22" s="451"/>
      <c r="AB22" s="451"/>
      <c r="AC22" s="451"/>
      <c r="AD22" s="451"/>
      <c r="AE22" s="451"/>
      <c r="AF22" s="451"/>
      <c r="AG22" s="441"/>
      <c r="AH22" s="599" t="s">
        <v>170</v>
      </c>
      <c r="AI22" s="451"/>
      <c r="AJ22" s="451"/>
      <c r="AK22" s="451"/>
      <c r="AL22" s="441"/>
      <c r="AM22" s="599" t="s">
        <v>171</v>
      </c>
      <c r="AN22" s="600"/>
      <c r="AO22" s="600"/>
      <c r="AP22" s="600"/>
      <c r="AQ22" s="600"/>
      <c r="AR22" s="601"/>
      <c r="AS22" s="580" t="s">
        <v>168</v>
      </c>
      <c r="AT22" s="581"/>
      <c r="AU22" s="581"/>
      <c r="AV22" s="581"/>
      <c r="AW22" s="581"/>
      <c r="AX22" s="605"/>
      <c r="AY22" s="607"/>
      <c r="AZ22" s="608"/>
      <c r="BA22" s="608"/>
      <c r="BB22" s="608"/>
      <c r="BC22" s="608"/>
      <c r="BD22" s="608"/>
      <c r="BE22" s="608"/>
      <c r="BF22" s="608"/>
      <c r="BG22" s="608"/>
      <c r="BH22" s="608"/>
      <c r="BI22" s="608"/>
      <c r="BJ22" s="608"/>
      <c r="BK22" s="608"/>
      <c r="BL22" s="608"/>
      <c r="BM22" s="609"/>
      <c r="BN22" s="610"/>
      <c r="BO22" s="611"/>
      <c r="BP22" s="611"/>
      <c r="BQ22" s="611"/>
      <c r="BR22" s="611"/>
      <c r="BS22" s="611"/>
      <c r="BT22" s="611"/>
      <c r="BU22" s="612"/>
      <c r="BV22" s="610"/>
      <c r="BW22" s="611"/>
      <c r="BX22" s="611"/>
      <c r="BY22" s="611"/>
      <c r="BZ22" s="611"/>
      <c r="CA22" s="611"/>
      <c r="CB22" s="611"/>
      <c r="CC22" s="612"/>
      <c r="CD22" s="201"/>
      <c r="CE22" s="544"/>
      <c r="CF22" s="544"/>
      <c r="CG22" s="544"/>
      <c r="CH22" s="544"/>
      <c r="CI22" s="544"/>
      <c r="CJ22" s="544"/>
      <c r="CK22" s="544"/>
      <c r="CL22" s="544"/>
      <c r="CM22" s="544"/>
      <c r="CN22" s="544"/>
      <c r="CO22" s="544"/>
      <c r="CP22" s="544"/>
      <c r="CQ22" s="544"/>
      <c r="CR22" s="544"/>
      <c r="CS22" s="545"/>
      <c r="CT22" s="431"/>
      <c r="CU22" s="432"/>
      <c r="CV22" s="432"/>
      <c r="CW22" s="432"/>
      <c r="CX22" s="432"/>
      <c r="CY22" s="432"/>
      <c r="CZ22" s="432"/>
      <c r="DA22" s="433"/>
      <c r="DB22" s="431"/>
      <c r="DC22" s="432"/>
      <c r="DD22" s="432"/>
      <c r="DE22" s="432"/>
      <c r="DF22" s="432"/>
      <c r="DG22" s="432"/>
      <c r="DH22" s="432"/>
      <c r="DI22" s="433"/>
      <c r="DJ22" s="186"/>
      <c r="DK22" s="186"/>
      <c r="DL22" s="186"/>
      <c r="DM22" s="186"/>
      <c r="DN22" s="186"/>
      <c r="DO22" s="186"/>
    </row>
    <row r="23" spans="1:119" ht="18.75" customHeight="1" x14ac:dyDescent="0.2">
      <c r="A23" s="187"/>
      <c r="B23" s="574"/>
      <c r="C23" s="575"/>
      <c r="D23" s="576"/>
      <c r="E23" s="420"/>
      <c r="F23" s="425"/>
      <c r="G23" s="425"/>
      <c r="H23" s="425"/>
      <c r="I23" s="425"/>
      <c r="J23" s="425"/>
      <c r="K23" s="414"/>
      <c r="L23" s="420"/>
      <c r="M23" s="425"/>
      <c r="N23" s="425"/>
      <c r="O23" s="425"/>
      <c r="P23" s="414"/>
      <c r="Q23" s="583"/>
      <c r="R23" s="584"/>
      <c r="S23" s="584"/>
      <c r="T23" s="584"/>
      <c r="U23" s="584"/>
      <c r="V23" s="585"/>
      <c r="W23" s="587"/>
      <c r="X23" s="575"/>
      <c r="Y23" s="576"/>
      <c r="Z23" s="420"/>
      <c r="AA23" s="425"/>
      <c r="AB23" s="425"/>
      <c r="AC23" s="425"/>
      <c r="AD23" s="425"/>
      <c r="AE23" s="425"/>
      <c r="AF23" s="425"/>
      <c r="AG23" s="414"/>
      <c r="AH23" s="420"/>
      <c r="AI23" s="425"/>
      <c r="AJ23" s="425"/>
      <c r="AK23" s="425"/>
      <c r="AL23" s="414"/>
      <c r="AM23" s="602"/>
      <c r="AN23" s="603"/>
      <c r="AO23" s="603"/>
      <c r="AP23" s="603"/>
      <c r="AQ23" s="603"/>
      <c r="AR23" s="604"/>
      <c r="AS23" s="583"/>
      <c r="AT23" s="584"/>
      <c r="AU23" s="584"/>
      <c r="AV23" s="584"/>
      <c r="AW23" s="584"/>
      <c r="AX23" s="606"/>
      <c r="AY23" s="394" t="s">
        <v>172</v>
      </c>
      <c r="AZ23" s="395"/>
      <c r="BA23" s="395"/>
      <c r="BB23" s="395"/>
      <c r="BC23" s="395"/>
      <c r="BD23" s="395"/>
      <c r="BE23" s="395"/>
      <c r="BF23" s="395"/>
      <c r="BG23" s="395"/>
      <c r="BH23" s="395"/>
      <c r="BI23" s="395"/>
      <c r="BJ23" s="395"/>
      <c r="BK23" s="395"/>
      <c r="BL23" s="395"/>
      <c r="BM23" s="396"/>
      <c r="BN23" s="434">
        <v>1367868965</v>
      </c>
      <c r="BO23" s="435"/>
      <c r="BP23" s="435"/>
      <c r="BQ23" s="435"/>
      <c r="BR23" s="435"/>
      <c r="BS23" s="435"/>
      <c r="BT23" s="435"/>
      <c r="BU23" s="436"/>
      <c r="BV23" s="434">
        <v>1354950914</v>
      </c>
      <c r="BW23" s="435"/>
      <c r="BX23" s="435"/>
      <c r="BY23" s="435"/>
      <c r="BZ23" s="435"/>
      <c r="CA23" s="435"/>
      <c r="CB23" s="435"/>
      <c r="CC23" s="436"/>
      <c r="CD23" s="201"/>
      <c r="CE23" s="544"/>
      <c r="CF23" s="544"/>
      <c r="CG23" s="544"/>
      <c r="CH23" s="544"/>
      <c r="CI23" s="544"/>
      <c r="CJ23" s="544"/>
      <c r="CK23" s="544"/>
      <c r="CL23" s="544"/>
      <c r="CM23" s="544"/>
      <c r="CN23" s="544"/>
      <c r="CO23" s="544"/>
      <c r="CP23" s="544"/>
      <c r="CQ23" s="544"/>
      <c r="CR23" s="544"/>
      <c r="CS23" s="545"/>
      <c r="CT23" s="431"/>
      <c r="CU23" s="432"/>
      <c r="CV23" s="432"/>
      <c r="CW23" s="432"/>
      <c r="CX23" s="432"/>
      <c r="CY23" s="432"/>
      <c r="CZ23" s="432"/>
      <c r="DA23" s="433"/>
      <c r="DB23" s="431"/>
      <c r="DC23" s="432"/>
      <c r="DD23" s="432"/>
      <c r="DE23" s="432"/>
      <c r="DF23" s="432"/>
      <c r="DG23" s="432"/>
      <c r="DH23" s="432"/>
      <c r="DI23" s="433"/>
      <c r="DJ23" s="186"/>
      <c r="DK23" s="186"/>
      <c r="DL23" s="186"/>
      <c r="DM23" s="186"/>
      <c r="DN23" s="186"/>
      <c r="DO23" s="186"/>
    </row>
    <row r="24" spans="1:119" ht="18.75" customHeight="1" thickBot="1" x14ac:dyDescent="0.25">
      <c r="A24" s="187"/>
      <c r="B24" s="574"/>
      <c r="C24" s="575"/>
      <c r="D24" s="576"/>
      <c r="E24" s="484" t="s">
        <v>173</v>
      </c>
      <c r="F24" s="464"/>
      <c r="G24" s="464"/>
      <c r="H24" s="464"/>
      <c r="I24" s="464"/>
      <c r="J24" s="464"/>
      <c r="K24" s="465"/>
      <c r="L24" s="485">
        <v>1</v>
      </c>
      <c r="M24" s="486"/>
      <c r="N24" s="486"/>
      <c r="O24" s="486"/>
      <c r="P24" s="528"/>
      <c r="Q24" s="485">
        <v>9730</v>
      </c>
      <c r="R24" s="486"/>
      <c r="S24" s="486"/>
      <c r="T24" s="486"/>
      <c r="U24" s="486"/>
      <c r="V24" s="528"/>
      <c r="W24" s="587"/>
      <c r="X24" s="575"/>
      <c r="Y24" s="576"/>
      <c r="Z24" s="484" t="s">
        <v>174</v>
      </c>
      <c r="AA24" s="464"/>
      <c r="AB24" s="464"/>
      <c r="AC24" s="464"/>
      <c r="AD24" s="464"/>
      <c r="AE24" s="464"/>
      <c r="AF24" s="464"/>
      <c r="AG24" s="465"/>
      <c r="AH24" s="485">
        <v>10073</v>
      </c>
      <c r="AI24" s="486"/>
      <c r="AJ24" s="486"/>
      <c r="AK24" s="486"/>
      <c r="AL24" s="528"/>
      <c r="AM24" s="485">
        <v>32223527</v>
      </c>
      <c r="AN24" s="486"/>
      <c r="AO24" s="486"/>
      <c r="AP24" s="486"/>
      <c r="AQ24" s="486"/>
      <c r="AR24" s="528"/>
      <c r="AS24" s="485">
        <v>3199</v>
      </c>
      <c r="AT24" s="486"/>
      <c r="AU24" s="486"/>
      <c r="AV24" s="486"/>
      <c r="AW24" s="486"/>
      <c r="AX24" s="487"/>
      <c r="AY24" s="607" t="s">
        <v>175</v>
      </c>
      <c r="AZ24" s="608"/>
      <c r="BA24" s="608"/>
      <c r="BB24" s="608"/>
      <c r="BC24" s="608"/>
      <c r="BD24" s="608"/>
      <c r="BE24" s="608"/>
      <c r="BF24" s="608"/>
      <c r="BG24" s="608"/>
      <c r="BH24" s="608"/>
      <c r="BI24" s="608"/>
      <c r="BJ24" s="608"/>
      <c r="BK24" s="608"/>
      <c r="BL24" s="608"/>
      <c r="BM24" s="609"/>
      <c r="BN24" s="434">
        <v>157905148</v>
      </c>
      <c r="BO24" s="435"/>
      <c r="BP24" s="435"/>
      <c r="BQ24" s="435"/>
      <c r="BR24" s="435"/>
      <c r="BS24" s="435"/>
      <c r="BT24" s="435"/>
      <c r="BU24" s="436"/>
      <c r="BV24" s="434">
        <v>167650267</v>
      </c>
      <c r="BW24" s="435"/>
      <c r="BX24" s="435"/>
      <c r="BY24" s="435"/>
      <c r="BZ24" s="435"/>
      <c r="CA24" s="435"/>
      <c r="CB24" s="435"/>
      <c r="CC24" s="436"/>
      <c r="CD24" s="201"/>
      <c r="CE24" s="544"/>
      <c r="CF24" s="544"/>
      <c r="CG24" s="544"/>
      <c r="CH24" s="544"/>
      <c r="CI24" s="544"/>
      <c r="CJ24" s="544"/>
      <c r="CK24" s="544"/>
      <c r="CL24" s="544"/>
      <c r="CM24" s="544"/>
      <c r="CN24" s="544"/>
      <c r="CO24" s="544"/>
      <c r="CP24" s="544"/>
      <c r="CQ24" s="544"/>
      <c r="CR24" s="544"/>
      <c r="CS24" s="545"/>
      <c r="CT24" s="431"/>
      <c r="CU24" s="432"/>
      <c r="CV24" s="432"/>
      <c r="CW24" s="432"/>
      <c r="CX24" s="432"/>
      <c r="CY24" s="432"/>
      <c r="CZ24" s="432"/>
      <c r="DA24" s="433"/>
      <c r="DB24" s="431"/>
      <c r="DC24" s="432"/>
      <c r="DD24" s="432"/>
      <c r="DE24" s="432"/>
      <c r="DF24" s="432"/>
      <c r="DG24" s="432"/>
      <c r="DH24" s="432"/>
      <c r="DI24" s="433"/>
      <c r="DJ24" s="186"/>
      <c r="DK24" s="186"/>
      <c r="DL24" s="186"/>
      <c r="DM24" s="186"/>
      <c r="DN24" s="186"/>
      <c r="DO24" s="186"/>
    </row>
    <row r="25" spans="1:119" s="186" customFormat="1" ht="18.75" customHeight="1" x14ac:dyDescent="0.2">
      <c r="A25" s="187"/>
      <c r="B25" s="574"/>
      <c r="C25" s="575"/>
      <c r="D25" s="576"/>
      <c r="E25" s="484" t="s">
        <v>176</v>
      </c>
      <c r="F25" s="464"/>
      <c r="G25" s="464"/>
      <c r="H25" s="464"/>
      <c r="I25" s="464"/>
      <c r="J25" s="464"/>
      <c r="K25" s="465"/>
      <c r="L25" s="485">
        <v>3</v>
      </c>
      <c r="M25" s="486"/>
      <c r="N25" s="486"/>
      <c r="O25" s="486"/>
      <c r="P25" s="528"/>
      <c r="Q25" s="485">
        <v>9350</v>
      </c>
      <c r="R25" s="486"/>
      <c r="S25" s="486"/>
      <c r="T25" s="486"/>
      <c r="U25" s="486"/>
      <c r="V25" s="528"/>
      <c r="W25" s="587"/>
      <c r="X25" s="575"/>
      <c r="Y25" s="576"/>
      <c r="Z25" s="484" t="s">
        <v>177</v>
      </c>
      <c r="AA25" s="464"/>
      <c r="AB25" s="464"/>
      <c r="AC25" s="464"/>
      <c r="AD25" s="464"/>
      <c r="AE25" s="464"/>
      <c r="AF25" s="464"/>
      <c r="AG25" s="465"/>
      <c r="AH25" s="485">
        <v>1719</v>
      </c>
      <c r="AI25" s="486"/>
      <c r="AJ25" s="486"/>
      <c r="AK25" s="486"/>
      <c r="AL25" s="528"/>
      <c r="AM25" s="485">
        <v>5339214</v>
      </c>
      <c r="AN25" s="486"/>
      <c r="AO25" s="486"/>
      <c r="AP25" s="486"/>
      <c r="AQ25" s="486"/>
      <c r="AR25" s="528"/>
      <c r="AS25" s="485">
        <v>3106</v>
      </c>
      <c r="AT25" s="486"/>
      <c r="AU25" s="486"/>
      <c r="AV25" s="486"/>
      <c r="AW25" s="486"/>
      <c r="AX25" s="487"/>
      <c r="AY25" s="394" t="s">
        <v>178</v>
      </c>
      <c r="AZ25" s="395"/>
      <c r="BA25" s="395"/>
      <c r="BB25" s="395"/>
      <c r="BC25" s="395"/>
      <c r="BD25" s="395"/>
      <c r="BE25" s="395"/>
      <c r="BF25" s="395"/>
      <c r="BG25" s="395"/>
      <c r="BH25" s="395"/>
      <c r="BI25" s="395"/>
      <c r="BJ25" s="395"/>
      <c r="BK25" s="395"/>
      <c r="BL25" s="395"/>
      <c r="BM25" s="396"/>
      <c r="BN25" s="397">
        <v>131683393</v>
      </c>
      <c r="BO25" s="398"/>
      <c r="BP25" s="398"/>
      <c r="BQ25" s="398"/>
      <c r="BR25" s="398"/>
      <c r="BS25" s="398"/>
      <c r="BT25" s="398"/>
      <c r="BU25" s="399"/>
      <c r="BV25" s="397">
        <v>84091396</v>
      </c>
      <c r="BW25" s="398"/>
      <c r="BX25" s="398"/>
      <c r="BY25" s="398"/>
      <c r="BZ25" s="398"/>
      <c r="CA25" s="398"/>
      <c r="CB25" s="398"/>
      <c r="CC25" s="399"/>
      <c r="CD25" s="201"/>
      <c r="CE25" s="544"/>
      <c r="CF25" s="544"/>
      <c r="CG25" s="544"/>
      <c r="CH25" s="544"/>
      <c r="CI25" s="544"/>
      <c r="CJ25" s="544"/>
      <c r="CK25" s="544"/>
      <c r="CL25" s="544"/>
      <c r="CM25" s="544"/>
      <c r="CN25" s="544"/>
      <c r="CO25" s="544"/>
      <c r="CP25" s="544"/>
      <c r="CQ25" s="544"/>
      <c r="CR25" s="544"/>
      <c r="CS25" s="545"/>
      <c r="CT25" s="431"/>
      <c r="CU25" s="432"/>
      <c r="CV25" s="432"/>
      <c r="CW25" s="432"/>
      <c r="CX25" s="432"/>
      <c r="CY25" s="432"/>
      <c r="CZ25" s="432"/>
      <c r="DA25" s="433"/>
      <c r="DB25" s="431"/>
      <c r="DC25" s="432"/>
      <c r="DD25" s="432"/>
      <c r="DE25" s="432"/>
      <c r="DF25" s="432"/>
      <c r="DG25" s="432"/>
      <c r="DH25" s="432"/>
      <c r="DI25" s="433"/>
    </row>
    <row r="26" spans="1:119" s="186" customFormat="1" ht="18.75" customHeight="1" x14ac:dyDescent="0.2">
      <c r="A26" s="187"/>
      <c r="B26" s="574"/>
      <c r="C26" s="575"/>
      <c r="D26" s="576"/>
      <c r="E26" s="484" t="s">
        <v>179</v>
      </c>
      <c r="F26" s="464"/>
      <c r="G26" s="464"/>
      <c r="H26" s="464"/>
      <c r="I26" s="464"/>
      <c r="J26" s="464"/>
      <c r="K26" s="465"/>
      <c r="L26" s="485">
        <v>1</v>
      </c>
      <c r="M26" s="486"/>
      <c r="N26" s="486"/>
      <c r="O26" s="486"/>
      <c r="P26" s="528"/>
      <c r="Q26" s="485">
        <v>5387</v>
      </c>
      <c r="R26" s="486"/>
      <c r="S26" s="486"/>
      <c r="T26" s="486"/>
      <c r="U26" s="486"/>
      <c r="V26" s="528"/>
      <c r="W26" s="587"/>
      <c r="X26" s="575"/>
      <c r="Y26" s="576"/>
      <c r="Z26" s="484" t="s">
        <v>180</v>
      </c>
      <c r="AA26" s="597"/>
      <c r="AB26" s="597"/>
      <c r="AC26" s="597"/>
      <c r="AD26" s="597"/>
      <c r="AE26" s="597"/>
      <c r="AF26" s="597"/>
      <c r="AG26" s="598"/>
      <c r="AH26" s="485">
        <v>1036</v>
      </c>
      <c r="AI26" s="486"/>
      <c r="AJ26" s="486"/>
      <c r="AK26" s="486"/>
      <c r="AL26" s="528"/>
      <c r="AM26" s="485">
        <v>3499608</v>
      </c>
      <c r="AN26" s="486"/>
      <c r="AO26" s="486"/>
      <c r="AP26" s="486"/>
      <c r="AQ26" s="486"/>
      <c r="AR26" s="528"/>
      <c r="AS26" s="485">
        <v>3378</v>
      </c>
      <c r="AT26" s="486"/>
      <c r="AU26" s="486"/>
      <c r="AV26" s="486"/>
      <c r="AW26" s="486"/>
      <c r="AX26" s="487"/>
      <c r="AY26" s="437" t="s">
        <v>181</v>
      </c>
      <c r="AZ26" s="438"/>
      <c r="BA26" s="438"/>
      <c r="BB26" s="438"/>
      <c r="BC26" s="438"/>
      <c r="BD26" s="438"/>
      <c r="BE26" s="438"/>
      <c r="BF26" s="438"/>
      <c r="BG26" s="438"/>
      <c r="BH26" s="438"/>
      <c r="BI26" s="438"/>
      <c r="BJ26" s="438"/>
      <c r="BK26" s="438"/>
      <c r="BL26" s="438"/>
      <c r="BM26" s="439"/>
      <c r="BN26" s="434">
        <v>2657391</v>
      </c>
      <c r="BO26" s="435"/>
      <c r="BP26" s="435"/>
      <c r="BQ26" s="435"/>
      <c r="BR26" s="435"/>
      <c r="BS26" s="435"/>
      <c r="BT26" s="435"/>
      <c r="BU26" s="436"/>
      <c r="BV26" s="434">
        <v>2810388</v>
      </c>
      <c r="BW26" s="435"/>
      <c r="BX26" s="435"/>
      <c r="BY26" s="435"/>
      <c r="BZ26" s="435"/>
      <c r="CA26" s="435"/>
      <c r="CB26" s="435"/>
      <c r="CC26" s="436"/>
      <c r="CD26" s="201"/>
      <c r="CE26" s="544"/>
      <c r="CF26" s="544"/>
      <c r="CG26" s="544"/>
      <c r="CH26" s="544"/>
      <c r="CI26" s="544"/>
      <c r="CJ26" s="544"/>
      <c r="CK26" s="544"/>
      <c r="CL26" s="544"/>
      <c r="CM26" s="544"/>
      <c r="CN26" s="544"/>
      <c r="CO26" s="544"/>
      <c r="CP26" s="544"/>
      <c r="CQ26" s="544"/>
      <c r="CR26" s="544"/>
      <c r="CS26" s="545"/>
      <c r="CT26" s="431"/>
      <c r="CU26" s="432"/>
      <c r="CV26" s="432"/>
      <c r="CW26" s="432"/>
      <c r="CX26" s="432"/>
      <c r="CY26" s="432"/>
      <c r="CZ26" s="432"/>
      <c r="DA26" s="433"/>
      <c r="DB26" s="431"/>
      <c r="DC26" s="432"/>
      <c r="DD26" s="432"/>
      <c r="DE26" s="432"/>
      <c r="DF26" s="432"/>
      <c r="DG26" s="432"/>
      <c r="DH26" s="432"/>
      <c r="DI26" s="433"/>
    </row>
    <row r="27" spans="1:119" ht="18.75" customHeight="1" thickBot="1" x14ac:dyDescent="0.25">
      <c r="A27" s="187"/>
      <c r="B27" s="574"/>
      <c r="C27" s="575"/>
      <c r="D27" s="576"/>
      <c r="E27" s="484" t="s">
        <v>182</v>
      </c>
      <c r="F27" s="464"/>
      <c r="G27" s="464"/>
      <c r="H27" s="464"/>
      <c r="I27" s="464"/>
      <c r="J27" s="464"/>
      <c r="K27" s="465"/>
      <c r="L27" s="485">
        <v>1</v>
      </c>
      <c r="M27" s="486"/>
      <c r="N27" s="486"/>
      <c r="O27" s="486"/>
      <c r="P27" s="528"/>
      <c r="Q27" s="485">
        <v>10080</v>
      </c>
      <c r="R27" s="486"/>
      <c r="S27" s="486"/>
      <c r="T27" s="486"/>
      <c r="U27" s="486"/>
      <c r="V27" s="528"/>
      <c r="W27" s="587"/>
      <c r="X27" s="575"/>
      <c r="Y27" s="576"/>
      <c r="Z27" s="484" t="s">
        <v>183</v>
      </c>
      <c r="AA27" s="464"/>
      <c r="AB27" s="464"/>
      <c r="AC27" s="464"/>
      <c r="AD27" s="464"/>
      <c r="AE27" s="464"/>
      <c r="AF27" s="464"/>
      <c r="AG27" s="465"/>
      <c r="AH27" s="485">
        <v>6416</v>
      </c>
      <c r="AI27" s="486"/>
      <c r="AJ27" s="486"/>
      <c r="AK27" s="486"/>
      <c r="AL27" s="528"/>
      <c r="AM27" s="485">
        <v>22411196</v>
      </c>
      <c r="AN27" s="486"/>
      <c r="AO27" s="486"/>
      <c r="AP27" s="486"/>
      <c r="AQ27" s="486"/>
      <c r="AR27" s="528"/>
      <c r="AS27" s="485">
        <v>3493</v>
      </c>
      <c r="AT27" s="486"/>
      <c r="AU27" s="486"/>
      <c r="AV27" s="486"/>
      <c r="AW27" s="486"/>
      <c r="AX27" s="487"/>
      <c r="AY27" s="529" t="s">
        <v>184</v>
      </c>
      <c r="AZ27" s="530"/>
      <c r="BA27" s="530"/>
      <c r="BB27" s="530"/>
      <c r="BC27" s="530"/>
      <c r="BD27" s="530"/>
      <c r="BE27" s="530"/>
      <c r="BF27" s="530"/>
      <c r="BG27" s="530"/>
      <c r="BH27" s="530"/>
      <c r="BI27" s="530"/>
      <c r="BJ27" s="530"/>
      <c r="BK27" s="530"/>
      <c r="BL27" s="530"/>
      <c r="BM27" s="531"/>
      <c r="BN27" s="610">
        <v>14861372</v>
      </c>
      <c r="BO27" s="611"/>
      <c r="BP27" s="611"/>
      <c r="BQ27" s="611"/>
      <c r="BR27" s="611"/>
      <c r="BS27" s="611"/>
      <c r="BT27" s="611"/>
      <c r="BU27" s="612"/>
      <c r="BV27" s="610">
        <v>14718028</v>
      </c>
      <c r="BW27" s="611"/>
      <c r="BX27" s="611"/>
      <c r="BY27" s="611"/>
      <c r="BZ27" s="611"/>
      <c r="CA27" s="611"/>
      <c r="CB27" s="611"/>
      <c r="CC27" s="612"/>
      <c r="CD27" s="203"/>
      <c r="CE27" s="544"/>
      <c r="CF27" s="544"/>
      <c r="CG27" s="544"/>
      <c r="CH27" s="544"/>
      <c r="CI27" s="544"/>
      <c r="CJ27" s="544"/>
      <c r="CK27" s="544"/>
      <c r="CL27" s="544"/>
      <c r="CM27" s="544"/>
      <c r="CN27" s="544"/>
      <c r="CO27" s="544"/>
      <c r="CP27" s="544"/>
      <c r="CQ27" s="544"/>
      <c r="CR27" s="544"/>
      <c r="CS27" s="545"/>
      <c r="CT27" s="431"/>
      <c r="CU27" s="432"/>
      <c r="CV27" s="432"/>
      <c r="CW27" s="432"/>
      <c r="CX27" s="432"/>
      <c r="CY27" s="432"/>
      <c r="CZ27" s="432"/>
      <c r="DA27" s="433"/>
      <c r="DB27" s="431"/>
      <c r="DC27" s="432"/>
      <c r="DD27" s="432"/>
      <c r="DE27" s="432"/>
      <c r="DF27" s="432"/>
      <c r="DG27" s="432"/>
      <c r="DH27" s="432"/>
      <c r="DI27" s="433"/>
      <c r="DJ27" s="186"/>
      <c r="DK27" s="186"/>
      <c r="DL27" s="186"/>
      <c r="DM27" s="186"/>
      <c r="DN27" s="186"/>
      <c r="DO27" s="186"/>
    </row>
    <row r="28" spans="1:119" ht="18.75" customHeight="1" x14ac:dyDescent="0.2">
      <c r="A28" s="187"/>
      <c r="B28" s="574"/>
      <c r="C28" s="575"/>
      <c r="D28" s="576"/>
      <c r="E28" s="484" t="s">
        <v>185</v>
      </c>
      <c r="F28" s="464"/>
      <c r="G28" s="464"/>
      <c r="H28" s="464"/>
      <c r="I28" s="464"/>
      <c r="J28" s="464"/>
      <c r="K28" s="465"/>
      <c r="L28" s="485">
        <v>1</v>
      </c>
      <c r="M28" s="486"/>
      <c r="N28" s="486"/>
      <c r="O28" s="486"/>
      <c r="P28" s="528"/>
      <c r="Q28" s="485">
        <v>9270</v>
      </c>
      <c r="R28" s="486"/>
      <c r="S28" s="486"/>
      <c r="T28" s="486"/>
      <c r="U28" s="486"/>
      <c r="V28" s="528"/>
      <c r="W28" s="587"/>
      <c r="X28" s="575"/>
      <c r="Y28" s="576"/>
      <c r="Z28" s="484" t="s">
        <v>186</v>
      </c>
      <c r="AA28" s="464"/>
      <c r="AB28" s="464"/>
      <c r="AC28" s="464"/>
      <c r="AD28" s="464"/>
      <c r="AE28" s="464"/>
      <c r="AF28" s="464"/>
      <c r="AG28" s="465"/>
      <c r="AH28" s="485">
        <v>1014</v>
      </c>
      <c r="AI28" s="486"/>
      <c r="AJ28" s="486"/>
      <c r="AK28" s="486"/>
      <c r="AL28" s="528"/>
      <c r="AM28" s="485">
        <v>2590770</v>
      </c>
      <c r="AN28" s="486"/>
      <c r="AO28" s="486"/>
      <c r="AP28" s="486"/>
      <c r="AQ28" s="486"/>
      <c r="AR28" s="528"/>
      <c r="AS28" s="485">
        <v>2555</v>
      </c>
      <c r="AT28" s="486"/>
      <c r="AU28" s="486"/>
      <c r="AV28" s="486"/>
      <c r="AW28" s="486"/>
      <c r="AX28" s="487"/>
      <c r="AY28" s="613" t="s">
        <v>187</v>
      </c>
      <c r="AZ28" s="614"/>
      <c r="BA28" s="614"/>
      <c r="BB28" s="615"/>
      <c r="BC28" s="394" t="s">
        <v>48</v>
      </c>
      <c r="BD28" s="395"/>
      <c r="BE28" s="395"/>
      <c r="BF28" s="395"/>
      <c r="BG28" s="395"/>
      <c r="BH28" s="395"/>
      <c r="BI28" s="395"/>
      <c r="BJ28" s="395"/>
      <c r="BK28" s="395"/>
      <c r="BL28" s="395"/>
      <c r="BM28" s="396"/>
      <c r="BN28" s="397" t="s">
        <v>130</v>
      </c>
      <c r="BO28" s="398"/>
      <c r="BP28" s="398"/>
      <c r="BQ28" s="398"/>
      <c r="BR28" s="398"/>
      <c r="BS28" s="398"/>
      <c r="BT28" s="398"/>
      <c r="BU28" s="399"/>
      <c r="BV28" s="397">
        <v>19695</v>
      </c>
      <c r="BW28" s="398"/>
      <c r="BX28" s="398"/>
      <c r="BY28" s="398"/>
      <c r="BZ28" s="398"/>
      <c r="CA28" s="398"/>
      <c r="CB28" s="398"/>
      <c r="CC28" s="399"/>
      <c r="CD28" s="201"/>
      <c r="CE28" s="544"/>
      <c r="CF28" s="544"/>
      <c r="CG28" s="544"/>
      <c r="CH28" s="544"/>
      <c r="CI28" s="544"/>
      <c r="CJ28" s="544"/>
      <c r="CK28" s="544"/>
      <c r="CL28" s="544"/>
      <c r="CM28" s="544"/>
      <c r="CN28" s="544"/>
      <c r="CO28" s="544"/>
      <c r="CP28" s="544"/>
      <c r="CQ28" s="544"/>
      <c r="CR28" s="544"/>
      <c r="CS28" s="545"/>
      <c r="CT28" s="431"/>
      <c r="CU28" s="432"/>
      <c r="CV28" s="432"/>
      <c r="CW28" s="432"/>
      <c r="CX28" s="432"/>
      <c r="CY28" s="432"/>
      <c r="CZ28" s="432"/>
      <c r="DA28" s="433"/>
      <c r="DB28" s="431"/>
      <c r="DC28" s="432"/>
      <c r="DD28" s="432"/>
      <c r="DE28" s="432"/>
      <c r="DF28" s="432"/>
      <c r="DG28" s="432"/>
      <c r="DH28" s="432"/>
      <c r="DI28" s="433"/>
      <c r="DJ28" s="186"/>
      <c r="DK28" s="186"/>
      <c r="DL28" s="186"/>
      <c r="DM28" s="186"/>
      <c r="DN28" s="186"/>
      <c r="DO28" s="186"/>
    </row>
    <row r="29" spans="1:119" ht="18.75" customHeight="1" x14ac:dyDescent="0.2">
      <c r="A29" s="187"/>
      <c r="B29" s="574"/>
      <c r="C29" s="575"/>
      <c r="D29" s="576"/>
      <c r="E29" s="484" t="s">
        <v>188</v>
      </c>
      <c r="F29" s="464"/>
      <c r="G29" s="464"/>
      <c r="H29" s="464"/>
      <c r="I29" s="464"/>
      <c r="J29" s="464"/>
      <c r="K29" s="465"/>
      <c r="L29" s="485">
        <v>65</v>
      </c>
      <c r="M29" s="486"/>
      <c r="N29" s="486"/>
      <c r="O29" s="486"/>
      <c r="P29" s="528"/>
      <c r="Q29" s="485">
        <v>8640</v>
      </c>
      <c r="R29" s="486"/>
      <c r="S29" s="486"/>
      <c r="T29" s="486"/>
      <c r="U29" s="486"/>
      <c r="V29" s="528"/>
      <c r="W29" s="588"/>
      <c r="X29" s="589"/>
      <c r="Y29" s="590"/>
      <c r="Z29" s="484" t="s">
        <v>189</v>
      </c>
      <c r="AA29" s="464"/>
      <c r="AB29" s="464"/>
      <c r="AC29" s="464"/>
      <c r="AD29" s="464"/>
      <c r="AE29" s="464"/>
      <c r="AF29" s="464"/>
      <c r="AG29" s="465"/>
      <c r="AH29" s="485">
        <v>17503</v>
      </c>
      <c r="AI29" s="486"/>
      <c r="AJ29" s="486"/>
      <c r="AK29" s="486"/>
      <c r="AL29" s="528"/>
      <c r="AM29" s="485">
        <v>57225493</v>
      </c>
      <c r="AN29" s="486"/>
      <c r="AO29" s="486"/>
      <c r="AP29" s="486"/>
      <c r="AQ29" s="486"/>
      <c r="AR29" s="528"/>
      <c r="AS29" s="485">
        <v>3269</v>
      </c>
      <c r="AT29" s="486"/>
      <c r="AU29" s="486"/>
      <c r="AV29" s="486"/>
      <c r="AW29" s="486"/>
      <c r="AX29" s="487"/>
      <c r="AY29" s="616"/>
      <c r="AZ29" s="617"/>
      <c r="BA29" s="617"/>
      <c r="BB29" s="618"/>
      <c r="BC29" s="468" t="s">
        <v>190</v>
      </c>
      <c r="BD29" s="469"/>
      <c r="BE29" s="469"/>
      <c r="BF29" s="469"/>
      <c r="BG29" s="469"/>
      <c r="BH29" s="469"/>
      <c r="BI29" s="469"/>
      <c r="BJ29" s="469"/>
      <c r="BK29" s="469"/>
      <c r="BL29" s="469"/>
      <c r="BM29" s="470"/>
      <c r="BN29" s="434" t="s">
        <v>130</v>
      </c>
      <c r="BO29" s="435"/>
      <c r="BP29" s="435"/>
      <c r="BQ29" s="435"/>
      <c r="BR29" s="435"/>
      <c r="BS29" s="435"/>
      <c r="BT29" s="435"/>
      <c r="BU29" s="436"/>
      <c r="BV29" s="434" t="s">
        <v>130</v>
      </c>
      <c r="BW29" s="435"/>
      <c r="BX29" s="435"/>
      <c r="BY29" s="435"/>
      <c r="BZ29" s="435"/>
      <c r="CA29" s="435"/>
      <c r="CB29" s="435"/>
      <c r="CC29" s="436"/>
      <c r="CD29" s="203"/>
      <c r="CE29" s="544"/>
      <c r="CF29" s="544"/>
      <c r="CG29" s="544"/>
      <c r="CH29" s="544"/>
      <c r="CI29" s="544"/>
      <c r="CJ29" s="544"/>
      <c r="CK29" s="544"/>
      <c r="CL29" s="544"/>
      <c r="CM29" s="544"/>
      <c r="CN29" s="544"/>
      <c r="CO29" s="544"/>
      <c r="CP29" s="544"/>
      <c r="CQ29" s="544"/>
      <c r="CR29" s="544"/>
      <c r="CS29" s="545"/>
      <c r="CT29" s="431"/>
      <c r="CU29" s="432"/>
      <c r="CV29" s="432"/>
      <c r="CW29" s="432"/>
      <c r="CX29" s="432"/>
      <c r="CY29" s="432"/>
      <c r="CZ29" s="432"/>
      <c r="DA29" s="433"/>
      <c r="DB29" s="431"/>
      <c r="DC29" s="432"/>
      <c r="DD29" s="432"/>
      <c r="DE29" s="432"/>
      <c r="DF29" s="432"/>
      <c r="DG29" s="432"/>
      <c r="DH29" s="432"/>
      <c r="DI29" s="433"/>
      <c r="DJ29" s="186"/>
      <c r="DK29" s="186"/>
      <c r="DL29" s="186"/>
      <c r="DM29" s="186"/>
      <c r="DN29" s="186"/>
      <c r="DO29" s="186"/>
    </row>
    <row r="30" spans="1:119" ht="18.75" customHeight="1" thickBot="1" x14ac:dyDescent="0.25">
      <c r="A30" s="187"/>
      <c r="B30" s="577"/>
      <c r="C30" s="578"/>
      <c r="D30" s="579"/>
      <c r="E30" s="488"/>
      <c r="F30" s="489"/>
      <c r="G30" s="489"/>
      <c r="H30" s="489"/>
      <c r="I30" s="489"/>
      <c r="J30" s="489"/>
      <c r="K30" s="490"/>
      <c r="L30" s="591"/>
      <c r="M30" s="592"/>
      <c r="N30" s="592"/>
      <c r="O30" s="592"/>
      <c r="P30" s="593"/>
      <c r="Q30" s="591"/>
      <c r="R30" s="592"/>
      <c r="S30" s="592"/>
      <c r="T30" s="592"/>
      <c r="U30" s="592"/>
      <c r="V30" s="593"/>
      <c r="W30" s="594" t="s">
        <v>191</v>
      </c>
      <c r="X30" s="595"/>
      <c r="Y30" s="595"/>
      <c r="Z30" s="595"/>
      <c r="AA30" s="595"/>
      <c r="AB30" s="595"/>
      <c r="AC30" s="595"/>
      <c r="AD30" s="595"/>
      <c r="AE30" s="595"/>
      <c r="AF30" s="595"/>
      <c r="AG30" s="596"/>
      <c r="AH30" s="553">
        <v>101</v>
      </c>
      <c r="AI30" s="554"/>
      <c r="AJ30" s="554"/>
      <c r="AK30" s="554"/>
      <c r="AL30" s="554"/>
      <c r="AM30" s="554"/>
      <c r="AN30" s="554"/>
      <c r="AO30" s="554"/>
      <c r="AP30" s="554"/>
      <c r="AQ30" s="554"/>
      <c r="AR30" s="554"/>
      <c r="AS30" s="554"/>
      <c r="AT30" s="554"/>
      <c r="AU30" s="554"/>
      <c r="AV30" s="554"/>
      <c r="AW30" s="554"/>
      <c r="AX30" s="556"/>
      <c r="AY30" s="619"/>
      <c r="AZ30" s="620"/>
      <c r="BA30" s="620"/>
      <c r="BB30" s="621"/>
      <c r="BC30" s="607" t="s">
        <v>50</v>
      </c>
      <c r="BD30" s="608"/>
      <c r="BE30" s="608"/>
      <c r="BF30" s="608"/>
      <c r="BG30" s="608"/>
      <c r="BH30" s="608"/>
      <c r="BI30" s="608"/>
      <c r="BJ30" s="608"/>
      <c r="BK30" s="608"/>
      <c r="BL30" s="608"/>
      <c r="BM30" s="609"/>
      <c r="BN30" s="610">
        <v>34817675</v>
      </c>
      <c r="BO30" s="611"/>
      <c r="BP30" s="611"/>
      <c r="BQ30" s="611"/>
      <c r="BR30" s="611"/>
      <c r="BS30" s="611"/>
      <c r="BT30" s="611"/>
      <c r="BU30" s="612"/>
      <c r="BV30" s="610">
        <v>36489509</v>
      </c>
      <c r="BW30" s="611"/>
      <c r="BX30" s="611"/>
      <c r="BY30" s="611"/>
      <c r="BZ30" s="611"/>
      <c r="CA30" s="611"/>
      <c r="CB30" s="611"/>
      <c r="CC30" s="612"/>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8" t="s">
        <v>198</v>
      </c>
      <c r="D33" s="458"/>
      <c r="E33" s="423" t="s">
        <v>199</v>
      </c>
      <c r="F33" s="423"/>
      <c r="G33" s="423"/>
      <c r="H33" s="423"/>
      <c r="I33" s="423"/>
      <c r="J33" s="423"/>
      <c r="K33" s="423"/>
      <c r="L33" s="423"/>
      <c r="M33" s="423"/>
      <c r="N33" s="423"/>
      <c r="O33" s="423"/>
      <c r="P33" s="423"/>
      <c r="Q33" s="423"/>
      <c r="R33" s="423"/>
      <c r="S33" s="423"/>
      <c r="T33" s="216"/>
      <c r="U33" s="458" t="s">
        <v>200</v>
      </c>
      <c r="V33" s="458"/>
      <c r="W33" s="423" t="s">
        <v>199</v>
      </c>
      <c r="X33" s="423"/>
      <c r="Y33" s="423"/>
      <c r="Z33" s="423"/>
      <c r="AA33" s="423"/>
      <c r="AB33" s="423"/>
      <c r="AC33" s="423"/>
      <c r="AD33" s="423"/>
      <c r="AE33" s="423"/>
      <c r="AF33" s="423"/>
      <c r="AG33" s="423"/>
      <c r="AH33" s="423"/>
      <c r="AI33" s="423"/>
      <c r="AJ33" s="423"/>
      <c r="AK33" s="423"/>
      <c r="AL33" s="216"/>
      <c r="AM33" s="458" t="s">
        <v>201</v>
      </c>
      <c r="AN33" s="458"/>
      <c r="AO33" s="423" t="s">
        <v>202</v>
      </c>
      <c r="AP33" s="423"/>
      <c r="AQ33" s="423"/>
      <c r="AR33" s="423"/>
      <c r="AS33" s="423"/>
      <c r="AT33" s="423"/>
      <c r="AU33" s="423"/>
      <c r="AV33" s="423"/>
      <c r="AW33" s="423"/>
      <c r="AX33" s="423"/>
      <c r="AY33" s="423"/>
      <c r="AZ33" s="423"/>
      <c r="BA33" s="423"/>
      <c r="BB33" s="423"/>
      <c r="BC33" s="423"/>
      <c r="BD33" s="217"/>
      <c r="BE33" s="423" t="s">
        <v>203</v>
      </c>
      <c r="BF33" s="423"/>
      <c r="BG33" s="423" t="s">
        <v>204</v>
      </c>
      <c r="BH33" s="423"/>
      <c r="BI33" s="423"/>
      <c r="BJ33" s="423"/>
      <c r="BK33" s="423"/>
      <c r="BL33" s="423"/>
      <c r="BM33" s="423"/>
      <c r="BN33" s="423"/>
      <c r="BO33" s="423"/>
      <c r="BP33" s="423"/>
      <c r="BQ33" s="423"/>
      <c r="BR33" s="423"/>
      <c r="BS33" s="423"/>
      <c r="BT33" s="423"/>
      <c r="BU33" s="423"/>
      <c r="BV33" s="217"/>
      <c r="BW33" s="458" t="s">
        <v>203</v>
      </c>
      <c r="BX33" s="458"/>
      <c r="BY33" s="423" t="s">
        <v>205</v>
      </c>
      <c r="BZ33" s="423"/>
      <c r="CA33" s="423"/>
      <c r="CB33" s="423"/>
      <c r="CC33" s="423"/>
      <c r="CD33" s="423"/>
      <c r="CE33" s="423"/>
      <c r="CF33" s="423"/>
      <c r="CG33" s="423"/>
      <c r="CH33" s="423"/>
      <c r="CI33" s="423"/>
      <c r="CJ33" s="423"/>
      <c r="CK33" s="423"/>
      <c r="CL33" s="423"/>
      <c r="CM33" s="423"/>
      <c r="CN33" s="216"/>
      <c r="CO33" s="458" t="s">
        <v>198</v>
      </c>
      <c r="CP33" s="458"/>
      <c r="CQ33" s="423" t="s">
        <v>206</v>
      </c>
      <c r="CR33" s="423"/>
      <c r="CS33" s="423"/>
      <c r="CT33" s="423"/>
      <c r="CU33" s="423"/>
      <c r="CV33" s="423"/>
      <c r="CW33" s="423"/>
      <c r="CX33" s="423"/>
      <c r="CY33" s="423"/>
      <c r="CZ33" s="423"/>
      <c r="DA33" s="423"/>
      <c r="DB33" s="423"/>
      <c r="DC33" s="423"/>
      <c r="DD33" s="423"/>
      <c r="DE33" s="423"/>
      <c r="DF33" s="216"/>
      <c r="DG33" s="622" t="s">
        <v>207</v>
      </c>
      <c r="DH33" s="622"/>
      <c r="DI33" s="218"/>
      <c r="DJ33" s="186"/>
      <c r="DK33" s="186"/>
      <c r="DL33" s="186"/>
      <c r="DM33" s="186"/>
      <c r="DN33" s="186"/>
      <c r="DO33" s="186"/>
    </row>
    <row r="34" spans="1:119" ht="32.25" customHeight="1" x14ac:dyDescent="0.2">
      <c r="A34" s="187"/>
      <c r="B34" s="213"/>
      <c r="C34" s="623">
        <f>IF(E34="","",1)</f>
        <v>1</v>
      </c>
      <c r="D34" s="623"/>
      <c r="E34" s="624" t="str">
        <f>IF('各会計、関係団体の財政状況及び健全化判断比率'!B7="","",'各会計、関係団体の財政状況及び健全化判断比率'!B7)</f>
        <v>一般会計</v>
      </c>
      <c r="F34" s="624"/>
      <c r="G34" s="624"/>
      <c r="H34" s="624"/>
      <c r="I34" s="624"/>
      <c r="J34" s="624"/>
      <c r="K34" s="624"/>
      <c r="L34" s="624"/>
      <c r="M34" s="624"/>
      <c r="N34" s="624"/>
      <c r="O34" s="624"/>
      <c r="P34" s="624"/>
      <c r="Q34" s="624"/>
      <c r="R34" s="624"/>
      <c r="S34" s="624"/>
      <c r="T34" s="214"/>
      <c r="U34" s="623">
        <f>IF(W34="","",MAX(C34:D43)+1)</f>
        <v>6</v>
      </c>
      <c r="V34" s="623"/>
      <c r="W34" s="624" t="str">
        <f>IF('各会計、関係団体の財政状況及び健全化判断比率'!B28="","",'各会計、関係団体の財政状況及び健全化判断比率'!B28)</f>
        <v>京都市国民健康保険事業特別会計</v>
      </c>
      <c r="X34" s="624"/>
      <c r="Y34" s="624"/>
      <c r="Z34" s="624"/>
      <c r="AA34" s="624"/>
      <c r="AB34" s="624"/>
      <c r="AC34" s="624"/>
      <c r="AD34" s="624"/>
      <c r="AE34" s="624"/>
      <c r="AF34" s="624"/>
      <c r="AG34" s="624"/>
      <c r="AH34" s="624"/>
      <c r="AI34" s="624"/>
      <c r="AJ34" s="624"/>
      <c r="AK34" s="624"/>
      <c r="AL34" s="214"/>
      <c r="AM34" s="623">
        <f>IF(AO34="","",MAX(C34:D43,U34:V43)+1)</f>
        <v>9</v>
      </c>
      <c r="AN34" s="623"/>
      <c r="AO34" s="624" t="str">
        <f>IF('各会計、関係団体の財政状況及び健全化判断比率'!B31="","",'各会計、関係団体の財政状況及び健全化判断比率'!B31)</f>
        <v>京都市水道事業特別会計</v>
      </c>
      <c r="AP34" s="624"/>
      <c r="AQ34" s="624"/>
      <c r="AR34" s="624"/>
      <c r="AS34" s="624"/>
      <c r="AT34" s="624"/>
      <c r="AU34" s="624"/>
      <c r="AV34" s="624"/>
      <c r="AW34" s="624"/>
      <c r="AX34" s="624"/>
      <c r="AY34" s="624"/>
      <c r="AZ34" s="624"/>
      <c r="BA34" s="624"/>
      <c r="BB34" s="624"/>
      <c r="BC34" s="624"/>
      <c r="BD34" s="214"/>
      <c r="BE34" s="623">
        <f>IF(BG34="","",MAX(C34:D43,U34:V43,AM34:AN43)+1)</f>
        <v>13</v>
      </c>
      <c r="BF34" s="623"/>
      <c r="BG34" s="624" t="str">
        <f>IF('各会計、関係団体の財政状況及び健全化判断比率'!B35="","",'各会計、関係団体の財政状況及び健全化判断比率'!B35)</f>
        <v>京都市中央卸売市場第一市場特別会計</v>
      </c>
      <c r="BH34" s="624"/>
      <c r="BI34" s="624"/>
      <c r="BJ34" s="624"/>
      <c r="BK34" s="624"/>
      <c r="BL34" s="624"/>
      <c r="BM34" s="624"/>
      <c r="BN34" s="624"/>
      <c r="BO34" s="624"/>
      <c r="BP34" s="624"/>
      <c r="BQ34" s="624"/>
      <c r="BR34" s="624"/>
      <c r="BS34" s="624"/>
      <c r="BT34" s="624"/>
      <c r="BU34" s="624"/>
      <c r="BV34" s="214"/>
      <c r="BW34" s="623">
        <f>IF(BY34="","",MAX(C34:D43,U34:V43,AM34:AN43,BE34:BF43)+1)</f>
        <v>17</v>
      </c>
      <c r="BX34" s="623"/>
      <c r="BY34" s="624" t="str">
        <f>IF('各会計、関係団体の財政状況及び健全化判断比率'!B68="","",'各会計、関係団体の財政状況及び健全化判断比率'!B68)</f>
        <v>澱川右岸水防事務組合</v>
      </c>
      <c r="BZ34" s="624"/>
      <c r="CA34" s="624"/>
      <c r="CB34" s="624"/>
      <c r="CC34" s="624"/>
      <c r="CD34" s="624"/>
      <c r="CE34" s="624"/>
      <c r="CF34" s="624"/>
      <c r="CG34" s="624"/>
      <c r="CH34" s="624"/>
      <c r="CI34" s="624"/>
      <c r="CJ34" s="624"/>
      <c r="CK34" s="624"/>
      <c r="CL34" s="624"/>
      <c r="CM34" s="624"/>
      <c r="CN34" s="214"/>
      <c r="CO34" s="623">
        <f>IF(CQ34="","",MAX(C34:D43,U34:V43,AM34:AN43,BE34:BF43,BW34:BX43)+1)</f>
        <v>22</v>
      </c>
      <c r="CP34" s="623"/>
      <c r="CQ34" s="624" t="str">
        <f>IF('各会計、関係団体の財政状況及び健全化判断比率'!BS7="","",'各会計、関係団体の財政状況及び健全化判断比率'!BS7)</f>
        <v>京都市土地開発公社</v>
      </c>
      <c r="CR34" s="624"/>
      <c r="CS34" s="624"/>
      <c r="CT34" s="624"/>
      <c r="CU34" s="624"/>
      <c r="CV34" s="624"/>
      <c r="CW34" s="624"/>
      <c r="CX34" s="624"/>
      <c r="CY34" s="624"/>
      <c r="CZ34" s="624"/>
      <c r="DA34" s="624"/>
      <c r="DB34" s="624"/>
      <c r="DC34" s="624"/>
      <c r="DD34" s="624"/>
      <c r="DE34" s="624"/>
      <c r="DF34" s="211"/>
      <c r="DG34" s="625" t="str">
        <f>IF('各会計、関係団体の財政状況及び健全化判断比率'!BR7="","",'各会計、関係団体の財政状況及び健全化判断比率'!BR7)</f>
        <v/>
      </c>
      <c r="DH34" s="625"/>
      <c r="DI34" s="218"/>
      <c r="DJ34" s="186"/>
      <c r="DK34" s="186"/>
      <c r="DL34" s="186"/>
      <c r="DM34" s="186"/>
      <c r="DN34" s="186"/>
      <c r="DO34" s="186"/>
    </row>
    <row r="35" spans="1:119" ht="32.25" customHeight="1" x14ac:dyDescent="0.2">
      <c r="A35" s="187"/>
      <c r="B35" s="213"/>
      <c r="C35" s="623">
        <f>IF(E35="","",C34+1)</f>
        <v>2</v>
      </c>
      <c r="D35" s="623"/>
      <c r="E35" s="624" t="str">
        <f>IF('各会計、関係団体の財政状況及び健全化判断比率'!B8="","",'各会計、関係団体の財政状況及び健全化判断比率'!B8)</f>
        <v>京都市母子父子寡婦福祉資金貸付事業特別会計</v>
      </c>
      <c r="F35" s="624"/>
      <c r="G35" s="624"/>
      <c r="H35" s="624"/>
      <c r="I35" s="624"/>
      <c r="J35" s="624"/>
      <c r="K35" s="624"/>
      <c r="L35" s="624"/>
      <c r="M35" s="624"/>
      <c r="N35" s="624"/>
      <c r="O35" s="624"/>
      <c r="P35" s="624"/>
      <c r="Q35" s="624"/>
      <c r="R35" s="624"/>
      <c r="S35" s="624"/>
      <c r="T35" s="214"/>
      <c r="U35" s="623">
        <f>IF(W35="","",U34+1)</f>
        <v>7</v>
      </c>
      <c r="V35" s="623"/>
      <c r="W35" s="624" t="str">
        <f>IF('各会計、関係団体の財政状況及び健全化判断比率'!B29="","",'各会計、関係団体の財政状況及び健全化判断比率'!B29)</f>
        <v>京都市介護保険事業特別会計</v>
      </c>
      <c r="X35" s="624"/>
      <c r="Y35" s="624"/>
      <c r="Z35" s="624"/>
      <c r="AA35" s="624"/>
      <c r="AB35" s="624"/>
      <c r="AC35" s="624"/>
      <c r="AD35" s="624"/>
      <c r="AE35" s="624"/>
      <c r="AF35" s="624"/>
      <c r="AG35" s="624"/>
      <c r="AH35" s="624"/>
      <c r="AI35" s="624"/>
      <c r="AJ35" s="624"/>
      <c r="AK35" s="624"/>
      <c r="AL35" s="214"/>
      <c r="AM35" s="623">
        <f t="shared" ref="AM35:AM43" si="0">IF(AO35="","",AM34+1)</f>
        <v>10</v>
      </c>
      <c r="AN35" s="623"/>
      <c r="AO35" s="624" t="str">
        <f>IF('各会計、関係団体の財政状況及び健全化判断比率'!B32="","",'各会計、関係団体の財政状況及び健全化判断比率'!B32)</f>
        <v>京都市公共下水道事業特別会計</v>
      </c>
      <c r="AP35" s="624"/>
      <c r="AQ35" s="624"/>
      <c r="AR35" s="624"/>
      <c r="AS35" s="624"/>
      <c r="AT35" s="624"/>
      <c r="AU35" s="624"/>
      <c r="AV35" s="624"/>
      <c r="AW35" s="624"/>
      <c r="AX35" s="624"/>
      <c r="AY35" s="624"/>
      <c r="AZ35" s="624"/>
      <c r="BA35" s="624"/>
      <c r="BB35" s="624"/>
      <c r="BC35" s="624"/>
      <c r="BD35" s="214"/>
      <c r="BE35" s="623">
        <f t="shared" ref="BE35:BE43" si="1">IF(BG35="","",BE34+1)</f>
        <v>14</v>
      </c>
      <c r="BF35" s="623"/>
      <c r="BG35" s="624" t="str">
        <f>IF('各会計、関係団体の財政状況及び健全化判断比率'!B36="","",'各会計、関係団体の財政状況及び健全化判断比率'!B36)</f>
        <v>京都市中央卸売市場第二市場・と畜場特別会計</v>
      </c>
      <c r="BH35" s="624"/>
      <c r="BI35" s="624"/>
      <c r="BJ35" s="624"/>
      <c r="BK35" s="624"/>
      <c r="BL35" s="624"/>
      <c r="BM35" s="624"/>
      <c r="BN35" s="624"/>
      <c r="BO35" s="624"/>
      <c r="BP35" s="624"/>
      <c r="BQ35" s="624"/>
      <c r="BR35" s="624"/>
      <c r="BS35" s="624"/>
      <c r="BT35" s="624"/>
      <c r="BU35" s="624"/>
      <c r="BV35" s="214"/>
      <c r="BW35" s="623">
        <f t="shared" ref="BW35:BW43" si="2">IF(BY35="","",BW34+1)</f>
        <v>18</v>
      </c>
      <c r="BX35" s="623"/>
      <c r="BY35" s="624" t="str">
        <f>IF('各会計、関係団体の財政状況及び健全化判断比率'!B69="","",'各会計、関係団体の財政状況及び健全化判断比率'!B69)</f>
        <v>桂川・小畑川水防事務組合</v>
      </c>
      <c r="BZ35" s="624"/>
      <c r="CA35" s="624"/>
      <c r="CB35" s="624"/>
      <c r="CC35" s="624"/>
      <c r="CD35" s="624"/>
      <c r="CE35" s="624"/>
      <c r="CF35" s="624"/>
      <c r="CG35" s="624"/>
      <c r="CH35" s="624"/>
      <c r="CI35" s="624"/>
      <c r="CJ35" s="624"/>
      <c r="CK35" s="624"/>
      <c r="CL35" s="624"/>
      <c r="CM35" s="624"/>
      <c r="CN35" s="214"/>
      <c r="CO35" s="623">
        <f t="shared" ref="CO35:CO43" si="3">IF(CQ35="","",CO34+1)</f>
        <v>23</v>
      </c>
      <c r="CP35" s="623"/>
      <c r="CQ35" s="624" t="str">
        <f>IF('各会計、関係団体の財政状況及び健全化判断比率'!BS8="","",'各会計、関係団体の財政状況及び健全化判断比率'!BS8)</f>
        <v>公益財団法人　京都市国際交流協会</v>
      </c>
      <c r="CR35" s="624"/>
      <c r="CS35" s="624"/>
      <c r="CT35" s="624"/>
      <c r="CU35" s="624"/>
      <c r="CV35" s="624"/>
      <c r="CW35" s="624"/>
      <c r="CX35" s="624"/>
      <c r="CY35" s="624"/>
      <c r="CZ35" s="624"/>
      <c r="DA35" s="624"/>
      <c r="DB35" s="624"/>
      <c r="DC35" s="624"/>
      <c r="DD35" s="624"/>
      <c r="DE35" s="624"/>
      <c r="DF35" s="211"/>
      <c r="DG35" s="625" t="str">
        <f>IF('各会計、関係団体の財政状況及び健全化判断比率'!BR8="","",'各会計、関係団体の財政状況及び健全化判断比率'!BR8)</f>
        <v/>
      </c>
      <c r="DH35" s="625"/>
      <c r="DI35" s="218"/>
      <c r="DJ35" s="186"/>
      <c r="DK35" s="186"/>
      <c r="DL35" s="186"/>
      <c r="DM35" s="186"/>
      <c r="DN35" s="186"/>
      <c r="DO35" s="186"/>
    </row>
    <row r="36" spans="1:119" ht="32.25" customHeight="1" x14ac:dyDescent="0.2">
      <c r="A36" s="187"/>
      <c r="B36" s="213"/>
      <c r="C36" s="623">
        <f>IF(E36="","",C35+1)</f>
        <v>3</v>
      </c>
      <c r="D36" s="623"/>
      <c r="E36" s="624" t="str">
        <f>IF('各会計、関係団体の財政状況及び健全化判断比率'!B9="","",'各会計、関係団体の財政状況及び健全化判断比率'!B9)</f>
        <v>京都市土地取得特別会計</v>
      </c>
      <c r="F36" s="624"/>
      <c r="G36" s="624"/>
      <c r="H36" s="624"/>
      <c r="I36" s="624"/>
      <c r="J36" s="624"/>
      <c r="K36" s="624"/>
      <c r="L36" s="624"/>
      <c r="M36" s="624"/>
      <c r="N36" s="624"/>
      <c r="O36" s="624"/>
      <c r="P36" s="624"/>
      <c r="Q36" s="624"/>
      <c r="R36" s="624"/>
      <c r="S36" s="624"/>
      <c r="T36" s="214"/>
      <c r="U36" s="623">
        <f t="shared" ref="U36:U43" si="4">IF(W36="","",U35+1)</f>
        <v>8</v>
      </c>
      <c r="V36" s="623"/>
      <c r="W36" s="624" t="str">
        <f>IF('各会計、関係団体の財政状況及び健全化判断比率'!B30="","",'各会計、関係団体の財政状況及び健全化判断比率'!B30)</f>
        <v>京都市後期高齢者医療特別会計</v>
      </c>
      <c r="X36" s="624"/>
      <c r="Y36" s="624"/>
      <c r="Z36" s="624"/>
      <c r="AA36" s="624"/>
      <c r="AB36" s="624"/>
      <c r="AC36" s="624"/>
      <c r="AD36" s="624"/>
      <c r="AE36" s="624"/>
      <c r="AF36" s="624"/>
      <c r="AG36" s="624"/>
      <c r="AH36" s="624"/>
      <c r="AI36" s="624"/>
      <c r="AJ36" s="624"/>
      <c r="AK36" s="624"/>
      <c r="AL36" s="214"/>
      <c r="AM36" s="623">
        <f t="shared" si="0"/>
        <v>11</v>
      </c>
      <c r="AN36" s="623"/>
      <c r="AO36" s="624" t="str">
        <f>IF('各会計、関係団体の財政状況及び健全化判断比率'!B33="","",'各会計、関係団体の財政状況及び健全化判断比率'!B33)</f>
        <v>京都市自動車運送事業特別会計</v>
      </c>
      <c r="AP36" s="624"/>
      <c r="AQ36" s="624"/>
      <c r="AR36" s="624"/>
      <c r="AS36" s="624"/>
      <c r="AT36" s="624"/>
      <c r="AU36" s="624"/>
      <c r="AV36" s="624"/>
      <c r="AW36" s="624"/>
      <c r="AX36" s="624"/>
      <c r="AY36" s="624"/>
      <c r="AZ36" s="624"/>
      <c r="BA36" s="624"/>
      <c r="BB36" s="624"/>
      <c r="BC36" s="624"/>
      <c r="BD36" s="214"/>
      <c r="BE36" s="623">
        <f t="shared" si="1"/>
        <v>15</v>
      </c>
      <c r="BF36" s="623"/>
      <c r="BG36" s="624" t="str">
        <f>IF('各会計、関係団体の財政状況及び健全化判断比率'!B37="","",'各会計、関係団体の財政状況及び健全化判断比率'!B37)</f>
        <v>京都市農業集落排水事業特別会計</v>
      </c>
      <c r="BH36" s="624"/>
      <c r="BI36" s="624"/>
      <c r="BJ36" s="624"/>
      <c r="BK36" s="624"/>
      <c r="BL36" s="624"/>
      <c r="BM36" s="624"/>
      <c r="BN36" s="624"/>
      <c r="BO36" s="624"/>
      <c r="BP36" s="624"/>
      <c r="BQ36" s="624"/>
      <c r="BR36" s="624"/>
      <c r="BS36" s="624"/>
      <c r="BT36" s="624"/>
      <c r="BU36" s="624"/>
      <c r="BV36" s="214"/>
      <c r="BW36" s="623">
        <f t="shared" si="2"/>
        <v>19</v>
      </c>
      <c r="BX36" s="623"/>
      <c r="BY36" s="624" t="str">
        <f>IF('各会計、関係団体の財政状況及び健全化判断比率'!B70="","",'各会計、関係団体の財政状況及び健全化判断比率'!B70)</f>
        <v>淀川・木津川水防事務組合</v>
      </c>
      <c r="BZ36" s="624"/>
      <c r="CA36" s="624"/>
      <c r="CB36" s="624"/>
      <c r="CC36" s="624"/>
      <c r="CD36" s="624"/>
      <c r="CE36" s="624"/>
      <c r="CF36" s="624"/>
      <c r="CG36" s="624"/>
      <c r="CH36" s="624"/>
      <c r="CI36" s="624"/>
      <c r="CJ36" s="624"/>
      <c r="CK36" s="624"/>
      <c r="CL36" s="624"/>
      <c r="CM36" s="624"/>
      <c r="CN36" s="214"/>
      <c r="CO36" s="623">
        <f t="shared" si="3"/>
        <v>24</v>
      </c>
      <c r="CP36" s="623"/>
      <c r="CQ36" s="624" t="str">
        <f>IF('各会計、関係団体の財政状況及び健全化判断比率'!BS9="","",'各会計、関係団体の財政状況及び健全化判断比率'!BS9)</f>
        <v>公益財団法人　大学コンソーシアム京都</v>
      </c>
      <c r="CR36" s="624"/>
      <c r="CS36" s="624"/>
      <c r="CT36" s="624"/>
      <c r="CU36" s="624"/>
      <c r="CV36" s="624"/>
      <c r="CW36" s="624"/>
      <c r="CX36" s="624"/>
      <c r="CY36" s="624"/>
      <c r="CZ36" s="624"/>
      <c r="DA36" s="624"/>
      <c r="DB36" s="624"/>
      <c r="DC36" s="624"/>
      <c r="DD36" s="624"/>
      <c r="DE36" s="624"/>
      <c r="DF36" s="211"/>
      <c r="DG36" s="625" t="str">
        <f>IF('各会計、関係団体の財政状況及び健全化判断比率'!BR9="","",'各会計、関係団体の財政状況及び健全化判断比率'!BR9)</f>
        <v/>
      </c>
      <c r="DH36" s="625"/>
      <c r="DI36" s="218"/>
      <c r="DJ36" s="186"/>
      <c r="DK36" s="186"/>
      <c r="DL36" s="186"/>
      <c r="DM36" s="186"/>
      <c r="DN36" s="186"/>
      <c r="DO36" s="186"/>
    </row>
    <row r="37" spans="1:119" ht="32.25" customHeight="1" x14ac:dyDescent="0.2">
      <c r="A37" s="187"/>
      <c r="B37" s="213"/>
      <c r="C37" s="623">
        <f>IF(E37="","",C36+1)</f>
        <v>4</v>
      </c>
      <c r="D37" s="623"/>
      <c r="E37" s="624" t="str">
        <f>IF('各会計、関係団体の財政状況及び健全化判断比率'!B10="","",'各会計、関係団体の財政状況及び健全化判断比率'!B10)</f>
        <v>京都市市公債特別会計</v>
      </c>
      <c r="F37" s="624"/>
      <c r="G37" s="624"/>
      <c r="H37" s="624"/>
      <c r="I37" s="624"/>
      <c r="J37" s="624"/>
      <c r="K37" s="624"/>
      <c r="L37" s="624"/>
      <c r="M37" s="624"/>
      <c r="N37" s="624"/>
      <c r="O37" s="624"/>
      <c r="P37" s="624"/>
      <c r="Q37" s="624"/>
      <c r="R37" s="624"/>
      <c r="S37" s="624"/>
      <c r="T37" s="214"/>
      <c r="U37" s="623" t="str">
        <f t="shared" si="4"/>
        <v/>
      </c>
      <c r="V37" s="623"/>
      <c r="W37" s="624"/>
      <c r="X37" s="624"/>
      <c r="Y37" s="624"/>
      <c r="Z37" s="624"/>
      <c r="AA37" s="624"/>
      <c r="AB37" s="624"/>
      <c r="AC37" s="624"/>
      <c r="AD37" s="624"/>
      <c r="AE37" s="624"/>
      <c r="AF37" s="624"/>
      <c r="AG37" s="624"/>
      <c r="AH37" s="624"/>
      <c r="AI37" s="624"/>
      <c r="AJ37" s="624"/>
      <c r="AK37" s="624"/>
      <c r="AL37" s="214"/>
      <c r="AM37" s="623">
        <f t="shared" si="0"/>
        <v>12</v>
      </c>
      <c r="AN37" s="623"/>
      <c r="AO37" s="624" t="str">
        <f>IF('各会計、関係団体の財政状況及び健全化判断比率'!B34="","",'各会計、関係団体の財政状況及び健全化判断比率'!B34)</f>
        <v>京都市高速鉄道事業特別会計</v>
      </c>
      <c r="AP37" s="624"/>
      <c r="AQ37" s="624"/>
      <c r="AR37" s="624"/>
      <c r="AS37" s="624"/>
      <c r="AT37" s="624"/>
      <c r="AU37" s="624"/>
      <c r="AV37" s="624"/>
      <c r="AW37" s="624"/>
      <c r="AX37" s="624"/>
      <c r="AY37" s="624"/>
      <c r="AZ37" s="624"/>
      <c r="BA37" s="624"/>
      <c r="BB37" s="624"/>
      <c r="BC37" s="624"/>
      <c r="BD37" s="214"/>
      <c r="BE37" s="623">
        <f t="shared" si="1"/>
        <v>16</v>
      </c>
      <c r="BF37" s="623"/>
      <c r="BG37" s="624" t="str">
        <f>IF('各会計、関係団体の財政状況及び健全化判断比率'!B38="","",'各会計、関係団体の財政状況及び健全化判断比率'!B38)</f>
        <v>京都市土地区画整理事業特別会計</v>
      </c>
      <c r="BH37" s="624"/>
      <c r="BI37" s="624"/>
      <c r="BJ37" s="624"/>
      <c r="BK37" s="624"/>
      <c r="BL37" s="624"/>
      <c r="BM37" s="624"/>
      <c r="BN37" s="624"/>
      <c r="BO37" s="624"/>
      <c r="BP37" s="624"/>
      <c r="BQ37" s="624"/>
      <c r="BR37" s="624"/>
      <c r="BS37" s="624"/>
      <c r="BT37" s="624"/>
      <c r="BU37" s="624"/>
      <c r="BV37" s="214"/>
      <c r="BW37" s="623">
        <f t="shared" si="2"/>
        <v>20</v>
      </c>
      <c r="BX37" s="623"/>
      <c r="BY37" s="624" t="str">
        <f>IF('各会計、関係団体の財政状況及び健全化判断比率'!B71="","",'各会計、関係団体の財政状況及び健全化判断比率'!B71)</f>
        <v>京都府後期高齢者医療広域連合</v>
      </c>
      <c r="BZ37" s="624"/>
      <c r="CA37" s="624"/>
      <c r="CB37" s="624"/>
      <c r="CC37" s="624"/>
      <c r="CD37" s="624"/>
      <c r="CE37" s="624"/>
      <c r="CF37" s="624"/>
      <c r="CG37" s="624"/>
      <c r="CH37" s="624"/>
      <c r="CI37" s="624"/>
      <c r="CJ37" s="624"/>
      <c r="CK37" s="624"/>
      <c r="CL37" s="624"/>
      <c r="CM37" s="624"/>
      <c r="CN37" s="214"/>
      <c r="CO37" s="623">
        <f t="shared" si="3"/>
        <v>25</v>
      </c>
      <c r="CP37" s="623"/>
      <c r="CQ37" s="624" t="str">
        <f>IF('各会計、関係団体の財政状況及び健全化判断比率'!BS10="","",'各会計、関係団体の財政状況及び健全化判断比率'!BS10)</f>
        <v>公益財団法人　京都市埋蔵文化財研究所</v>
      </c>
      <c r="CR37" s="624"/>
      <c r="CS37" s="624"/>
      <c r="CT37" s="624"/>
      <c r="CU37" s="624"/>
      <c r="CV37" s="624"/>
      <c r="CW37" s="624"/>
      <c r="CX37" s="624"/>
      <c r="CY37" s="624"/>
      <c r="CZ37" s="624"/>
      <c r="DA37" s="624"/>
      <c r="DB37" s="624"/>
      <c r="DC37" s="624"/>
      <c r="DD37" s="624"/>
      <c r="DE37" s="624"/>
      <c r="DF37" s="211"/>
      <c r="DG37" s="625" t="str">
        <f>IF('各会計、関係団体の財政状況及び健全化判断比率'!BR10="","",'各会計、関係団体の財政状況及び健全化判断比率'!BR10)</f>
        <v/>
      </c>
      <c r="DH37" s="625"/>
      <c r="DI37" s="218"/>
      <c r="DJ37" s="186"/>
      <c r="DK37" s="186"/>
      <c r="DL37" s="186"/>
      <c r="DM37" s="186"/>
      <c r="DN37" s="186"/>
      <c r="DO37" s="186"/>
    </row>
    <row r="38" spans="1:119" ht="32.25" customHeight="1" x14ac:dyDescent="0.2">
      <c r="A38" s="187"/>
      <c r="B38" s="213"/>
      <c r="C38" s="623">
        <f t="shared" ref="C38:C43" si="5">IF(E38="","",C37+1)</f>
        <v>5</v>
      </c>
      <c r="D38" s="623"/>
      <c r="E38" s="624" t="str">
        <f>IF('各会計、関係団体の財政状況及び健全化判断比率'!B11="","",'各会計、関係団体の財政状況及び健全化判断比率'!B11)</f>
        <v>京都市立病院機構病院事業債特別会計</v>
      </c>
      <c r="F38" s="624"/>
      <c r="G38" s="624"/>
      <c r="H38" s="624"/>
      <c r="I38" s="624"/>
      <c r="J38" s="624"/>
      <c r="K38" s="624"/>
      <c r="L38" s="624"/>
      <c r="M38" s="624"/>
      <c r="N38" s="624"/>
      <c r="O38" s="624"/>
      <c r="P38" s="624"/>
      <c r="Q38" s="624"/>
      <c r="R38" s="624"/>
      <c r="S38" s="624"/>
      <c r="T38" s="214"/>
      <c r="U38" s="623" t="str">
        <f t="shared" si="4"/>
        <v/>
      </c>
      <c r="V38" s="623"/>
      <c r="W38" s="624"/>
      <c r="X38" s="624"/>
      <c r="Y38" s="624"/>
      <c r="Z38" s="624"/>
      <c r="AA38" s="624"/>
      <c r="AB38" s="624"/>
      <c r="AC38" s="624"/>
      <c r="AD38" s="624"/>
      <c r="AE38" s="624"/>
      <c r="AF38" s="624"/>
      <c r="AG38" s="624"/>
      <c r="AH38" s="624"/>
      <c r="AI38" s="624"/>
      <c r="AJ38" s="624"/>
      <c r="AK38" s="624"/>
      <c r="AL38" s="214"/>
      <c r="AM38" s="623" t="str">
        <f t="shared" si="0"/>
        <v/>
      </c>
      <c r="AN38" s="623"/>
      <c r="AO38" s="624"/>
      <c r="AP38" s="624"/>
      <c r="AQ38" s="624"/>
      <c r="AR38" s="624"/>
      <c r="AS38" s="624"/>
      <c r="AT38" s="624"/>
      <c r="AU38" s="624"/>
      <c r="AV38" s="624"/>
      <c r="AW38" s="624"/>
      <c r="AX38" s="624"/>
      <c r="AY38" s="624"/>
      <c r="AZ38" s="624"/>
      <c r="BA38" s="624"/>
      <c r="BB38" s="624"/>
      <c r="BC38" s="624"/>
      <c r="BD38" s="214"/>
      <c r="BE38" s="623" t="str">
        <f t="shared" si="1"/>
        <v/>
      </c>
      <c r="BF38" s="623"/>
      <c r="BG38" s="624"/>
      <c r="BH38" s="624"/>
      <c r="BI38" s="624"/>
      <c r="BJ38" s="624"/>
      <c r="BK38" s="624"/>
      <c r="BL38" s="624"/>
      <c r="BM38" s="624"/>
      <c r="BN38" s="624"/>
      <c r="BO38" s="624"/>
      <c r="BP38" s="624"/>
      <c r="BQ38" s="624"/>
      <c r="BR38" s="624"/>
      <c r="BS38" s="624"/>
      <c r="BT38" s="624"/>
      <c r="BU38" s="624"/>
      <c r="BV38" s="214"/>
      <c r="BW38" s="623">
        <f t="shared" si="2"/>
        <v>21</v>
      </c>
      <c r="BX38" s="623"/>
      <c r="BY38" s="624" t="str">
        <f>IF('各会計、関係団体の財政状況及び健全化判断比率'!B72="","",'各会計、関係団体の財政状況及び健全化判断比率'!B72)</f>
        <v>関西広域連合</v>
      </c>
      <c r="BZ38" s="624"/>
      <c r="CA38" s="624"/>
      <c r="CB38" s="624"/>
      <c r="CC38" s="624"/>
      <c r="CD38" s="624"/>
      <c r="CE38" s="624"/>
      <c r="CF38" s="624"/>
      <c r="CG38" s="624"/>
      <c r="CH38" s="624"/>
      <c r="CI38" s="624"/>
      <c r="CJ38" s="624"/>
      <c r="CK38" s="624"/>
      <c r="CL38" s="624"/>
      <c r="CM38" s="624"/>
      <c r="CN38" s="214"/>
      <c r="CO38" s="623">
        <f t="shared" si="3"/>
        <v>26</v>
      </c>
      <c r="CP38" s="623"/>
      <c r="CQ38" s="624" t="str">
        <f>IF('各会計、関係団体の財政状況及び健全化判断比率'!BS11="","",'各会計、関係団体の財政状況及び健全化判断比率'!BS11)</f>
        <v>公益財団法人　京都市音楽芸術文化振興財団</v>
      </c>
      <c r="CR38" s="624"/>
      <c r="CS38" s="624"/>
      <c r="CT38" s="624"/>
      <c r="CU38" s="624"/>
      <c r="CV38" s="624"/>
      <c r="CW38" s="624"/>
      <c r="CX38" s="624"/>
      <c r="CY38" s="624"/>
      <c r="CZ38" s="624"/>
      <c r="DA38" s="624"/>
      <c r="DB38" s="624"/>
      <c r="DC38" s="624"/>
      <c r="DD38" s="624"/>
      <c r="DE38" s="624"/>
      <c r="DF38" s="211"/>
      <c r="DG38" s="625" t="str">
        <f>IF('各会計、関係団体の財政状況及び健全化判断比率'!BR11="","",'各会計、関係団体の財政状況及び健全化判断比率'!BR11)</f>
        <v/>
      </c>
      <c r="DH38" s="625"/>
      <c r="DI38" s="218"/>
      <c r="DJ38" s="186"/>
      <c r="DK38" s="186"/>
      <c r="DL38" s="186"/>
      <c r="DM38" s="186"/>
      <c r="DN38" s="186"/>
      <c r="DO38" s="186"/>
    </row>
    <row r="39" spans="1:119" ht="32.25" customHeight="1" x14ac:dyDescent="0.2">
      <c r="A39" s="187"/>
      <c r="B39" s="213"/>
      <c r="C39" s="623" t="str">
        <f t="shared" si="5"/>
        <v/>
      </c>
      <c r="D39" s="623"/>
      <c r="E39" s="624" t="str">
        <f>IF('各会計、関係団体の財政状況及び健全化判断比率'!B12="","",'各会計、関係団体の財政状況及び健全化判断比率'!B12)</f>
        <v/>
      </c>
      <c r="F39" s="624"/>
      <c r="G39" s="624"/>
      <c r="H39" s="624"/>
      <c r="I39" s="624"/>
      <c r="J39" s="624"/>
      <c r="K39" s="624"/>
      <c r="L39" s="624"/>
      <c r="M39" s="624"/>
      <c r="N39" s="624"/>
      <c r="O39" s="624"/>
      <c r="P39" s="624"/>
      <c r="Q39" s="624"/>
      <c r="R39" s="624"/>
      <c r="S39" s="624"/>
      <c r="T39" s="214"/>
      <c r="U39" s="623" t="str">
        <f t="shared" si="4"/>
        <v/>
      </c>
      <c r="V39" s="623"/>
      <c r="W39" s="624"/>
      <c r="X39" s="624"/>
      <c r="Y39" s="624"/>
      <c r="Z39" s="624"/>
      <c r="AA39" s="624"/>
      <c r="AB39" s="624"/>
      <c r="AC39" s="624"/>
      <c r="AD39" s="624"/>
      <c r="AE39" s="624"/>
      <c r="AF39" s="624"/>
      <c r="AG39" s="624"/>
      <c r="AH39" s="624"/>
      <c r="AI39" s="624"/>
      <c r="AJ39" s="624"/>
      <c r="AK39" s="624"/>
      <c r="AL39" s="214"/>
      <c r="AM39" s="623" t="str">
        <f t="shared" si="0"/>
        <v/>
      </c>
      <c r="AN39" s="623"/>
      <c r="AO39" s="624"/>
      <c r="AP39" s="624"/>
      <c r="AQ39" s="624"/>
      <c r="AR39" s="624"/>
      <c r="AS39" s="624"/>
      <c r="AT39" s="624"/>
      <c r="AU39" s="624"/>
      <c r="AV39" s="624"/>
      <c r="AW39" s="624"/>
      <c r="AX39" s="624"/>
      <c r="AY39" s="624"/>
      <c r="AZ39" s="624"/>
      <c r="BA39" s="624"/>
      <c r="BB39" s="624"/>
      <c r="BC39" s="624"/>
      <c r="BD39" s="214"/>
      <c r="BE39" s="623" t="str">
        <f t="shared" si="1"/>
        <v/>
      </c>
      <c r="BF39" s="623"/>
      <c r="BG39" s="624"/>
      <c r="BH39" s="624"/>
      <c r="BI39" s="624"/>
      <c r="BJ39" s="624"/>
      <c r="BK39" s="624"/>
      <c r="BL39" s="624"/>
      <c r="BM39" s="624"/>
      <c r="BN39" s="624"/>
      <c r="BO39" s="624"/>
      <c r="BP39" s="624"/>
      <c r="BQ39" s="624"/>
      <c r="BR39" s="624"/>
      <c r="BS39" s="624"/>
      <c r="BT39" s="624"/>
      <c r="BU39" s="624"/>
      <c r="BV39" s="214"/>
      <c r="BW39" s="623" t="str">
        <f t="shared" si="2"/>
        <v/>
      </c>
      <c r="BX39" s="623"/>
      <c r="BY39" s="624" t="str">
        <f>IF('各会計、関係団体の財政状況及び健全化判断比率'!B73="","",'各会計、関係団体の財政状況及び健全化判断比率'!B73)</f>
        <v/>
      </c>
      <c r="BZ39" s="624"/>
      <c r="CA39" s="624"/>
      <c r="CB39" s="624"/>
      <c r="CC39" s="624"/>
      <c r="CD39" s="624"/>
      <c r="CE39" s="624"/>
      <c r="CF39" s="624"/>
      <c r="CG39" s="624"/>
      <c r="CH39" s="624"/>
      <c r="CI39" s="624"/>
      <c r="CJ39" s="624"/>
      <c r="CK39" s="624"/>
      <c r="CL39" s="624"/>
      <c r="CM39" s="624"/>
      <c r="CN39" s="214"/>
      <c r="CO39" s="623">
        <f t="shared" si="3"/>
        <v>27</v>
      </c>
      <c r="CP39" s="623"/>
      <c r="CQ39" s="624" t="str">
        <f>IF('各会計、関係団体の財政状況及び健全化判断比率'!BS12="","",'各会計、関係団体の財政状況及び健全化判断比率'!BS12)</f>
        <v>公益財団法人　京都市芸術文化協会</v>
      </c>
      <c r="CR39" s="624"/>
      <c r="CS39" s="624"/>
      <c r="CT39" s="624"/>
      <c r="CU39" s="624"/>
      <c r="CV39" s="624"/>
      <c r="CW39" s="624"/>
      <c r="CX39" s="624"/>
      <c r="CY39" s="624"/>
      <c r="CZ39" s="624"/>
      <c r="DA39" s="624"/>
      <c r="DB39" s="624"/>
      <c r="DC39" s="624"/>
      <c r="DD39" s="624"/>
      <c r="DE39" s="624"/>
      <c r="DF39" s="211"/>
      <c r="DG39" s="625" t="str">
        <f>IF('各会計、関係団体の財政状況及び健全化判断比率'!BR12="","",'各会計、関係団体の財政状況及び健全化判断比率'!BR12)</f>
        <v/>
      </c>
      <c r="DH39" s="625"/>
      <c r="DI39" s="218"/>
      <c r="DJ39" s="186"/>
      <c r="DK39" s="186"/>
      <c r="DL39" s="186"/>
      <c r="DM39" s="186"/>
      <c r="DN39" s="186"/>
      <c r="DO39" s="186"/>
    </row>
    <row r="40" spans="1:119" ht="32.25" customHeight="1" x14ac:dyDescent="0.2">
      <c r="A40" s="187"/>
      <c r="B40" s="213"/>
      <c r="C40" s="623" t="str">
        <f t="shared" si="5"/>
        <v/>
      </c>
      <c r="D40" s="623"/>
      <c r="E40" s="624" t="str">
        <f>IF('各会計、関係団体の財政状況及び健全化判断比率'!B13="","",'各会計、関係団体の財政状況及び健全化判断比率'!B13)</f>
        <v/>
      </c>
      <c r="F40" s="624"/>
      <c r="G40" s="624"/>
      <c r="H40" s="624"/>
      <c r="I40" s="624"/>
      <c r="J40" s="624"/>
      <c r="K40" s="624"/>
      <c r="L40" s="624"/>
      <c r="M40" s="624"/>
      <c r="N40" s="624"/>
      <c r="O40" s="624"/>
      <c r="P40" s="624"/>
      <c r="Q40" s="624"/>
      <c r="R40" s="624"/>
      <c r="S40" s="624"/>
      <c r="T40" s="214"/>
      <c r="U40" s="623" t="str">
        <f t="shared" si="4"/>
        <v/>
      </c>
      <c r="V40" s="623"/>
      <c r="W40" s="624"/>
      <c r="X40" s="624"/>
      <c r="Y40" s="624"/>
      <c r="Z40" s="624"/>
      <c r="AA40" s="624"/>
      <c r="AB40" s="624"/>
      <c r="AC40" s="624"/>
      <c r="AD40" s="624"/>
      <c r="AE40" s="624"/>
      <c r="AF40" s="624"/>
      <c r="AG40" s="624"/>
      <c r="AH40" s="624"/>
      <c r="AI40" s="624"/>
      <c r="AJ40" s="624"/>
      <c r="AK40" s="624"/>
      <c r="AL40" s="214"/>
      <c r="AM40" s="623" t="str">
        <f t="shared" si="0"/>
        <v/>
      </c>
      <c r="AN40" s="623"/>
      <c r="AO40" s="624"/>
      <c r="AP40" s="624"/>
      <c r="AQ40" s="624"/>
      <c r="AR40" s="624"/>
      <c r="AS40" s="624"/>
      <c r="AT40" s="624"/>
      <c r="AU40" s="624"/>
      <c r="AV40" s="624"/>
      <c r="AW40" s="624"/>
      <c r="AX40" s="624"/>
      <c r="AY40" s="624"/>
      <c r="AZ40" s="624"/>
      <c r="BA40" s="624"/>
      <c r="BB40" s="624"/>
      <c r="BC40" s="624"/>
      <c r="BD40" s="214"/>
      <c r="BE40" s="623" t="str">
        <f t="shared" si="1"/>
        <v/>
      </c>
      <c r="BF40" s="623"/>
      <c r="BG40" s="624"/>
      <c r="BH40" s="624"/>
      <c r="BI40" s="624"/>
      <c r="BJ40" s="624"/>
      <c r="BK40" s="624"/>
      <c r="BL40" s="624"/>
      <c r="BM40" s="624"/>
      <c r="BN40" s="624"/>
      <c r="BO40" s="624"/>
      <c r="BP40" s="624"/>
      <c r="BQ40" s="624"/>
      <c r="BR40" s="624"/>
      <c r="BS40" s="624"/>
      <c r="BT40" s="624"/>
      <c r="BU40" s="624"/>
      <c r="BV40" s="214"/>
      <c r="BW40" s="623" t="str">
        <f t="shared" si="2"/>
        <v/>
      </c>
      <c r="BX40" s="623"/>
      <c r="BY40" s="624" t="str">
        <f>IF('各会計、関係団体の財政状況及び健全化判断比率'!B74="","",'各会計、関係団体の財政状況及び健全化判断比率'!B74)</f>
        <v/>
      </c>
      <c r="BZ40" s="624"/>
      <c r="CA40" s="624"/>
      <c r="CB40" s="624"/>
      <c r="CC40" s="624"/>
      <c r="CD40" s="624"/>
      <c r="CE40" s="624"/>
      <c r="CF40" s="624"/>
      <c r="CG40" s="624"/>
      <c r="CH40" s="624"/>
      <c r="CI40" s="624"/>
      <c r="CJ40" s="624"/>
      <c r="CK40" s="624"/>
      <c r="CL40" s="624"/>
      <c r="CM40" s="624"/>
      <c r="CN40" s="214"/>
      <c r="CO40" s="623">
        <f t="shared" si="3"/>
        <v>28</v>
      </c>
      <c r="CP40" s="623"/>
      <c r="CQ40" s="624" t="str">
        <f>IF('各会計、関係団体の財政状況及び健全化判断比率'!BS13="","",'各会計、関係団体の財政状況及び健全化判断比率'!BS13)</f>
        <v>公益財団法人　京都市森林文化協会</v>
      </c>
      <c r="CR40" s="624"/>
      <c r="CS40" s="624"/>
      <c r="CT40" s="624"/>
      <c r="CU40" s="624"/>
      <c r="CV40" s="624"/>
      <c r="CW40" s="624"/>
      <c r="CX40" s="624"/>
      <c r="CY40" s="624"/>
      <c r="CZ40" s="624"/>
      <c r="DA40" s="624"/>
      <c r="DB40" s="624"/>
      <c r="DC40" s="624"/>
      <c r="DD40" s="624"/>
      <c r="DE40" s="624"/>
      <c r="DF40" s="211"/>
      <c r="DG40" s="625" t="str">
        <f>IF('各会計、関係団体の財政状況及び健全化判断比率'!BR13="","",'各会計、関係団体の財政状況及び健全化判断比率'!BR13)</f>
        <v/>
      </c>
      <c r="DH40" s="625"/>
      <c r="DI40" s="218"/>
      <c r="DJ40" s="186"/>
      <c r="DK40" s="186"/>
      <c r="DL40" s="186"/>
      <c r="DM40" s="186"/>
      <c r="DN40" s="186"/>
      <c r="DO40" s="186"/>
    </row>
    <row r="41" spans="1:119" ht="32.25" customHeight="1" x14ac:dyDescent="0.2">
      <c r="A41" s="187"/>
      <c r="B41" s="213"/>
      <c r="C41" s="623" t="str">
        <f t="shared" si="5"/>
        <v/>
      </c>
      <c r="D41" s="623"/>
      <c r="E41" s="624" t="str">
        <f>IF('各会計、関係団体の財政状況及び健全化判断比率'!B14="","",'各会計、関係団体の財政状況及び健全化判断比率'!B14)</f>
        <v/>
      </c>
      <c r="F41" s="624"/>
      <c r="G41" s="624"/>
      <c r="H41" s="624"/>
      <c r="I41" s="624"/>
      <c r="J41" s="624"/>
      <c r="K41" s="624"/>
      <c r="L41" s="624"/>
      <c r="M41" s="624"/>
      <c r="N41" s="624"/>
      <c r="O41" s="624"/>
      <c r="P41" s="624"/>
      <c r="Q41" s="624"/>
      <c r="R41" s="624"/>
      <c r="S41" s="624"/>
      <c r="T41" s="214"/>
      <c r="U41" s="623" t="str">
        <f t="shared" si="4"/>
        <v/>
      </c>
      <c r="V41" s="623"/>
      <c r="W41" s="624"/>
      <c r="X41" s="624"/>
      <c r="Y41" s="624"/>
      <c r="Z41" s="624"/>
      <c r="AA41" s="624"/>
      <c r="AB41" s="624"/>
      <c r="AC41" s="624"/>
      <c r="AD41" s="624"/>
      <c r="AE41" s="624"/>
      <c r="AF41" s="624"/>
      <c r="AG41" s="624"/>
      <c r="AH41" s="624"/>
      <c r="AI41" s="624"/>
      <c r="AJ41" s="624"/>
      <c r="AK41" s="624"/>
      <c r="AL41" s="214"/>
      <c r="AM41" s="623" t="str">
        <f t="shared" si="0"/>
        <v/>
      </c>
      <c r="AN41" s="623"/>
      <c r="AO41" s="624"/>
      <c r="AP41" s="624"/>
      <c r="AQ41" s="624"/>
      <c r="AR41" s="624"/>
      <c r="AS41" s="624"/>
      <c r="AT41" s="624"/>
      <c r="AU41" s="624"/>
      <c r="AV41" s="624"/>
      <c r="AW41" s="624"/>
      <c r="AX41" s="624"/>
      <c r="AY41" s="624"/>
      <c r="AZ41" s="624"/>
      <c r="BA41" s="624"/>
      <c r="BB41" s="624"/>
      <c r="BC41" s="624"/>
      <c r="BD41" s="214"/>
      <c r="BE41" s="623" t="str">
        <f t="shared" si="1"/>
        <v/>
      </c>
      <c r="BF41" s="623"/>
      <c r="BG41" s="624"/>
      <c r="BH41" s="624"/>
      <c r="BI41" s="624"/>
      <c r="BJ41" s="624"/>
      <c r="BK41" s="624"/>
      <c r="BL41" s="624"/>
      <c r="BM41" s="624"/>
      <c r="BN41" s="624"/>
      <c r="BO41" s="624"/>
      <c r="BP41" s="624"/>
      <c r="BQ41" s="624"/>
      <c r="BR41" s="624"/>
      <c r="BS41" s="624"/>
      <c r="BT41" s="624"/>
      <c r="BU41" s="624"/>
      <c r="BV41" s="214"/>
      <c r="BW41" s="623" t="str">
        <f t="shared" si="2"/>
        <v/>
      </c>
      <c r="BX41" s="623"/>
      <c r="BY41" s="624" t="str">
        <f>IF('各会計、関係団体の財政状況及び健全化判断比率'!B75="","",'各会計、関係団体の財政状況及び健全化判断比率'!B75)</f>
        <v/>
      </c>
      <c r="BZ41" s="624"/>
      <c r="CA41" s="624"/>
      <c r="CB41" s="624"/>
      <c r="CC41" s="624"/>
      <c r="CD41" s="624"/>
      <c r="CE41" s="624"/>
      <c r="CF41" s="624"/>
      <c r="CG41" s="624"/>
      <c r="CH41" s="624"/>
      <c r="CI41" s="624"/>
      <c r="CJ41" s="624"/>
      <c r="CK41" s="624"/>
      <c r="CL41" s="624"/>
      <c r="CM41" s="624"/>
      <c r="CN41" s="214"/>
      <c r="CO41" s="623">
        <f t="shared" si="3"/>
        <v>29</v>
      </c>
      <c r="CP41" s="623"/>
      <c r="CQ41" s="624" t="str">
        <f>IF('各会計、関係団体の財政状況及び健全化判断比率'!BS14="","",'各会計、関係団体の財政状況及び健全化判断比率'!BS14)</f>
        <v>公益財団法人　きょうと京北ふるさと公社</v>
      </c>
      <c r="CR41" s="624"/>
      <c r="CS41" s="624"/>
      <c r="CT41" s="624"/>
      <c r="CU41" s="624"/>
      <c r="CV41" s="624"/>
      <c r="CW41" s="624"/>
      <c r="CX41" s="624"/>
      <c r="CY41" s="624"/>
      <c r="CZ41" s="624"/>
      <c r="DA41" s="624"/>
      <c r="DB41" s="624"/>
      <c r="DC41" s="624"/>
      <c r="DD41" s="624"/>
      <c r="DE41" s="624"/>
      <c r="DF41" s="211"/>
      <c r="DG41" s="625" t="str">
        <f>IF('各会計、関係団体の財政状況及び健全化判断比率'!BR14="","",'各会計、関係団体の財政状況及び健全化判断比率'!BR14)</f>
        <v/>
      </c>
      <c r="DH41" s="625"/>
      <c r="DI41" s="218"/>
      <c r="DJ41" s="186"/>
      <c r="DK41" s="186"/>
      <c r="DL41" s="186"/>
      <c r="DM41" s="186"/>
      <c r="DN41" s="186"/>
      <c r="DO41" s="186"/>
    </row>
    <row r="42" spans="1:119" ht="32.25" customHeight="1" x14ac:dyDescent="0.2">
      <c r="A42" s="186"/>
      <c r="B42" s="213"/>
      <c r="C42" s="623" t="str">
        <f t="shared" si="5"/>
        <v/>
      </c>
      <c r="D42" s="623"/>
      <c r="E42" s="624" t="str">
        <f>IF('各会計、関係団体の財政状況及び健全化判断比率'!B15="","",'各会計、関係団体の財政状況及び健全化判断比率'!B15)</f>
        <v/>
      </c>
      <c r="F42" s="624"/>
      <c r="G42" s="624"/>
      <c r="H42" s="624"/>
      <c r="I42" s="624"/>
      <c r="J42" s="624"/>
      <c r="K42" s="624"/>
      <c r="L42" s="624"/>
      <c r="M42" s="624"/>
      <c r="N42" s="624"/>
      <c r="O42" s="624"/>
      <c r="P42" s="624"/>
      <c r="Q42" s="624"/>
      <c r="R42" s="624"/>
      <c r="S42" s="624"/>
      <c r="T42" s="214"/>
      <c r="U42" s="623" t="str">
        <f t="shared" si="4"/>
        <v/>
      </c>
      <c r="V42" s="623"/>
      <c r="W42" s="624"/>
      <c r="X42" s="624"/>
      <c r="Y42" s="624"/>
      <c r="Z42" s="624"/>
      <c r="AA42" s="624"/>
      <c r="AB42" s="624"/>
      <c r="AC42" s="624"/>
      <c r="AD42" s="624"/>
      <c r="AE42" s="624"/>
      <c r="AF42" s="624"/>
      <c r="AG42" s="624"/>
      <c r="AH42" s="624"/>
      <c r="AI42" s="624"/>
      <c r="AJ42" s="624"/>
      <c r="AK42" s="624"/>
      <c r="AL42" s="214"/>
      <c r="AM42" s="623" t="str">
        <f t="shared" si="0"/>
        <v/>
      </c>
      <c r="AN42" s="623"/>
      <c r="AO42" s="624"/>
      <c r="AP42" s="624"/>
      <c r="AQ42" s="624"/>
      <c r="AR42" s="624"/>
      <c r="AS42" s="624"/>
      <c r="AT42" s="624"/>
      <c r="AU42" s="624"/>
      <c r="AV42" s="624"/>
      <c r="AW42" s="624"/>
      <c r="AX42" s="624"/>
      <c r="AY42" s="624"/>
      <c r="AZ42" s="624"/>
      <c r="BA42" s="624"/>
      <c r="BB42" s="624"/>
      <c r="BC42" s="624"/>
      <c r="BD42" s="214"/>
      <c r="BE42" s="623" t="str">
        <f t="shared" si="1"/>
        <v/>
      </c>
      <c r="BF42" s="623"/>
      <c r="BG42" s="624"/>
      <c r="BH42" s="624"/>
      <c r="BI42" s="624"/>
      <c r="BJ42" s="624"/>
      <c r="BK42" s="624"/>
      <c r="BL42" s="624"/>
      <c r="BM42" s="624"/>
      <c r="BN42" s="624"/>
      <c r="BO42" s="624"/>
      <c r="BP42" s="624"/>
      <c r="BQ42" s="624"/>
      <c r="BR42" s="624"/>
      <c r="BS42" s="624"/>
      <c r="BT42" s="624"/>
      <c r="BU42" s="624"/>
      <c r="BV42" s="214"/>
      <c r="BW42" s="623" t="str">
        <f t="shared" si="2"/>
        <v/>
      </c>
      <c r="BX42" s="623"/>
      <c r="BY42" s="624" t="str">
        <f>IF('各会計、関係団体の財政状況及び健全化判断比率'!B76="","",'各会計、関係団体の財政状況及び健全化判断比率'!B76)</f>
        <v/>
      </c>
      <c r="BZ42" s="624"/>
      <c r="CA42" s="624"/>
      <c r="CB42" s="624"/>
      <c r="CC42" s="624"/>
      <c r="CD42" s="624"/>
      <c r="CE42" s="624"/>
      <c r="CF42" s="624"/>
      <c r="CG42" s="624"/>
      <c r="CH42" s="624"/>
      <c r="CI42" s="624"/>
      <c r="CJ42" s="624"/>
      <c r="CK42" s="624"/>
      <c r="CL42" s="624"/>
      <c r="CM42" s="624"/>
      <c r="CN42" s="214"/>
      <c r="CO42" s="623">
        <f t="shared" si="3"/>
        <v>30</v>
      </c>
      <c r="CP42" s="623"/>
      <c r="CQ42" s="624" t="str">
        <f>IF('各会計、関係団体の財政状況及び健全化判断比率'!BS15="","",'各会計、関係団体の財政状況及び健全化判断比率'!BS15)</f>
        <v>公益財団法人　京都伝統産業交流センター</v>
      </c>
      <c r="CR42" s="624"/>
      <c r="CS42" s="624"/>
      <c r="CT42" s="624"/>
      <c r="CU42" s="624"/>
      <c r="CV42" s="624"/>
      <c r="CW42" s="624"/>
      <c r="CX42" s="624"/>
      <c r="CY42" s="624"/>
      <c r="CZ42" s="624"/>
      <c r="DA42" s="624"/>
      <c r="DB42" s="624"/>
      <c r="DC42" s="624"/>
      <c r="DD42" s="624"/>
      <c r="DE42" s="624"/>
      <c r="DF42" s="211"/>
      <c r="DG42" s="625" t="str">
        <f>IF('各会計、関係団体の財政状況及び健全化判断比率'!BR15="","",'各会計、関係団体の財政状況及び健全化判断比率'!BR15)</f>
        <v/>
      </c>
      <c r="DH42" s="625"/>
      <c r="DI42" s="218"/>
      <c r="DJ42" s="186"/>
      <c r="DK42" s="186"/>
      <c r="DL42" s="186"/>
      <c r="DM42" s="186"/>
      <c r="DN42" s="186"/>
      <c r="DO42" s="186"/>
    </row>
    <row r="43" spans="1:119" ht="32.25" customHeight="1" x14ac:dyDescent="0.2">
      <c r="A43" s="186"/>
      <c r="B43" s="213"/>
      <c r="C43" s="623" t="str">
        <f t="shared" si="5"/>
        <v/>
      </c>
      <c r="D43" s="623"/>
      <c r="E43" s="624" t="str">
        <f>IF('各会計、関係団体の財政状況及び健全化判断比率'!B16="","",'各会計、関係団体の財政状況及び健全化判断比率'!B16)</f>
        <v/>
      </c>
      <c r="F43" s="624"/>
      <c r="G43" s="624"/>
      <c r="H43" s="624"/>
      <c r="I43" s="624"/>
      <c r="J43" s="624"/>
      <c r="K43" s="624"/>
      <c r="L43" s="624"/>
      <c r="M43" s="624"/>
      <c r="N43" s="624"/>
      <c r="O43" s="624"/>
      <c r="P43" s="624"/>
      <c r="Q43" s="624"/>
      <c r="R43" s="624"/>
      <c r="S43" s="624"/>
      <c r="T43" s="214"/>
      <c r="U43" s="623" t="str">
        <f t="shared" si="4"/>
        <v/>
      </c>
      <c r="V43" s="623"/>
      <c r="W43" s="624"/>
      <c r="X43" s="624"/>
      <c r="Y43" s="624"/>
      <c r="Z43" s="624"/>
      <c r="AA43" s="624"/>
      <c r="AB43" s="624"/>
      <c r="AC43" s="624"/>
      <c r="AD43" s="624"/>
      <c r="AE43" s="624"/>
      <c r="AF43" s="624"/>
      <c r="AG43" s="624"/>
      <c r="AH43" s="624"/>
      <c r="AI43" s="624"/>
      <c r="AJ43" s="624"/>
      <c r="AK43" s="624"/>
      <c r="AL43" s="214"/>
      <c r="AM43" s="623" t="str">
        <f t="shared" si="0"/>
        <v/>
      </c>
      <c r="AN43" s="623"/>
      <c r="AO43" s="624"/>
      <c r="AP43" s="624"/>
      <c r="AQ43" s="624"/>
      <c r="AR43" s="624"/>
      <c r="AS43" s="624"/>
      <c r="AT43" s="624"/>
      <c r="AU43" s="624"/>
      <c r="AV43" s="624"/>
      <c r="AW43" s="624"/>
      <c r="AX43" s="624"/>
      <c r="AY43" s="624"/>
      <c r="AZ43" s="624"/>
      <c r="BA43" s="624"/>
      <c r="BB43" s="624"/>
      <c r="BC43" s="624"/>
      <c r="BD43" s="214"/>
      <c r="BE43" s="623" t="str">
        <f t="shared" si="1"/>
        <v/>
      </c>
      <c r="BF43" s="623"/>
      <c r="BG43" s="624"/>
      <c r="BH43" s="624"/>
      <c r="BI43" s="624"/>
      <c r="BJ43" s="624"/>
      <c r="BK43" s="624"/>
      <c r="BL43" s="624"/>
      <c r="BM43" s="624"/>
      <c r="BN43" s="624"/>
      <c r="BO43" s="624"/>
      <c r="BP43" s="624"/>
      <c r="BQ43" s="624"/>
      <c r="BR43" s="624"/>
      <c r="BS43" s="624"/>
      <c r="BT43" s="624"/>
      <c r="BU43" s="624"/>
      <c r="BV43" s="214"/>
      <c r="BW43" s="623" t="str">
        <f t="shared" si="2"/>
        <v/>
      </c>
      <c r="BX43" s="623"/>
      <c r="BY43" s="624" t="str">
        <f>IF('各会計、関係団体の財政状況及び健全化判断比率'!B77="","",'各会計、関係団体の財政状況及び健全化判断比率'!B77)</f>
        <v/>
      </c>
      <c r="BZ43" s="624"/>
      <c r="CA43" s="624"/>
      <c r="CB43" s="624"/>
      <c r="CC43" s="624"/>
      <c r="CD43" s="624"/>
      <c r="CE43" s="624"/>
      <c r="CF43" s="624"/>
      <c r="CG43" s="624"/>
      <c r="CH43" s="624"/>
      <c r="CI43" s="624"/>
      <c r="CJ43" s="624"/>
      <c r="CK43" s="624"/>
      <c r="CL43" s="624"/>
      <c r="CM43" s="624"/>
      <c r="CN43" s="214"/>
      <c r="CO43" s="623">
        <f t="shared" si="3"/>
        <v>31</v>
      </c>
      <c r="CP43" s="623"/>
      <c r="CQ43" s="624" t="str">
        <f>IF('各会計、関係団体の財政状況及び健全化判断比率'!BS16="","",'各会計、関係団体の財政状況及び健全化判断比率'!BS16)</f>
        <v>公益財団法人　京都高度技術研究所</v>
      </c>
      <c r="CR43" s="624"/>
      <c r="CS43" s="624"/>
      <c r="CT43" s="624"/>
      <c r="CU43" s="624"/>
      <c r="CV43" s="624"/>
      <c r="CW43" s="624"/>
      <c r="CX43" s="624"/>
      <c r="CY43" s="624"/>
      <c r="CZ43" s="624"/>
      <c r="DA43" s="624"/>
      <c r="DB43" s="624"/>
      <c r="DC43" s="624"/>
      <c r="DD43" s="624"/>
      <c r="DE43" s="624"/>
      <c r="DF43" s="211"/>
      <c r="DG43" s="625" t="str">
        <f>IF('各会計、関係団体の財政状況及び健全化判断比率'!BR16="","",'各会計、関係団体の財政状況及び健全化判断比率'!BR16)</f>
        <v/>
      </c>
      <c r="DH43" s="625"/>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212</v>
      </c>
    </row>
    <row r="50" spans="5:5" x14ac:dyDescent="0.2">
      <c r="E50" s="188" t="s">
        <v>213</v>
      </c>
    </row>
    <row r="51" spans="5:5" x14ac:dyDescent="0.2">
      <c r="E51" s="188" t="s">
        <v>214</v>
      </c>
    </row>
    <row r="52" spans="5:5" x14ac:dyDescent="0.2">
      <c r="E52" s="188" t="s">
        <v>215</v>
      </c>
    </row>
    <row r="53" spans="5:5" x14ac:dyDescent="0.2"/>
    <row r="54" spans="5:5" x14ac:dyDescent="0.2"/>
    <row r="55" spans="5:5" x14ac:dyDescent="0.2"/>
    <row r="56" spans="5:5" x14ac:dyDescent="0.2"/>
  </sheetData>
  <sheetProtection algorithmName="SHA-512" hashValue="eKlb6ipHmWBKDoH7DsRtKgg+24EioeSZrfV4qQGNifZinspGgvZKB4NF/4hrTj2noJoUSfQ96IjCqugxHLdquA==" saltValue="N6/TqvCwRel+yybQEGDJI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x14ac:dyDescent="0.2">
      <c r="A34" s="22"/>
      <c r="B34" s="31"/>
      <c r="C34" s="1228" t="s">
        <v>590</v>
      </c>
      <c r="D34" s="1228"/>
      <c r="E34" s="1229"/>
      <c r="F34" s="32">
        <v>0</v>
      </c>
      <c r="G34" s="33">
        <v>0</v>
      </c>
      <c r="H34" s="33">
        <v>0</v>
      </c>
      <c r="I34" s="33">
        <v>0</v>
      </c>
      <c r="J34" s="34" t="s">
        <v>591</v>
      </c>
      <c r="K34" s="22"/>
      <c r="L34" s="22"/>
      <c r="M34" s="22"/>
      <c r="N34" s="22"/>
      <c r="O34" s="22"/>
      <c r="P34" s="22"/>
    </row>
    <row r="35" spans="1:16" ht="39" customHeight="1" x14ac:dyDescent="0.2">
      <c r="A35" s="22"/>
      <c r="B35" s="35"/>
      <c r="C35" s="1222" t="s">
        <v>592</v>
      </c>
      <c r="D35" s="1223"/>
      <c r="E35" s="1224"/>
      <c r="F35" s="36">
        <v>0.13</v>
      </c>
      <c r="G35" s="37">
        <v>0.08</v>
      </c>
      <c r="H35" s="37">
        <v>0.08</v>
      </c>
      <c r="I35" s="37">
        <v>0.1</v>
      </c>
      <c r="J35" s="38" t="s">
        <v>593</v>
      </c>
      <c r="K35" s="22"/>
      <c r="L35" s="22"/>
      <c r="M35" s="22"/>
      <c r="N35" s="22"/>
      <c r="O35" s="22"/>
      <c r="P35" s="22"/>
    </row>
    <row r="36" spans="1:16" ht="39" customHeight="1" x14ac:dyDescent="0.2">
      <c r="A36" s="22"/>
      <c r="B36" s="35"/>
      <c r="C36" s="1222" t="s">
        <v>594</v>
      </c>
      <c r="D36" s="1223"/>
      <c r="E36" s="1224"/>
      <c r="F36" s="36">
        <v>5.26</v>
      </c>
      <c r="G36" s="37">
        <v>4.08</v>
      </c>
      <c r="H36" s="37">
        <v>2.04</v>
      </c>
      <c r="I36" s="37">
        <v>2.58</v>
      </c>
      <c r="J36" s="38">
        <v>1.42</v>
      </c>
      <c r="K36" s="22"/>
      <c r="L36" s="22"/>
      <c r="M36" s="22"/>
      <c r="N36" s="22"/>
      <c r="O36" s="22"/>
      <c r="P36" s="22"/>
    </row>
    <row r="37" spans="1:16" ht="39" customHeight="1" x14ac:dyDescent="0.2">
      <c r="A37" s="22"/>
      <c r="B37" s="35"/>
      <c r="C37" s="1222" t="s">
        <v>595</v>
      </c>
      <c r="D37" s="1223"/>
      <c r="E37" s="1224"/>
      <c r="F37" s="36">
        <v>3.89</v>
      </c>
      <c r="G37" s="37">
        <v>2.66</v>
      </c>
      <c r="H37" s="37">
        <v>2.2200000000000002</v>
      </c>
      <c r="I37" s="37">
        <v>1.71</v>
      </c>
      <c r="J37" s="38">
        <v>1.37</v>
      </c>
      <c r="K37" s="22"/>
      <c r="L37" s="22"/>
      <c r="M37" s="22"/>
      <c r="N37" s="22"/>
      <c r="O37" s="22"/>
      <c r="P37" s="22"/>
    </row>
    <row r="38" spans="1:16" ht="39" customHeight="1" x14ac:dyDescent="0.2">
      <c r="A38" s="22"/>
      <c r="B38" s="35"/>
      <c r="C38" s="1222" t="s">
        <v>596</v>
      </c>
      <c r="D38" s="1223"/>
      <c r="E38" s="1224"/>
      <c r="F38" s="36">
        <v>0.45</v>
      </c>
      <c r="G38" s="37">
        <v>1.32</v>
      </c>
      <c r="H38" s="37">
        <v>0.3</v>
      </c>
      <c r="I38" s="37">
        <v>0.16</v>
      </c>
      <c r="J38" s="38">
        <v>0.86</v>
      </c>
      <c r="K38" s="22"/>
      <c r="L38" s="22"/>
      <c r="M38" s="22"/>
      <c r="N38" s="22"/>
      <c r="O38" s="22"/>
      <c r="P38" s="22"/>
    </row>
    <row r="39" spans="1:16" ht="39" customHeight="1" x14ac:dyDescent="0.2">
      <c r="A39" s="22"/>
      <c r="B39" s="35"/>
      <c r="C39" s="1222" t="s">
        <v>597</v>
      </c>
      <c r="D39" s="1223"/>
      <c r="E39" s="1224"/>
      <c r="F39" s="36">
        <v>1.19</v>
      </c>
      <c r="G39" s="37">
        <v>0.84</v>
      </c>
      <c r="H39" s="37">
        <v>1.39</v>
      </c>
      <c r="I39" s="37">
        <v>1.6</v>
      </c>
      <c r="J39" s="38">
        <v>0.61</v>
      </c>
      <c r="K39" s="22"/>
      <c r="L39" s="22"/>
      <c r="M39" s="22"/>
      <c r="N39" s="22"/>
      <c r="O39" s="22"/>
      <c r="P39" s="22"/>
    </row>
    <row r="40" spans="1:16" ht="39" customHeight="1" x14ac:dyDescent="0.2">
      <c r="A40" s="22"/>
      <c r="B40" s="35"/>
      <c r="C40" s="1222" t="s">
        <v>598</v>
      </c>
      <c r="D40" s="1223"/>
      <c r="E40" s="1224"/>
      <c r="F40" s="36">
        <v>0.51</v>
      </c>
      <c r="G40" s="37">
        <v>1.04</v>
      </c>
      <c r="H40" s="37">
        <v>0.48</v>
      </c>
      <c r="I40" s="37">
        <v>0.38</v>
      </c>
      <c r="J40" s="38">
        <v>0.47</v>
      </c>
      <c r="K40" s="22"/>
      <c r="L40" s="22"/>
      <c r="M40" s="22"/>
      <c r="N40" s="22"/>
      <c r="O40" s="22"/>
      <c r="P40" s="22"/>
    </row>
    <row r="41" spans="1:16" ht="39" customHeight="1" x14ac:dyDescent="0.2">
      <c r="A41" s="22"/>
      <c r="B41" s="35"/>
      <c r="C41" s="1222" t="s">
        <v>599</v>
      </c>
      <c r="D41" s="1223"/>
      <c r="E41" s="1224"/>
      <c r="F41" s="36">
        <v>0.2</v>
      </c>
      <c r="G41" s="37">
        <v>0.17</v>
      </c>
      <c r="H41" s="37">
        <v>0.18</v>
      </c>
      <c r="I41" s="37">
        <v>0.18</v>
      </c>
      <c r="J41" s="38">
        <v>0.2</v>
      </c>
      <c r="K41" s="22"/>
      <c r="L41" s="22"/>
      <c r="M41" s="22"/>
      <c r="N41" s="22"/>
      <c r="O41" s="22"/>
      <c r="P41" s="22"/>
    </row>
    <row r="42" spans="1:16" ht="39" customHeight="1" x14ac:dyDescent="0.2">
      <c r="A42" s="22"/>
      <c r="B42" s="39"/>
      <c r="C42" s="1222" t="s">
        <v>600</v>
      </c>
      <c r="D42" s="1223"/>
      <c r="E42" s="1224"/>
      <c r="F42" s="36" t="s">
        <v>539</v>
      </c>
      <c r="G42" s="37" t="s">
        <v>539</v>
      </c>
      <c r="H42" s="37" t="s">
        <v>539</v>
      </c>
      <c r="I42" s="37" t="s">
        <v>539</v>
      </c>
      <c r="J42" s="38" t="s">
        <v>539</v>
      </c>
      <c r="K42" s="22"/>
      <c r="L42" s="22"/>
      <c r="M42" s="22"/>
      <c r="N42" s="22"/>
      <c r="O42" s="22"/>
      <c r="P42" s="22"/>
    </row>
    <row r="43" spans="1:16" ht="39" customHeight="1" thickBot="1" x14ac:dyDescent="0.25">
      <c r="A43" s="22"/>
      <c r="B43" s="40"/>
      <c r="C43" s="1225" t="s">
        <v>601</v>
      </c>
      <c r="D43" s="1226"/>
      <c r="E43" s="1227"/>
      <c r="F43" s="41">
        <v>0.33</v>
      </c>
      <c r="G43" s="42">
        <v>0.28999999999999998</v>
      </c>
      <c r="H43" s="42">
        <v>0.25</v>
      </c>
      <c r="I43" s="42">
        <v>0.36</v>
      </c>
      <c r="J43" s="43">
        <v>0.16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OTsMgvVIQyhUXHE62v2f116SQSx+uolzpHTCYD6EB3bz617F6SLg/bUn8Xql2paG2m3v0XsHIvpF795JyoFoPw==" saltValue="JeyUjTMXLszu0bSk0NXo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sqref="A1:XFD1"/>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2">
      <c r="A45" s="48"/>
      <c r="B45" s="1230" t="s">
        <v>11</v>
      </c>
      <c r="C45" s="1231"/>
      <c r="D45" s="58"/>
      <c r="E45" s="1236" t="s">
        <v>12</v>
      </c>
      <c r="F45" s="1236"/>
      <c r="G45" s="1236"/>
      <c r="H45" s="1236"/>
      <c r="I45" s="1236"/>
      <c r="J45" s="1237"/>
      <c r="K45" s="59">
        <v>46003</v>
      </c>
      <c r="L45" s="60">
        <v>46834</v>
      </c>
      <c r="M45" s="60">
        <v>47591</v>
      </c>
      <c r="N45" s="60">
        <v>46846</v>
      </c>
      <c r="O45" s="61">
        <v>46755</v>
      </c>
      <c r="P45" s="48"/>
      <c r="Q45" s="48"/>
      <c r="R45" s="48"/>
      <c r="S45" s="48"/>
      <c r="T45" s="48"/>
      <c r="U45" s="48"/>
    </row>
    <row r="46" spans="1:21" ht="30.75" customHeight="1" x14ac:dyDescent="0.2">
      <c r="A46" s="48"/>
      <c r="B46" s="1232"/>
      <c r="C46" s="1233"/>
      <c r="D46" s="62"/>
      <c r="E46" s="1238" t="s">
        <v>13</v>
      </c>
      <c r="F46" s="1238"/>
      <c r="G46" s="1238"/>
      <c r="H46" s="1238"/>
      <c r="I46" s="1238"/>
      <c r="J46" s="1239"/>
      <c r="K46" s="63">
        <v>14540</v>
      </c>
      <c r="L46" s="64">
        <v>7877</v>
      </c>
      <c r="M46" s="64">
        <v>9241</v>
      </c>
      <c r="N46" s="64">
        <v>9744</v>
      </c>
      <c r="O46" s="65">
        <v>9646</v>
      </c>
      <c r="P46" s="48"/>
      <c r="Q46" s="48"/>
      <c r="R46" s="48"/>
      <c r="S46" s="48"/>
      <c r="T46" s="48"/>
      <c r="U46" s="48"/>
    </row>
    <row r="47" spans="1:21" ht="30.75" customHeight="1" x14ac:dyDescent="0.2">
      <c r="A47" s="48"/>
      <c r="B47" s="1232"/>
      <c r="C47" s="1233"/>
      <c r="D47" s="62"/>
      <c r="E47" s="1238" t="s">
        <v>14</v>
      </c>
      <c r="F47" s="1238"/>
      <c r="G47" s="1238"/>
      <c r="H47" s="1238"/>
      <c r="I47" s="1238"/>
      <c r="J47" s="1239"/>
      <c r="K47" s="63">
        <v>43080</v>
      </c>
      <c r="L47" s="64">
        <v>43789</v>
      </c>
      <c r="M47" s="64">
        <v>44580</v>
      </c>
      <c r="N47" s="64">
        <v>45235</v>
      </c>
      <c r="O47" s="65">
        <v>46050</v>
      </c>
      <c r="P47" s="48"/>
      <c r="Q47" s="48"/>
      <c r="R47" s="48"/>
      <c r="S47" s="48"/>
      <c r="T47" s="48"/>
      <c r="U47" s="48"/>
    </row>
    <row r="48" spans="1:21" ht="30.75" customHeight="1" x14ac:dyDescent="0.2">
      <c r="A48" s="48"/>
      <c r="B48" s="1232"/>
      <c r="C48" s="1233"/>
      <c r="D48" s="62"/>
      <c r="E48" s="1238" t="s">
        <v>15</v>
      </c>
      <c r="F48" s="1238"/>
      <c r="G48" s="1238"/>
      <c r="H48" s="1238"/>
      <c r="I48" s="1238"/>
      <c r="J48" s="1239"/>
      <c r="K48" s="63">
        <v>21138</v>
      </c>
      <c r="L48" s="64">
        <v>19486</v>
      </c>
      <c r="M48" s="64">
        <v>19946</v>
      </c>
      <c r="N48" s="64">
        <v>19711</v>
      </c>
      <c r="O48" s="65">
        <v>19111</v>
      </c>
      <c r="P48" s="48"/>
      <c r="Q48" s="48"/>
      <c r="R48" s="48"/>
      <c r="S48" s="48"/>
      <c r="T48" s="48"/>
      <c r="U48" s="48"/>
    </row>
    <row r="49" spans="1:21" ht="30.75" customHeight="1" x14ac:dyDescent="0.2">
      <c r="A49" s="48"/>
      <c r="B49" s="1232"/>
      <c r="C49" s="1233"/>
      <c r="D49" s="62"/>
      <c r="E49" s="1238" t="s">
        <v>16</v>
      </c>
      <c r="F49" s="1238"/>
      <c r="G49" s="1238"/>
      <c r="H49" s="1238"/>
      <c r="I49" s="1238"/>
      <c r="J49" s="1239"/>
      <c r="K49" s="63" t="s">
        <v>539</v>
      </c>
      <c r="L49" s="64" t="s">
        <v>539</v>
      </c>
      <c r="M49" s="64" t="s">
        <v>539</v>
      </c>
      <c r="N49" s="64" t="s">
        <v>539</v>
      </c>
      <c r="O49" s="65" t="s">
        <v>539</v>
      </c>
      <c r="P49" s="48"/>
      <c r="Q49" s="48"/>
      <c r="R49" s="48"/>
      <c r="S49" s="48"/>
      <c r="T49" s="48"/>
      <c r="U49" s="48"/>
    </row>
    <row r="50" spans="1:21" ht="30.75" customHeight="1" x14ac:dyDescent="0.2">
      <c r="A50" s="48"/>
      <c r="B50" s="1232"/>
      <c r="C50" s="1233"/>
      <c r="D50" s="62"/>
      <c r="E50" s="1238" t="s">
        <v>17</v>
      </c>
      <c r="F50" s="1238"/>
      <c r="G50" s="1238"/>
      <c r="H50" s="1238"/>
      <c r="I50" s="1238"/>
      <c r="J50" s="1239"/>
      <c r="K50" s="63">
        <v>832</v>
      </c>
      <c r="L50" s="64">
        <v>867</v>
      </c>
      <c r="M50" s="64">
        <v>868</v>
      </c>
      <c r="N50" s="64">
        <v>656</v>
      </c>
      <c r="O50" s="65">
        <v>657</v>
      </c>
      <c r="P50" s="48"/>
      <c r="Q50" s="48"/>
      <c r="R50" s="48"/>
      <c r="S50" s="48"/>
      <c r="T50" s="48"/>
      <c r="U50" s="48"/>
    </row>
    <row r="51" spans="1:21" ht="30.75" customHeight="1" x14ac:dyDescent="0.2">
      <c r="A51" s="48"/>
      <c r="B51" s="1234"/>
      <c r="C51" s="1235"/>
      <c r="D51" s="66"/>
      <c r="E51" s="1238" t="s">
        <v>18</v>
      </c>
      <c r="F51" s="1238"/>
      <c r="G51" s="1238"/>
      <c r="H51" s="1238"/>
      <c r="I51" s="1238"/>
      <c r="J51" s="1239"/>
      <c r="K51" s="63">
        <v>0</v>
      </c>
      <c r="L51" s="64">
        <v>0</v>
      </c>
      <c r="M51" s="64">
        <v>0</v>
      </c>
      <c r="N51" s="64" t="s">
        <v>539</v>
      </c>
      <c r="O51" s="65">
        <v>0</v>
      </c>
      <c r="P51" s="48"/>
      <c r="Q51" s="48"/>
      <c r="R51" s="48"/>
      <c r="S51" s="48"/>
      <c r="T51" s="48"/>
      <c r="U51" s="48"/>
    </row>
    <row r="52" spans="1:21" ht="30.75" customHeight="1" x14ac:dyDescent="0.2">
      <c r="A52" s="48"/>
      <c r="B52" s="1240" t="s">
        <v>19</v>
      </c>
      <c r="C52" s="1241"/>
      <c r="D52" s="66"/>
      <c r="E52" s="1238" t="s">
        <v>20</v>
      </c>
      <c r="F52" s="1238"/>
      <c r="G52" s="1238"/>
      <c r="H52" s="1238"/>
      <c r="I52" s="1238"/>
      <c r="J52" s="1239"/>
      <c r="K52" s="63">
        <v>83472</v>
      </c>
      <c r="L52" s="64">
        <v>87722</v>
      </c>
      <c r="M52" s="64">
        <v>84128</v>
      </c>
      <c r="N52" s="64">
        <v>83088</v>
      </c>
      <c r="O52" s="65">
        <v>79805</v>
      </c>
      <c r="P52" s="48"/>
      <c r="Q52" s="48"/>
      <c r="R52" s="48"/>
      <c r="S52" s="48"/>
      <c r="T52" s="48"/>
      <c r="U52" s="48"/>
    </row>
    <row r="53" spans="1:21" ht="30.75" customHeight="1" thickBot="1" x14ac:dyDescent="0.25">
      <c r="A53" s="48"/>
      <c r="B53" s="1242" t="s">
        <v>21</v>
      </c>
      <c r="C53" s="1243"/>
      <c r="D53" s="67"/>
      <c r="E53" s="1244" t="s">
        <v>22</v>
      </c>
      <c r="F53" s="1244"/>
      <c r="G53" s="1244"/>
      <c r="H53" s="1244"/>
      <c r="I53" s="1244"/>
      <c r="J53" s="1245"/>
      <c r="K53" s="68">
        <v>42121</v>
      </c>
      <c r="L53" s="69">
        <v>31131</v>
      </c>
      <c r="M53" s="69">
        <v>38098</v>
      </c>
      <c r="N53" s="69">
        <v>39104</v>
      </c>
      <c r="O53" s="70">
        <v>42414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602</v>
      </c>
      <c r="P55" s="48"/>
      <c r="Q55" s="48"/>
      <c r="R55" s="48"/>
      <c r="S55" s="48"/>
      <c r="T55" s="48"/>
      <c r="U55" s="48"/>
    </row>
    <row r="56" spans="1:21" ht="31.5" customHeight="1" thickBot="1" x14ac:dyDescent="0.3">
      <c r="A56" s="48"/>
      <c r="B56" s="76"/>
      <c r="C56" s="77"/>
      <c r="D56" s="77"/>
      <c r="E56" s="78"/>
      <c r="F56" s="78"/>
      <c r="G56" s="78"/>
      <c r="H56" s="78"/>
      <c r="I56" s="78"/>
      <c r="J56" s="79" t="s">
        <v>2</v>
      </c>
      <c r="K56" s="80" t="s">
        <v>603</v>
      </c>
      <c r="L56" s="81" t="s">
        <v>604</v>
      </c>
      <c r="M56" s="81" t="s">
        <v>605</v>
      </c>
      <c r="N56" s="81" t="s">
        <v>606</v>
      </c>
      <c r="O56" s="82" t="s">
        <v>607</v>
      </c>
      <c r="P56" s="48"/>
      <c r="Q56" s="48"/>
      <c r="R56" s="48"/>
      <c r="S56" s="48"/>
      <c r="T56" s="48"/>
      <c r="U56" s="48"/>
    </row>
    <row r="57" spans="1:21" ht="31.5" customHeight="1" x14ac:dyDescent="0.2">
      <c r="B57" s="1246" t="s">
        <v>25</v>
      </c>
      <c r="C57" s="1247"/>
      <c r="D57" s="1250" t="s">
        <v>26</v>
      </c>
      <c r="E57" s="1251"/>
      <c r="F57" s="1251"/>
      <c r="G57" s="1251"/>
      <c r="H57" s="1251"/>
      <c r="I57" s="1251"/>
      <c r="J57" s="1252"/>
      <c r="K57" s="83">
        <v>98472</v>
      </c>
      <c r="L57" s="84">
        <v>97332</v>
      </c>
      <c r="M57" s="84">
        <v>123642</v>
      </c>
      <c r="N57" s="84">
        <v>131568</v>
      </c>
      <c r="O57" s="85">
        <v>137246</v>
      </c>
    </row>
    <row r="58" spans="1:21" ht="31.5" customHeight="1" thickBot="1" x14ac:dyDescent="0.25">
      <c r="B58" s="1248"/>
      <c r="C58" s="1249"/>
      <c r="D58" s="1253" t="s">
        <v>27</v>
      </c>
      <c r="E58" s="1254"/>
      <c r="F58" s="1254"/>
      <c r="G58" s="1254"/>
      <c r="H58" s="1254"/>
      <c r="I58" s="1254"/>
      <c r="J58" s="1255"/>
      <c r="K58" s="86">
        <v>166220</v>
      </c>
      <c r="L58" s="87">
        <v>164528</v>
      </c>
      <c r="M58" s="87">
        <v>183882</v>
      </c>
      <c r="N58" s="87">
        <v>193959</v>
      </c>
      <c r="O58" s="88">
        <v>202757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toelKQgSkbl6Y8PFZYyzsCqseqO/3GbSvqAHaM4hd1z1O3qQBmMjjoUnYymioAkpwui4RhSciw2VH0qocfTcQ==" saltValue="9I52ccv8dacqeS9d52hRx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80" zoomScaleNormal="8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580</v>
      </c>
      <c r="J40" s="100" t="s">
        <v>581</v>
      </c>
      <c r="K40" s="100" t="s">
        <v>582</v>
      </c>
      <c r="L40" s="100" t="s">
        <v>583</v>
      </c>
      <c r="M40" s="101" t="s">
        <v>584</v>
      </c>
    </row>
    <row r="41" spans="2:13" ht="27.75" customHeight="1" x14ac:dyDescent="0.2">
      <c r="B41" s="1256" t="s">
        <v>30</v>
      </c>
      <c r="C41" s="1257"/>
      <c r="D41" s="102"/>
      <c r="E41" s="1262" t="s">
        <v>31</v>
      </c>
      <c r="F41" s="1262"/>
      <c r="G41" s="1262"/>
      <c r="H41" s="1263"/>
      <c r="I41" s="103">
        <v>1457994</v>
      </c>
      <c r="J41" s="104">
        <v>1489847</v>
      </c>
      <c r="K41" s="104">
        <v>1518531</v>
      </c>
      <c r="L41" s="104">
        <v>1533264</v>
      </c>
      <c r="M41" s="105">
        <v>1548504</v>
      </c>
    </row>
    <row r="42" spans="2:13" ht="27.75" customHeight="1" x14ac:dyDescent="0.2">
      <c r="B42" s="1258"/>
      <c r="C42" s="1259"/>
      <c r="D42" s="106"/>
      <c r="E42" s="1264" t="s">
        <v>32</v>
      </c>
      <c r="F42" s="1264"/>
      <c r="G42" s="1264"/>
      <c r="H42" s="1265"/>
      <c r="I42" s="107">
        <v>10537</v>
      </c>
      <c r="J42" s="108">
        <v>8977</v>
      </c>
      <c r="K42" s="108">
        <v>7557</v>
      </c>
      <c r="L42" s="108">
        <v>6866</v>
      </c>
      <c r="M42" s="109">
        <v>8691</v>
      </c>
    </row>
    <row r="43" spans="2:13" ht="27.75" customHeight="1" x14ac:dyDescent="0.2">
      <c r="B43" s="1258"/>
      <c r="C43" s="1259"/>
      <c r="D43" s="106"/>
      <c r="E43" s="1264" t="s">
        <v>33</v>
      </c>
      <c r="F43" s="1264"/>
      <c r="G43" s="1264"/>
      <c r="H43" s="1265"/>
      <c r="I43" s="107">
        <v>284539</v>
      </c>
      <c r="J43" s="108">
        <v>253236</v>
      </c>
      <c r="K43" s="108">
        <v>227784</v>
      </c>
      <c r="L43" s="108">
        <v>221471</v>
      </c>
      <c r="M43" s="109">
        <v>233769</v>
      </c>
    </row>
    <row r="44" spans="2:13" ht="27.75" customHeight="1" x14ac:dyDescent="0.2">
      <c r="B44" s="1258"/>
      <c r="C44" s="1259"/>
      <c r="D44" s="106"/>
      <c r="E44" s="1264" t="s">
        <v>34</v>
      </c>
      <c r="F44" s="1264"/>
      <c r="G44" s="1264"/>
      <c r="H44" s="1265"/>
      <c r="I44" s="107" t="s">
        <v>539</v>
      </c>
      <c r="J44" s="108" t="s">
        <v>539</v>
      </c>
      <c r="K44" s="108" t="s">
        <v>539</v>
      </c>
      <c r="L44" s="108" t="s">
        <v>539</v>
      </c>
      <c r="M44" s="109" t="s">
        <v>539</v>
      </c>
    </row>
    <row r="45" spans="2:13" ht="27.75" customHeight="1" x14ac:dyDescent="0.2">
      <c r="B45" s="1258"/>
      <c r="C45" s="1259"/>
      <c r="D45" s="106"/>
      <c r="E45" s="1264" t="s">
        <v>35</v>
      </c>
      <c r="F45" s="1264"/>
      <c r="G45" s="1264"/>
      <c r="H45" s="1265"/>
      <c r="I45" s="107">
        <v>77573</v>
      </c>
      <c r="J45" s="108">
        <v>109778</v>
      </c>
      <c r="K45" s="108">
        <v>101967</v>
      </c>
      <c r="L45" s="108">
        <v>99287</v>
      </c>
      <c r="M45" s="109">
        <v>97000</v>
      </c>
    </row>
    <row r="46" spans="2:13" ht="27.75" customHeight="1" x14ac:dyDescent="0.2">
      <c r="B46" s="1258"/>
      <c r="C46" s="1259"/>
      <c r="D46" s="110"/>
      <c r="E46" s="1264" t="s">
        <v>36</v>
      </c>
      <c r="F46" s="1264"/>
      <c r="G46" s="1264"/>
      <c r="H46" s="1265"/>
      <c r="I46" s="107">
        <v>3251</v>
      </c>
      <c r="J46" s="108">
        <v>1108</v>
      </c>
      <c r="K46" s="108">
        <v>2626</v>
      </c>
      <c r="L46" s="108">
        <v>1512</v>
      </c>
      <c r="M46" s="109">
        <v>3882</v>
      </c>
    </row>
    <row r="47" spans="2:13" ht="27.75" customHeight="1" x14ac:dyDescent="0.2">
      <c r="B47" s="1258"/>
      <c r="C47" s="1259"/>
      <c r="D47" s="111"/>
      <c r="E47" s="1266" t="s">
        <v>37</v>
      </c>
      <c r="F47" s="1267"/>
      <c r="G47" s="1267"/>
      <c r="H47" s="1268"/>
      <c r="I47" s="107" t="s">
        <v>539</v>
      </c>
      <c r="J47" s="108" t="s">
        <v>539</v>
      </c>
      <c r="K47" s="108" t="s">
        <v>539</v>
      </c>
      <c r="L47" s="108" t="s">
        <v>539</v>
      </c>
      <c r="M47" s="109" t="s">
        <v>539</v>
      </c>
    </row>
    <row r="48" spans="2:13" ht="27.75" customHeight="1" x14ac:dyDescent="0.2">
      <c r="B48" s="1258"/>
      <c r="C48" s="1259"/>
      <c r="D48" s="106"/>
      <c r="E48" s="1264" t="s">
        <v>38</v>
      </c>
      <c r="F48" s="1264"/>
      <c r="G48" s="1264"/>
      <c r="H48" s="1265"/>
      <c r="I48" s="107" t="s">
        <v>539</v>
      </c>
      <c r="J48" s="108" t="s">
        <v>539</v>
      </c>
      <c r="K48" s="108" t="s">
        <v>539</v>
      </c>
      <c r="L48" s="108" t="s">
        <v>539</v>
      </c>
      <c r="M48" s="109" t="s">
        <v>539</v>
      </c>
    </row>
    <row r="49" spans="2:13" ht="27.75" customHeight="1" x14ac:dyDescent="0.2">
      <c r="B49" s="1260"/>
      <c r="C49" s="1261"/>
      <c r="D49" s="106"/>
      <c r="E49" s="1264" t="s">
        <v>39</v>
      </c>
      <c r="F49" s="1264"/>
      <c r="G49" s="1264"/>
      <c r="H49" s="1265"/>
      <c r="I49" s="107" t="s">
        <v>539</v>
      </c>
      <c r="J49" s="108" t="s">
        <v>539</v>
      </c>
      <c r="K49" s="108" t="s">
        <v>539</v>
      </c>
      <c r="L49" s="108" t="s">
        <v>539</v>
      </c>
      <c r="M49" s="109" t="s">
        <v>539</v>
      </c>
    </row>
    <row r="50" spans="2:13" ht="27.75" customHeight="1" x14ac:dyDescent="0.2">
      <c r="B50" s="1269" t="s">
        <v>40</v>
      </c>
      <c r="C50" s="1270"/>
      <c r="D50" s="112"/>
      <c r="E50" s="1264" t="s">
        <v>41</v>
      </c>
      <c r="F50" s="1264"/>
      <c r="G50" s="1264"/>
      <c r="H50" s="1265"/>
      <c r="I50" s="107">
        <v>124094</v>
      </c>
      <c r="J50" s="108">
        <v>150341</v>
      </c>
      <c r="K50" s="108">
        <v>165598</v>
      </c>
      <c r="L50" s="108">
        <v>165840</v>
      </c>
      <c r="M50" s="109">
        <v>166251</v>
      </c>
    </row>
    <row r="51" spans="2:13" ht="27.75" customHeight="1" x14ac:dyDescent="0.2">
      <c r="B51" s="1258"/>
      <c r="C51" s="1259"/>
      <c r="D51" s="106"/>
      <c r="E51" s="1264" t="s">
        <v>42</v>
      </c>
      <c r="F51" s="1264"/>
      <c r="G51" s="1264"/>
      <c r="H51" s="1265"/>
      <c r="I51" s="107">
        <v>325249</v>
      </c>
      <c r="J51" s="108">
        <v>319617</v>
      </c>
      <c r="K51" s="108">
        <v>307248</v>
      </c>
      <c r="L51" s="108">
        <v>304769</v>
      </c>
      <c r="M51" s="109">
        <v>316059</v>
      </c>
    </row>
    <row r="52" spans="2:13" ht="27.75" customHeight="1" x14ac:dyDescent="0.2">
      <c r="B52" s="1260"/>
      <c r="C52" s="1261"/>
      <c r="D52" s="106"/>
      <c r="E52" s="1264" t="s">
        <v>43</v>
      </c>
      <c r="F52" s="1264"/>
      <c r="G52" s="1264"/>
      <c r="H52" s="1265"/>
      <c r="I52" s="107">
        <v>714544</v>
      </c>
      <c r="J52" s="108">
        <v>717027</v>
      </c>
      <c r="K52" s="108">
        <v>724977</v>
      </c>
      <c r="L52" s="108">
        <v>727332</v>
      </c>
      <c r="M52" s="109">
        <v>728306</v>
      </c>
    </row>
    <row r="53" spans="2:13" ht="27.75" customHeight="1" thickBot="1" x14ac:dyDescent="0.25">
      <c r="B53" s="1271" t="s">
        <v>44</v>
      </c>
      <c r="C53" s="1272"/>
      <c r="D53" s="113"/>
      <c r="E53" s="1273" t="s">
        <v>45</v>
      </c>
      <c r="F53" s="1273"/>
      <c r="G53" s="1273"/>
      <c r="H53" s="1274"/>
      <c r="I53" s="114">
        <v>670006</v>
      </c>
      <c r="J53" s="115">
        <v>675961</v>
      </c>
      <c r="K53" s="115">
        <v>660642</v>
      </c>
      <c r="L53" s="115">
        <v>664459</v>
      </c>
      <c r="M53" s="116">
        <v>681230</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YPSNfB9x1HwauVdDZDyg2kn0fzzxafEqmEJrdTdpJLsiTQ+ATCWdfTU8DyDrJNPBFfOJZjxS/4x/b/e3cTlvwg==" saltValue="JJoILp0td0yiSD0bicic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582</v>
      </c>
      <c r="G54" s="125" t="s">
        <v>583</v>
      </c>
      <c r="H54" s="126" t="s">
        <v>584</v>
      </c>
    </row>
    <row r="55" spans="2:8" ht="52.5" customHeight="1" x14ac:dyDescent="0.2">
      <c r="B55" s="127"/>
      <c r="C55" s="1280" t="s">
        <v>48</v>
      </c>
      <c r="D55" s="1280"/>
      <c r="E55" s="1281"/>
      <c r="F55" s="128">
        <v>3574</v>
      </c>
      <c r="G55" s="128">
        <v>20</v>
      </c>
      <c r="H55" s="129" t="s">
        <v>539</v>
      </c>
    </row>
    <row r="56" spans="2:8" ht="52.5" customHeight="1" x14ac:dyDescent="0.2">
      <c r="B56" s="130"/>
      <c r="C56" s="1282" t="s">
        <v>49</v>
      </c>
      <c r="D56" s="1282"/>
      <c r="E56" s="1283"/>
      <c r="F56" s="131">
        <v>238</v>
      </c>
      <c r="G56" s="131" t="s">
        <v>539</v>
      </c>
      <c r="H56" s="132" t="s">
        <v>539</v>
      </c>
    </row>
    <row r="57" spans="2:8" ht="53.25" customHeight="1" x14ac:dyDescent="0.2">
      <c r="B57" s="130"/>
      <c r="C57" s="1284" t="s">
        <v>50</v>
      </c>
      <c r="D57" s="1284"/>
      <c r="E57" s="1285"/>
      <c r="F57" s="133">
        <v>37588</v>
      </c>
      <c r="G57" s="133">
        <v>36490</v>
      </c>
      <c r="H57" s="134">
        <v>34818</v>
      </c>
    </row>
    <row r="58" spans="2:8" ht="45.75" customHeight="1" x14ac:dyDescent="0.2">
      <c r="B58" s="135"/>
      <c r="C58" s="1275" t="s">
        <v>635</v>
      </c>
      <c r="D58" s="1276"/>
      <c r="E58" s="1277"/>
      <c r="F58" s="136">
        <v>15433</v>
      </c>
      <c r="G58" s="136">
        <v>13624</v>
      </c>
      <c r="H58" s="137">
        <v>13434</v>
      </c>
    </row>
    <row r="59" spans="2:8" ht="45.75" customHeight="1" x14ac:dyDescent="0.2">
      <c r="B59" s="135"/>
      <c r="C59" s="1275" t="s">
        <v>636</v>
      </c>
      <c r="D59" s="1276"/>
      <c r="E59" s="1277"/>
      <c r="F59" s="136">
        <v>5858</v>
      </c>
      <c r="G59" s="136">
        <v>5406</v>
      </c>
      <c r="H59" s="137">
        <v>4991</v>
      </c>
    </row>
    <row r="60" spans="2:8" ht="45.75" customHeight="1" x14ac:dyDescent="0.2">
      <c r="B60" s="135"/>
      <c r="C60" s="1275" t="s">
        <v>637</v>
      </c>
      <c r="D60" s="1276"/>
      <c r="E60" s="1277"/>
      <c r="F60" s="136">
        <v>3143</v>
      </c>
      <c r="G60" s="136">
        <v>2978</v>
      </c>
      <c r="H60" s="137">
        <v>2692</v>
      </c>
    </row>
    <row r="61" spans="2:8" ht="45.75" customHeight="1" x14ac:dyDescent="0.2">
      <c r="B61" s="135"/>
      <c r="C61" s="1275" t="s">
        <v>638</v>
      </c>
      <c r="D61" s="1276"/>
      <c r="E61" s="1277"/>
      <c r="F61" s="136">
        <v>2421</v>
      </c>
      <c r="G61" s="136">
        <v>2343</v>
      </c>
      <c r="H61" s="137">
        <v>2286</v>
      </c>
    </row>
    <row r="62" spans="2:8" ht="45.75" customHeight="1" thickBot="1" x14ac:dyDescent="0.25">
      <c r="B62" s="138"/>
      <c r="C62" s="388" t="s">
        <v>639</v>
      </c>
      <c r="D62" s="389"/>
      <c r="E62" s="390"/>
      <c r="F62" s="139">
        <v>2227</v>
      </c>
      <c r="G62" s="139">
        <v>2246</v>
      </c>
      <c r="H62" s="140">
        <v>2248</v>
      </c>
    </row>
    <row r="63" spans="2:8" ht="52.5" customHeight="1" thickBot="1" x14ac:dyDescent="0.25">
      <c r="B63" s="141"/>
      <c r="C63" s="1278" t="s">
        <v>51</v>
      </c>
      <c r="D63" s="1278"/>
      <c r="E63" s="1279"/>
      <c r="F63" s="142">
        <v>41400</v>
      </c>
      <c r="G63" s="142">
        <v>36509</v>
      </c>
      <c r="H63" s="143">
        <v>34818</v>
      </c>
    </row>
    <row r="64" spans="2:8" ht="15" customHeight="1" x14ac:dyDescent="0.2"/>
  </sheetData>
  <sheetProtection algorithmName="SHA-512" hashValue="uUt2IaQE9LyxZK/a4Vh3xG7d9Zqh8p6dCbgNIY6jVB8naSkYvpycDf/xc6Jt/2nTdZBAbS9wTW9UWu2ugguliw==" saltValue="rxoeduHukuiceStSJ48FGw==" spinCount="100000" sheet="1" objects="1" scenarios="1"/>
  <mergeCells count="8">
    <mergeCell ref="C61:E61"/>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406B5-D4C7-4CD0-91BB-460CE5207169}">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6328125" style="1286" customWidth="1"/>
    <col min="2" max="107" width="2.453125" style="1286" customWidth="1"/>
    <col min="108" max="108" width="6.08984375" style="1288" customWidth="1"/>
    <col min="109" max="109" width="5.90625" style="1287" customWidth="1"/>
    <col min="110" max="110" width="19.08984375" style="1286" hidden="1"/>
    <col min="111" max="115" width="12.6328125" style="1286" hidden="1"/>
    <col min="116" max="349" width="8.6328125" style="1286" hidden="1"/>
    <col min="350" max="355" width="14.90625" style="1286" hidden="1"/>
    <col min="356" max="357" width="15.90625" style="1286" hidden="1"/>
    <col min="358" max="363" width="16.08984375" style="1286" hidden="1"/>
    <col min="364" max="364" width="6.08984375" style="1286" hidden="1"/>
    <col min="365" max="365" width="3" style="1286" hidden="1"/>
    <col min="366" max="605" width="8.6328125" style="1286" hidden="1"/>
    <col min="606" max="611" width="14.90625" style="1286" hidden="1"/>
    <col min="612" max="613" width="15.90625" style="1286" hidden="1"/>
    <col min="614" max="619" width="16.08984375" style="1286" hidden="1"/>
    <col min="620" max="620" width="6.08984375" style="1286" hidden="1"/>
    <col min="621" max="621" width="3" style="1286" hidden="1"/>
    <col min="622" max="861" width="8.6328125" style="1286" hidden="1"/>
    <col min="862" max="867" width="14.90625" style="1286" hidden="1"/>
    <col min="868" max="869" width="15.90625" style="1286" hidden="1"/>
    <col min="870" max="875" width="16.08984375" style="1286" hidden="1"/>
    <col min="876" max="876" width="6.08984375" style="1286" hidden="1"/>
    <col min="877" max="877" width="3" style="1286" hidden="1"/>
    <col min="878" max="1117" width="8.6328125" style="1286" hidden="1"/>
    <col min="1118" max="1123" width="14.90625" style="1286" hidden="1"/>
    <col min="1124" max="1125" width="15.90625" style="1286" hidden="1"/>
    <col min="1126" max="1131" width="16.08984375" style="1286" hidden="1"/>
    <col min="1132" max="1132" width="6.08984375" style="1286" hidden="1"/>
    <col min="1133" max="1133" width="3" style="1286" hidden="1"/>
    <col min="1134" max="1373" width="8.6328125" style="1286" hidden="1"/>
    <col min="1374" max="1379" width="14.90625" style="1286" hidden="1"/>
    <col min="1380" max="1381" width="15.90625" style="1286" hidden="1"/>
    <col min="1382" max="1387" width="16.08984375" style="1286" hidden="1"/>
    <col min="1388" max="1388" width="6.08984375" style="1286" hidden="1"/>
    <col min="1389" max="1389" width="3" style="1286" hidden="1"/>
    <col min="1390" max="1629" width="8.6328125" style="1286" hidden="1"/>
    <col min="1630" max="1635" width="14.90625" style="1286" hidden="1"/>
    <col min="1636" max="1637" width="15.90625" style="1286" hidden="1"/>
    <col min="1638" max="1643" width="16.08984375" style="1286" hidden="1"/>
    <col min="1644" max="1644" width="6.08984375" style="1286" hidden="1"/>
    <col min="1645" max="1645" width="3" style="1286" hidden="1"/>
    <col min="1646" max="1885" width="8.6328125" style="1286" hidden="1"/>
    <col min="1886" max="1891" width="14.90625" style="1286" hidden="1"/>
    <col min="1892" max="1893" width="15.90625" style="1286" hidden="1"/>
    <col min="1894" max="1899" width="16.08984375" style="1286" hidden="1"/>
    <col min="1900" max="1900" width="6.08984375" style="1286" hidden="1"/>
    <col min="1901" max="1901" width="3" style="1286" hidden="1"/>
    <col min="1902" max="2141" width="8.6328125" style="1286" hidden="1"/>
    <col min="2142" max="2147" width="14.90625" style="1286" hidden="1"/>
    <col min="2148" max="2149" width="15.90625" style="1286" hidden="1"/>
    <col min="2150" max="2155" width="16.08984375" style="1286" hidden="1"/>
    <col min="2156" max="2156" width="6.08984375" style="1286" hidden="1"/>
    <col min="2157" max="2157" width="3" style="1286" hidden="1"/>
    <col min="2158" max="2397" width="8.6328125" style="1286" hidden="1"/>
    <col min="2398" max="2403" width="14.90625" style="1286" hidden="1"/>
    <col min="2404" max="2405" width="15.90625" style="1286" hidden="1"/>
    <col min="2406" max="2411" width="16.08984375" style="1286" hidden="1"/>
    <col min="2412" max="2412" width="6.08984375" style="1286" hidden="1"/>
    <col min="2413" max="2413" width="3" style="1286" hidden="1"/>
    <col min="2414" max="2653" width="8.6328125" style="1286" hidden="1"/>
    <col min="2654" max="2659" width="14.90625" style="1286" hidden="1"/>
    <col min="2660" max="2661" width="15.90625" style="1286" hidden="1"/>
    <col min="2662" max="2667" width="16.08984375" style="1286" hidden="1"/>
    <col min="2668" max="2668" width="6.08984375" style="1286" hidden="1"/>
    <col min="2669" max="2669" width="3" style="1286" hidden="1"/>
    <col min="2670" max="2909" width="8.6328125" style="1286" hidden="1"/>
    <col min="2910" max="2915" width="14.90625" style="1286" hidden="1"/>
    <col min="2916" max="2917" width="15.90625" style="1286" hidden="1"/>
    <col min="2918" max="2923" width="16.08984375" style="1286" hidden="1"/>
    <col min="2924" max="2924" width="6.08984375" style="1286" hidden="1"/>
    <col min="2925" max="2925" width="3" style="1286" hidden="1"/>
    <col min="2926" max="3165" width="8.6328125" style="1286" hidden="1"/>
    <col min="3166" max="3171" width="14.90625" style="1286" hidden="1"/>
    <col min="3172" max="3173" width="15.90625" style="1286" hidden="1"/>
    <col min="3174" max="3179" width="16.08984375" style="1286" hidden="1"/>
    <col min="3180" max="3180" width="6.08984375" style="1286" hidden="1"/>
    <col min="3181" max="3181" width="3" style="1286" hidden="1"/>
    <col min="3182" max="3421" width="8.6328125" style="1286" hidden="1"/>
    <col min="3422" max="3427" width="14.90625" style="1286" hidden="1"/>
    <col min="3428" max="3429" width="15.90625" style="1286" hidden="1"/>
    <col min="3430" max="3435" width="16.08984375" style="1286" hidden="1"/>
    <col min="3436" max="3436" width="6.08984375" style="1286" hidden="1"/>
    <col min="3437" max="3437" width="3" style="1286" hidden="1"/>
    <col min="3438" max="3677" width="8.6328125" style="1286" hidden="1"/>
    <col min="3678" max="3683" width="14.90625" style="1286" hidden="1"/>
    <col min="3684" max="3685" width="15.90625" style="1286" hidden="1"/>
    <col min="3686" max="3691" width="16.08984375" style="1286" hidden="1"/>
    <col min="3692" max="3692" width="6.08984375" style="1286" hidden="1"/>
    <col min="3693" max="3693" width="3" style="1286" hidden="1"/>
    <col min="3694" max="3933" width="8.6328125" style="1286" hidden="1"/>
    <col min="3934" max="3939" width="14.90625" style="1286" hidden="1"/>
    <col min="3940" max="3941" width="15.90625" style="1286" hidden="1"/>
    <col min="3942" max="3947" width="16.08984375" style="1286" hidden="1"/>
    <col min="3948" max="3948" width="6.08984375" style="1286" hidden="1"/>
    <col min="3949" max="3949" width="3" style="1286" hidden="1"/>
    <col min="3950" max="4189" width="8.6328125" style="1286" hidden="1"/>
    <col min="4190" max="4195" width="14.90625" style="1286" hidden="1"/>
    <col min="4196" max="4197" width="15.90625" style="1286" hidden="1"/>
    <col min="4198" max="4203" width="16.08984375" style="1286" hidden="1"/>
    <col min="4204" max="4204" width="6.08984375" style="1286" hidden="1"/>
    <col min="4205" max="4205" width="3" style="1286" hidden="1"/>
    <col min="4206" max="4445" width="8.6328125" style="1286" hidden="1"/>
    <col min="4446" max="4451" width="14.90625" style="1286" hidden="1"/>
    <col min="4452" max="4453" width="15.90625" style="1286" hidden="1"/>
    <col min="4454" max="4459" width="16.08984375" style="1286" hidden="1"/>
    <col min="4460" max="4460" width="6.08984375" style="1286" hidden="1"/>
    <col min="4461" max="4461" width="3" style="1286" hidden="1"/>
    <col min="4462" max="4701" width="8.6328125" style="1286" hidden="1"/>
    <col min="4702" max="4707" width="14.90625" style="1286" hidden="1"/>
    <col min="4708" max="4709" width="15.90625" style="1286" hidden="1"/>
    <col min="4710" max="4715" width="16.08984375" style="1286" hidden="1"/>
    <col min="4716" max="4716" width="6.08984375" style="1286" hidden="1"/>
    <col min="4717" max="4717" width="3" style="1286" hidden="1"/>
    <col min="4718" max="4957" width="8.6328125" style="1286" hidden="1"/>
    <col min="4958" max="4963" width="14.90625" style="1286" hidden="1"/>
    <col min="4964" max="4965" width="15.90625" style="1286" hidden="1"/>
    <col min="4966" max="4971" width="16.08984375" style="1286" hidden="1"/>
    <col min="4972" max="4972" width="6.08984375" style="1286" hidden="1"/>
    <col min="4973" max="4973" width="3" style="1286" hidden="1"/>
    <col min="4974" max="5213" width="8.6328125" style="1286" hidden="1"/>
    <col min="5214" max="5219" width="14.90625" style="1286" hidden="1"/>
    <col min="5220" max="5221" width="15.90625" style="1286" hidden="1"/>
    <col min="5222" max="5227" width="16.08984375" style="1286" hidden="1"/>
    <col min="5228" max="5228" width="6.08984375" style="1286" hidden="1"/>
    <col min="5229" max="5229" width="3" style="1286" hidden="1"/>
    <col min="5230" max="5469" width="8.6328125" style="1286" hidden="1"/>
    <col min="5470" max="5475" width="14.90625" style="1286" hidden="1"/>
    <col min="5476" max="5477" width="15.90625" style="1286" hidden="1"/>
    <col min="5478" max="5483" width="16.08984375" style="1286" hidden="1"/>
    <col min="5484" max="5484" width="6.08984375" style="1286" hidden="1"/>
    <col min="5485" max="5485" width="3" style="1286" hidden="1"/>
    <col min="5486" max="5725" width="8.6328125" style="1286" hidden="1"/>
    <col min="5726" max="5731" width="14.90625" style="1286" hidden="1"/>
    <col min="5732" max="5733" width="15.90625" style="1286" hidden="1"/>
    <col min="5734" max="5739" width="16.08984375" style="1286" hidden="1"/>
    <col min="5740" max="5740" width="6.08984375" style="1286" hidden="1"/>
    <col min="5741" max="5741" width="3" style="1286" hidden="1"/>
    <col min="5742" max="5981" width="8.6328125" style="1286" hidden="1"/>
    <col min="5982" max="5987" width="14.90625" style="1286" hidden="1"/>
    <col min="5988" max="5989" width="15.90625" style="1286" hidden="1"/>
    <col min="5990" max="5995" width="16.08984375" style="1286" hidden="1"/>
    <col min="5996" max="5996" width="6.08984375" style="1286" hidden="1"/>
    <col min="5997" max="5997" width="3" style="1286" hidden="1"/>
    <col min="5998" max="6237" width="8.6328125" style="1286" hidden="1"/>
    <col min="6238" max="6243" width="14.90625" style="1286" hidden="1"/>
    <col min="6244" max="6245" width="15.90625" style="1286" hidden="1"/>
    <col min="6246" max="6251" width="16.08984375" style="1286" hidden="1"/>
    <col min="6252" max="6252" width="6.08984375" style="1286" hidden="1"/>
    <col min="6253" max="6253" width="3" style="1286" hidden="1"/>
    <col min="6254" max="6493" width="8.6328125" style="1286" hidden="1"/>
    <col min="6494" max="6499" width="14.90625" style="1286" hidden="1"/>
    <col min="6500" max="6501" width="15.90625" style="1286" hidden="1"/>
    <col min="6502" max="6507" width="16.08984375" style="1286" hidden="1"/>
    <col min="6508" max="6508" width="6.08984375" style="1286" hidden="1"/>
    <col min="6509" max="6509" width="3" style="1286" hidden="1"/>
    <col min="6510" max="6749" width="8.6328125" style="1286" hidden="1"/>
    <col min="6750" max="6755" width="14.90625" style="1286" hidden="1"/>
    <col min="6756" max="6757" width="15.90625" style="1286" hidden="1"/>
    <col min="6758" max="6763" width="16.08984375" style="1286" hidden="1"/>
    <col min="6764" max="6764" width="6.08984375" style="1286" hidden="1"/>
    <col min="6765" max="6765" width="3" style="1286" hidden="1"/>
    <col min="6766" max="7005" width="8.6328125" style="1286" hidden="1"/>
    <col min="7006" max="7011" width="14.90625" style="1286" hidden="1"/>
    <col min="7012" max="7013" width="15.90625" style="1286" hidden="1"/>
    <col min="7014" max="7019" width="16.08984375" style="1286" hidden="1"/>
    <col min="7020" max="7020" width="6.08984375" style="1286" hidden="1"/>
    <col min="7021" max="7021" width="3" style="1286" hidden="1"/>
    <col min="7022" max="7261" width="8.6328125" style="1286" hidden="1"/>
    <col min="7262" max="7267" width="14.90625" style="1286" hidden="1"/>
    <col min="7268" max="7269" width="15.90625" style="1286" hidden="1"/>
    <col min="7270" max="7275" width="16.08984375" style="1286" hidden="1"/>
    <col min="7276" max="7276" width="6.08984375" style="1286" hidden="1"/>
    <col min="7277" max="7277" width="3" style="1286" hidden="1"/>
    <col min="7278" max="7517" width="8.6328125" style="1286" hidden="1"/>
    <col min="7518" max="7523" width="14.90625" style="1286" hidden="1"/>
    <col min="7524" max="7525" width="15.90625" style="1286" hidden="1"/>
    <col min="7526" max="7531" width="16.08984375" style="1286" hidden="1"/>
    <col min="7532" max="7532" width="6.08984375" style="1286" hidden="1"/>
    <col min="7533" max="7533" width="3" style="1286" hidden="1"/>
    <col min="7534" max="7773" width="8.6328125" style="1286" hidden="1"/>
    <col min="7774" max="7779" width="14.90625" style="1286" hidden="1"/>
    <col min="7780" max="7781" width="15.90625" style="1286" hidden="1"/>
    <col min="7782" max="7787" width="16.08984375" style="1286" hidden="1"/>
    <col min="7788" max="7788" width="6.08984375" style="1286" hidden="1"/>
    <col min="7789" max="7789" width="3" style="1286" hidden="1"/>
    <col min="7790" max="8029" width="8.6328125" style="1286" hidden="1"/>
    <col min="8030" max="8035" width="14.90625" style="1286" hidden="1"/>
    <col min="8036" max="8037" width="15.90625" style="1286" hidden="1"/>
    <col min="8038" max="8043" width="16.08984375" style="1286" hidden="1"/>
    <col min="8044" max="8044" width="6.08984375" style="1286" hidden="1"/>
    <col min="8045" max="8045" width="3" style="1286" hidden="1"/>
    <col min="8046" max="8285" width="8.6328125" style="1286" hidden="1"/>
    <col min="8286" max="8291" width="14.90625" style="1286" hidden="1"/>
    <col min="8292" max="8293" width="15.90625" style="1286" hidden="1"/>
    <col min="8294" max="8299" width="16.08984375" style="1286" hidden="1"/>
    <col min="8300" max="8300" width="6.08984375" style="1286" hidden="1"/>
    <col min="8301" max="8301" width="3" style="1286" hidden="1"/>
    <col min="8302" max="8541" width="8.6328125" style="1286" hidden="1"/>
    <col min="8542" max="8547" width="14.90625" style="1286" hidden="1"/>
    <col min="8548" max="8549" width="15.90625" style="1286" hidden="1"/>
    <col min="8550" max="8555" width="16.08984375" style="1286" hidden="1"/>
    <col min="8556" max="8556" width="6.08984375" style="1286" hidden="1"/>
    <col min="8557" max="8557" width="3" style="1286" hidden="1"/>
    <col min="8558" max="8797" width="8.6328125" style="1286" hidden="1"/>
    <col min="8798" max="8803" width="14.90625" style="1286" hidden="1"/>
    <col min="8804" max="8805" width="15.90625" style="1286" hidden="1"/>
    <col min="8806" max="8811" width="16.08984375" style="1286" hidden="1"/>
    <col min="8812" max="8812" width="6.08984375" style="1286" hidden="1"/>
    <col min="8813" max="8813" width="3" style="1286" hidden="1"/>
    <col min="8814" max="9053" width="8.6328125" style="1286" hidden="1"/>
    <col min="9054" max="9059" width="14.90625" style="1286" hidden="1"/>
    <col min="9060" max="9061" width="15.90625" style="1286" hidden="1"/>
    <col min="9062" max="9067" width="16.08984375" style="1286" hidden="1"/>
    <col min="9068" max="9068" width="6.08984375" style="1286" hidden="1"/>
    <col min="9069" max="9069" width="3" style="1286" hidden="1"/>
    <col min="9070" max="9309" width="8.6328125" style="1286" hidden="1"/>
    <col min="9310" max="9315" width="14.90625" style="1286" hidden="1"/>
    <col min="9316" max="9317" width="15.90625" style="1286" hidden="1"/>
    <col min="9318" max="9323" width="16.08984375" style="1286" hidden="1"/>
    <col min="9324" max="9324" width="6.08984375" style="1286" hidden="1"/>
    <col min="9325" max="9325" width="3" style="1286" hidden="1"/>
    <col min="9326" max="9565" width="8.6328125" style="1286" hidden="1"/>
    <col min="9566" max="9571" width="14.90625" style="1286" hidden="1"/>
    <col min="9572" max="9573" width="15.90625" style="1286" hidden="1"/>
    <col min="9574" max="9579" width="16.08984375" style="1286" hidden="1"/>
    <col min="9580" max="9580" width="6.08984375" style="1286" hidden="1"/>
    <col min="9581" max="9581" width="3" style="1286" hidden="1"/>
    <col min="9582" max="9821" width="8.6328125" style="1286" hidden="1"/>
    <col min="9822" max="9827" width="14.90625" style="1286" hidden="1"/>
    <col min="9828" max="9829" width="15.90625" style="1286" hidden="1"/>
    <col min="9830" max="9835" width="16.08984375" style="1286" hidden="1"/>
    <col min="9836" max="9836" width="6.08984375" style="1286" hidden="1"/>
    <col min="9837" max="9837" width="3" style="1286" hidden="1"/>
    <col min="9838" max="10077" width="8.6328125" style="1286" hidden="1"/>
    <col min="10078" max="10083" width="14.90625" style="1286" hidden="1"/>
    <col min="10084" max="10085" width="15.90625" style="1286" hidden="1"/>
    <col min="10086" max="10091" width="16.08984375" style="1286" hidden="1"/>
    <col min="10092" max="10092" width="6.08984375" style="1286" hidden="1"/>
    <col min="10093" max="10093" width="3" style="1286" hidden="1"/>
    <col min="10094" max="10333" width="8.6328125" style="1286" hidden="1"/>
    <col min="10334" max="10339" width="14.90625" style="1286" hidden="1"/>
    <col min="10340" max="10341" width="15.90625" style="1286" hidden="1"/>
    <col min="10342" max="10347" width="16.08984375" style="1286" hidden="1"/>
    <col min="10348" max="10348" width="6.08984375" style="1286" hidden="1"/>
    <col min="10349" max="10349" width="3" style="1286" hidden="1"/>
    <col min="10350" max="10589" width="8.6328125" style="1286" hidden="1"/>
    <col min="10590" max="10595" width="14.90625" style="1286" hidden="1"/>
    <col min="10596" max="10597" width="15.90625" style="1286" hidden="1"/>
    <col min="10598" max="10603" width="16.08984375" style="1286" hidden="1"/>
    <col min="10604" max="10604" width="6.08984375" style="1286" hidden="1"/>
    <col min="10605" max="10605" width="3" style="1286" hidden="1"/>
    <col min="10606" max="10845" width="8.6328125" style="1286" hidden="1"/>
    <col min="10846" max="10851" width="14.90625" style="1286" hidden="1"/>
    <col min="10852" max="10853" width="15.90625" style="1286" hidden="1"/>
    <col min="10854" max="10859" width="16.08984375" style="1286" hidden="1"/>
    <col min="10860" max="10860" width="6.08984375" style="1286" hidden="1"/>
    <col min="10861" max="10861" width="3" style="1286" hidden="1"/>
    <col min="10862" max="11101" width="8.6328125" style="1286" hidden="1"/>
    <col min="11102" max="11107" width="14.90625" style="1286" hidden="1"/>
    <col min="11108" max="11109" width="15.90625" style="1286" hidden="1"/>
    <col min="11110" max="11115" width="16.08984375" style="1286" hidden="1"/>
    <col min="11116" max="11116" width="6.08984375" style="1286" hidden="1"/>
    <col min="11117" max="11117" width="3" style="1286" hidden="1"/>
    <col min="11118" max="11357" width="8.6328125" style="1286" hidden="1"/>
    <col min="11358" max="11363" width="14.90625" style="1286" hidden="1"/>
    <col min="11364" max="11365" width="15.90625" style="1286" hidden="1"/>
    <col min="11366" max="11371" width="16.08984375" style="1286" hidden="1"/>
    <col min="11372" max="11372" width="6.08984375" style="1286" hidden="1"/>
    <col min="11373" max="11373" width="3" style="1286" hidden="1"/>
    <col min="11374" max="11613" width="8.6328125" style="1286" hidden="1"/>
    <col min="11614" max="11619" width="14.90625" style="1286" hidden="1"/>
    <col min="11620" max="11621" width="15.90625" style="1286" hidden="1"/>
    <col min="11622" max="11627" width="16.08984375" style="1286" hidden="1"/>
    <col min="11628" max="11628" width="6.08984375" style="1286" hidden="1"/>
    <col min="11629" max="11629" width="3" style="1286" hidden="1"/>
    <col min="11630" max="11869" width="8.6328125" style="1286" hidden="1"/>
    <col min="11870" max="11875" width="14.90625" style="1286" hidden="1"/>
    <col min="11876" max="11877" width="15.90625" style="1286" hidden="1"/>
    <col min="11878" max="11883" width="16.08984375" style="1286" hidden="1"/>
    <col min="11884" max="11884" width="6.08984375" style="1286" hidden="1"/>
    <col min="11885" max="11885" width="3" style="1286" hidden="1"/>
    <col min="11886" max="12125" width="8.6328125" style="1286" hidden="1"/>
    <col min="12126" max="12131" width="14.90625" style="1286" hidden="1"/>
    <col min="12132" max="12133" width="15.90625" style="1286" hidden="1"/>
    <col min="12134" max="12139" width="16.08984375" style="1286" hidden="1"/>
    <col min="12140" max="12140" width="6.08984375" style="1286" hidden="1"/>
    <col min="12141" max="12141" width="3" style="1286" hidden="1"/>
    <col min="12142" max="12381" width="8.6328125" style="1286" hidden="1"/>
    <col min="12382" max="12387" width="14.90625" style="1286" hidden="1"/>
    <col min="12388" max="12389" width="15.90625" style="1286" hidden="1"/>
    <col min="12390" max="12395" width="16.08984375" style="1286" hidden="1"/>
    <col min="12396" max="12396" width="6.08984375" style="1286" hidden="1"/>
    <col min="12397" max="12397" width="3" style="1286" hidden="1"/>
    <col min="12398" max="12637" width="8.6328125" style="1286" hidden="1"/>
    <col min="12638" max="12643" width="14.90625" style="1286" hidden="1"/>
    <col min="12644" max="12645" width="15.90625" style="1286" hidden="1"/>
    <col min="12646" max="12651" width="16.08984375" style="1286" hidden="1"/>
    <col min="12652" max="12652" width="6.08984375" style="1286" hidden="1"/>
    <col min="12653" max="12653" width="3" style="1286" hidden="1"/>
    <col min="12654" max="12893" width="8.6328125" style="1286" hidden="1"/>
    <col min="12894" max="12899" width="14.90625" style="1286" hidden="1"/>
    <col min="12900" max="12901" width="15.90625" style="1286" hidden="1"/>
    <col min="12902" max="12907" width="16.08984375" style="1286" hidden="1"/>
    <col min="12908" max="12908" width="6.08984375" style="1286" hidden="1"/>
    <col min="12909" max="12909" width="3" style="1286" hidden="1"/>
    <col min="12910" max="13149" width="8.6328125" style="1286" hidden="1"/>
    <col min="13150" max="13155" width="14.90625" style="1286" hidden="1"/>
    <col min="13156" max="13157" width="15.90625" style="1286" hidden="1"/>
    <col min="13158" max="13163" width="16.08984375" style="1286" hidden="1"/>
    <col min="13164" max="13164" width="6.08984375" style="1286" hidden="1"/>
    <col min="13165" max="13165" width="3" style="1286" hidden="1"/>
    <col min="13166" max="13405" width="8.6328125" style="1286" hidden="1"/>
    <col min="13406" max="13411" width="14.90625" style="1286" hidden="1"/>
    <col min="13412" max="13413" width="15.90625" style="1286" hidden="1"/>
    <col min="13414" max="13419" width="16.08984375" style="1286" hidden="1"/>
    <col min="13420" max="13420" width="6.08984375" style="1286" hidden="1"/>
    <col min="13421" max="13421" width="3" style="1286" hidden="1"/>
    <col min="13422" max="13661" width="8.6328125" style="1286" hidden="1"/>
    <col min="13662" max="13667" width="14.90625" style="1286" hidden="1"/>
    <col min="13668" max="13669" width="15.90625" style="1286" hidden="1"/>
    <col min="13670" max="13675" width="16.08984375" style="1286" hidden="1"/>
    <col min="13676" max="13676" width="6.08984375" style="1286" hidden="1"/>
    <col min="13677" max="13677" width="3" style="1286" hidden="1"/>
    <col min="13678" max="13917" width="8.6328125" style="1286" hidden="1"/>
    <col min="13918" max="13923" width="14.90625" style="1286" hidden="1"/>
    <col min="13924" max="13925" width="15.90625" style="1286" hidden="1"/>
    <col min="13926" max="13931" width="16.08984375" style="1286" hidden="1"/>
    <col min="13932" max="13932" width="6.08984375" style="1286" hidden="1"/>
    <col min="13933" max="13933" width="3" style="1286" hidden="1"/>
    <col min="13934" max="14173" width="8.6328125" style="1286" hidden="1"/>
    <col min="14174" max="14179" width="14.90625" style="1286" hidden="1"/>
    <col min="14180" max="14181" width="15.90625" style="1286" hidden="1"/>
    <col min="14182" max="14187" width="16.08984375" style="1286" hidden="1"/>
    <col min="14188" max="14188" width="6.08984375" style="1286" hidden="1"/>
    <col min="14189" max="14189" width="3" style="1286" hidden="1"/>
    <col min="14190" max="14429" width="8.6328125" style="1286" hidden="1"/>
    <col min="14430" max="14435" width="14.90625" style="1286" hidden="1"/>
    <col min="14436" max="14437" width="15.90625" style="1286" hidden="1"/>
    <col min="14438" max="14443" width="16.08984375" style="1286" hidden="1"/>
    <col min="14444" max="14444" width="6.08984375" style="1286" hidden="1"/>
    <col min="14445" max="14445" width="3" style="1286" hidden="1"/>
    <col min="14446" max="14685" width="8.6328125" style="1286" hidden="1"/>
    <col min="14686" max="14691" width="14.90625" style="1286" hidden="1"/>
    <col min="14692" max="14693" width="15.90625" style="1286" hidden="1"/>
    <col min="14694" max="14699" width="16.08984375" style="1286" hidden="1"/>
    <col min="14700" max="14700" width="6.08984375" style="1286" hidden="1"/>
    <col min="14701" max="14701" width="3" style="1286" hidden="1"/>
    <col min="14702" max="14941" width="8.6328125" style="1286" hidden="1"/>
    <col min="14942" max="14947" width="14.90625" style="1286" hidden="1"/>
    <col min="14948" max="14949" width="15.90625" style="1286" hidden="1"/>
    <col min="14950" max="14955" width="16.08984375" style="1286" hidden="1"/>
    <col min="14956" max="14956" width="6.08984375" style="1286" hidden="1"/>
    <col min="14957" max="14957" width="3" style="1286" hidden="1"/>
    <col min="14958" max="15197" width="8.6328125" style="1286" hidden="1"/>
    <col min="15198" max="15203" width="14.90625" style="1286" hidden="1"/>
    <col min="15204" max="15205" width="15.90625" style="1286" hidden="1"/>
    <col min="15206" max="15211" width="16.08984375" style="1286" hidden="1"/>
    <col min="15212" max="15212" width="6.08984375" style="1286" hidden="1"/>
    <col min="15213" max="15213" width="3" style="1286" hidden="1"/>
    <col min="15214" max="15453" width="8.6328125" style="1286" hidden="1"/>
    <col min="15454" max="15459" width="14.90625" style="1286" hidden="1"/>
    <col min="15460" max="15461" width="15.90625" style="1286" hidden="1"/>
    <col min="15462" max="15467" width="16.08984375" style="1286" hidden="1"/>
    <col min="15468" max="15468" width="6.08984375" style="1286" hidden="1"/>
    <col min="15469" max="15469" width="3" style="1286" hidden="1"/>
    <col min="15470" max="15709" width="8.6328125" style="1286" hidden="1"/>
    <col min="15710" max="15715" width="14.90625" style="1286" hidden="1"/>
    <col min="15716" max="15717" width="15.90625" style="1286" hidden="1"/>
    <col min="15718" max="15723" width="16.08984375" style="1286" hidden="1"/>
    <col min="15724" max="15724" width="6.08984375" style="1286" hidden="1"/>
    <col min="15725" max="15725" width="3" style="1286" hidden="1"/>
    <col min="15726" max="15965" width="8.6328125" style="1286" hidden="1"/>
    <col min="15966" max="15971" width="14.90625" style="1286" hidden="1"/>
    <col min="15972" max="15973" width="15.90625" style="1286" hidden="1"/>
    <col min="15974" max="15979" width="16.08984375" style="1286" hidden="1"/>
    <col min="15980" max="15980" width="6.08984375" style="1286" hidden="1"/>
    <col min="15981" max="15981" width="3" style="1286" hidden="1"/>
    <col min="15982" max="16221" width="8.6328125" style="1286" hidden="1"/>
    <col min="16222" max="16227" width="14.90625" style="1286" hidden="1"/>
    <col min="16228" max="16229" width="15.90625" style="1286" hidden="1"/>
    <col min="16230" max="16235" width="16.08984375" style="1286" hidden="1"/>
    <col min="16236" max="16236" width="6.08984375" style="1286" hidden="1"/>
    <col min="16237" max="16237" width="3" style="1286" hidden="1"/>
    <col min="16238" max="16384" width="8.6328125" style="1286" hidden="1"/>
  </cols>
  <sheetData>
    <row r="1" spans="1:143" ht="42.75" customHeight="1" x14ac:dyDescent="0.2">
      <c r="A1" s="1345"/>
      <c r="B1" s="1344"/>
      <c r="DD1" s="1286"/>
      <c r="DE1" s="1286"/>
    </row>
    <row r="2" spans="1:143" ht="25.5" customHeight="1" x14ac:dyDescent="0.2">
      <c r="A2" s="1343"/>
      <c r="C2" s="1343"/>
      <c r="O2" s="1343"/>
      <c r="P2" s="1343"/>
      <c r="Q2" s="1343"/>
      <c r="R2" s="1343"/>
      <c r="S2" s="1343"/>
      <c r="T2" s="1343"/>
      <c r="U2" s="1343"/>
      <c r="V2" s="1343"/>
      <c r="W2" s="1343"/>
      <c r="X2" s="1343"/>
      <c r="Y2" s="1343"/>
      <c r="Z2" s="1343"/>
      <c r="AA2" s="1343"/>
      <c r="AB2" s="1343"/>
      <c r="AC2" s="1343"/>
      <c r="AD2" s="1343"/>
      <c r="AE2" s="1343"/>
      <c r="AF2" s="1343"/>
      <c r="AG2" s="1343"/>
      <c r="AH2" s="1343"/>
      <c r="AI2" s="1343"/>
      <c r="AU2" s="1343"/>
      <c r="BG2" s="1343"/>
      <c r="BS2" s="1343"/>
      <c r="CE2" s="1343"/>
      <c r="CQ2" s="1343"/>
      <c r="DD2" s="1286"/>
      <c r="DE2" s="1286"/>
    </row>
    <row r="3" spans="1:143" ht="25.5" customHeight="1" x14ac:dyDescent="0.2">
      <c r="A3" s="1343"/>
      <c r="C3" s="1343"/>
      <c r="O3" s="1343"/>
      <c r="P3" s="1343"/>
      <c r="Q3" s="1343"/>
      <c r="R3" s="1343"/>
      <c r="S3" s="1343"/>
      <c r="T3" s="1343"/>
      <c r="U3" s="1343"/>
      <c r="V3" s="1343"/>
      <c r="W3" s="1343"/>
      <c r="X3" s="1343"/>
      <c r="Y3" s="1343"/>
      <c r="Z3" s="1343"/>
      <c r="AA3" s="1343"/>
      <c r="AB3" s="1343"/>
      <c r="AC3" s="1343"/>
      <c r="AD3" s="1343"/>
      <c r="AE3" s="1343"/>
      <c r="AF3" s="1343"/>
      <c r="AG3" s="1343"/>
      <c r="AH3" s="1343"/>
      <c r="AI3" s="1343"/>
      <c r="AU3" s="1343"/>
      <c r="BG3" s="1343"/>
      <c r="BS3" s="1343"/>
      <c r="CE3" s="1343"/>
      <c r="CQ3" s="1343"/>
      <c r="DD3" s="1286"/>
      <c r="DE3" s="1286"/>
    </row>
    <row r="4" spans="1:143" s="292" customFormat="1" ht="13" x14ac:dyDescent="0.2">
      <c r="A4" s="1343"/>
      <c r="B4" s="1343"/>
      <c r="C4" s="1343"/>
      <c r="D4" s="1343"/>
      <c r="E4" s="1343"/>
      <c r="F4" s="1343"/>
      <c r="G4" s="1343"/>
      <c r="H4" s="1343"/>
      <c r="I4" s="1343"/>
      <c r="J4" s="1343"/>
      <c r="K4" s="1343"/>
      <c r="L4" s="1343"/>
      <c r="M4" s="1343"/>
      <c r="N4" s="1343"/>
      <c r="O4" s="1343"/>
      <c r="P4" s="1343"/>
      <c r="Q4" s="1343"/>
      <c r="R4" s="1343"/>
      <c r="S4" s="1343"/>
      <c r="T4" s="1343"/>
      <c r="U4" s="1343"/>
      <c r="V4" s="1343"/>
      <c r="W4" s="1343"/>
      <c r="X4" s="1343"/>
      <c r="Y4" s="1343"/>
      <c r="Z4" s="1343"/>
      <c r="AA4" s="1343"/>
      <c r="AB4" s="1343"/>
      <c r="AC4" s="1343"/>
      <c r="AD4" s="1343"/>
      <c r="AE4" s="1343"/>
      <c r="AF4" s="1343"/>
      <c r="AG4" s="1343"/>
      <c r="AH4" s="1343"/>
      <c r="AI4" s="1343"/>
      <c r="AJ4" s="1343"/>
      <c r="AK4" s="1343"/>
      <c r="AL4" s="1343"/>
      <c r="AM4" s="1343"/>
      <c r="AN4" s="1343"/>
      <c r="AO4" s="1343"/>
      <c r="AP4" s="1343"/>
      <c r="AQ4" s="1343"/>
      <c r="AR4" s="1343"/>
      <c r="AS4" s="1343"/>
      <c r="AT4" s="1343"/>
      <c r="AU4" s="1343"/>
      <c r="AV4" s="1343"/>
      <c r="AW4" s="1343"/>
      <c r="AX4" s="1343"/>
      <c r="AY4" s="1343"/>
      <c r="AZ4" s="1343"/>
      <c r="BA4" s="1343"/>
      <c r="BB4" s="1343"/>
      <c r="BC4" s="1343"/>
      <c r="BD4" s="1343"/>
      <c r="BE4" s="1343"/>
      <c r="BF4" s="1343"/>
      <c r="BG4" s="1343"/>
      <c r="BH4" s="1343"/>
      <c r="BI4" s="1343"/>
      <c r="BJ4" s="1343"/>
      <c r="BK4" s="1343"/>
      <c r="BL4" s="1343"/>
      <c r="BM4" s="1343"/>
      <c r="BN4" s="1343"/>
      <c r="BO4" s="1343"/>
      <c r="BP4" s="1343"/>
      <c r="BQ4" s="1343"/>
      <c r="BR4" s="1343"/>
      <c r="BS4" s="1343"/>
      <c r="BT4" s="1343"/>
      <c r="BU4" s="1343"/>
      <c r="BV4" s="1343"/>
      <c r="BW4" s="1343"/>
      <c r="BX4" s="1343"/>
      <c r="BY4" s="1343"/>
      <c r="BZ4" s="1343"/>
      <c r="CA4" s="1343"/>
      <c r="CB4" s="1343"/>
      <c r="CC4" s="1343"/>
      <c r="CD4" s="1343"/>
      <c r="CE4" s="1343"/>
      <c r="CF4" s="1343"/>
      <c r="CG4" s="1343"/>
      <c r="CH4" s="1343"/>
      <c r="CI4" s="1343"/>
      <c r="CJ4" s="1343"/>
      <c r="CK4" s="1343"/>
      <c r="CL4" s="1343"/>
      <c r="CM4" s="1343"/>
      <c r="CN4" s="1343"/>
      <c r="CO4" s="1343"/>
      <c r="CP4" s="1343"/>
      <c r="CQ4" s="1343"/>
      <c r="CR4" s="1343"/>
      <c r="CS4" s="1343"/>
      <c r="CT4" s="1343"/>
      <c r="CU4" s="1343"/>
      <c r="CV4" s="1343"/>
      <c r="CW4" s="1343"/>
      <c r="CX4" s="1343"/>
      <c r="CY4" s="1343"/>
      <c r="CZ4" s="1343"/>
      <c r="DA4" s="1343"/>
      <c r="DB4" s="1343"/>
      <c r="DC4" s="1343"/>
      <c r="DD4" s="1343"/>
      <c r="DE4" s="1343"/>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343"/>
      <c r="B5" s="1343"/>
      <c r="C5" s="1343"/>
      <c r="D5" s="1343"/>
      <c r="E5" s="1343"/>
      <c r="F5" s="1343"/>
      <c r="G5" s="1343"/>
      <c r="H5" s="1343"/>
      <c r="I5" s="1343"/>
      <c r="J5" s="1343"/>
      <c r="K5" s="1343"/>
      <c r="L5" s="1343"/>
      <c r="M5" s="1343"/>
      <c r="N5" s="1343"/>
      <c r="O5" s="1343"/>
      <c r="P5" s="1343"/>
      <c r="Q5" s="1343"/>
      <c r="R5" s="1343"/>
      <c r="S5" s="1343"/>
      <c r="T5" s="1343"/>
      <c r="U5" s="1343"/>
      <c r="V5" s="1343"/>
      <c r="W5" s="1343"/>
      <c r="X5" s="1343"/>
      <c r="Y5" s="1343"/>
      <c r="Z5" s="1343"/>
      <c r="AA5" s="1343"/>
      <c r="AB5" s="1343"/>
      <c r="AC5" s="1343"/>
      <c r="AD5" s="1343"/>
      <c r="AE5" s="1343"/>
      <c r="AF5" s="1343"/>
      <c r="AG5" s="1343"/>
      <c r="AH5" s="1343"/>
      <c r="AI5" s="1343"/>
      <c r="AJ5" s="1343"/>
      <c r="AK5" s="1343"/>
      <c r="AL5" s="1343"/>
      <c r="AM5" s="1343"/>
      <c r="AN5" s="1343"/>
      <c r="AO5" s="1343"/>
      <c r="AP5" s="1343"/>
      <c r="AQ5" s="1343"/>
      <c r="AR5" s="1343"/>
      <c r="AS5" s="1343"/>
      <c r="AT5" s="1343"/>
      <c r="AU5" s="1343"/>
      <c r="AV5" s="1343"/>
      <c r="AW5" s="1343"/>
      <c r="AX5" s="1343"/>
      <c r="AY5" s="1343"/>
      <c r="AZ5" s="1343"/>
      <c r="BA5" s="1343"/>
      <c r="BB5" s="1343"/>
      <c r="BC5" s="1343"/>
      <c r="BD5" s="1343"/>
      <c r="BE5" s="1343"/>
      <c r="BF5" s="1343"/>
      <c r="BG5" s="1343"/>
      <c r="BH5" s="1343"/>
      <c r="BI5" s="1343"/>
      <c r="BJ5" s="1343"/>
      <c r="BK5" s="1343"/>
      <c r="BL5" s="1343"/>
      <c r="BM5" s="1343"/>
      <c r="BN5" s="1343"/>
      <c r="BO5" s="1343"/>
      <c r="BP5" s="1343"/>
      <c r="BQ5" s="1343"/>
      <c r="BR5" s="1343"/>
      <c r="BS5" s="1343"/>
      <c r="BT5" s="1343"/>
      <c r="BU5" s="1343"/>
      <c r="BV5" s="1343"/>
      <c r="BW5" s="1343"/>
      <c r="BX5" s="1343"/>
      <c r="BY5" s="1343"/>
      <c r="BZ5" s="1343"/>
      <c r="CA5" s="1343"/>
      <c r="CB5" s="1343"/>
      <c r="CC5" s="1343"/>
      <c r="CD5" s="1343"/>
      <c r="CE5" s="1343"/>
      <c r="CF5" s="1343"/>
      <c r="CG5" s="1343"/>
      <c r="CH5" s="1343"/>
      <c r="CI5" s="1343"/>
      <c r="CJ5" s="1343"/>
      <c r="CK5" s="1343"/>
      <c r="CL5" s="1343"/>
      <c r="CM5" s="1343"/>
      <c r="CN5" s="1343"/>
      <c r="CO5" s="1343"/>
      <c r="CP5" s="1343"/>
      <c r="CQ5" s="1343"/>
      <c r="CR5" s="1343"/>
      <c r="CS5" s="1343"/>
      <c r="CT5" s="1343"/>
      <c r="CU5" s="1343"/>
      <c r="CV5" s="1343"/>
      <c r="CW5" s="1343"/>
      <c r="CX5" s="1343"/>
      <c r="CY5" s="1343"/>
      <c r="CZ5" s="1343"/>
      <c r="DA5" s="1343"/>
      <c r="DB5" s="1343"/>
      <c r="DC5" s="1343"/>
      <c r="DD5" s="1343"/>
      <c r="DE5" s="1343"/>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343"/>
      <c r="B6" s="1343"/>
      <c r="C6" s="1343"/>
      <c r="D6" s="1343"/>
      <c r="E6" s="1343"/>
      <c r="F6" s="1343"/>
      <c r="G6" s="1343"/>
      <c r="H6" s="1343"/>
      <c r="I6" s="1343"/>
      <c r="J6" s="1343"/>
      <c r="K6" s="1343"/>
      <c r="L6" s="1343"/>
      <c r="M6" s="1343"/>
      <c r="N6" s="1343"/>
      <c r="O6" s="1343"/>
      <c r="P6" s="1343"/>
      <c r="Q6" s="1343"/>
      <c r="R6" s="1343"/>
      <c r="S6" s="1343"/>
      <c r="T6" s="1343"/>
      <c r="U6" s="1343"/>
      <c r="V6" s="1343"/>
      <c r="W6" s="1343"/>
      <c r="X6" s="1343"/>
      <c r="Y6" s="1343"/>
      <c r="Z6" s="1343"/>
      <c r="AA6" s="1343"/>
      <c r="AB6" s="1343"/>
      <c r="AC6" s="1343"/>
      <c r="AD6" s="1343"/>
      <c r="AE6" s="1343"/>
      <c r="AF6" s="1343"/>
      <c r="AG6" s="1343"/>
      <c r="AH6" s="1343"/>
      <c r="AI6" s="1343"/>
      <c r="AJ6" s="1343"/>
      <c r="AK6" s="1343"/>
      <c r="AL6" s="1343"/>
      <c r="AM6" s="1343"/>
      <c r="AN6" s="1343"/>
      <c r="AO6" s="1343"/>
      <c r="AP6" s="1343"/>
      <c r="AQ6" s="1343"/>
      <c r="AR6" s="1343"/>
      <c r="AS6" s="1343"/>
      <c r="AT6" s="1343"/>
      <c r="AU6" s="1343"/>
      <c r="AV6" s="1343"/>
      <c r="AW6" s="1343"/>
      <c r="AX6" s="1343"/>
      <c r="AY6" s="1343"/>
      <c r="AZ6" s="1343"/>
      <c r="BA6" s="1343"/>
      <c r="BB6" s="1343"/>
      <c r="BC6" s="1343"/>
      <c r="BD6" s="1343"/>
      <c r="BE6" s="1343"/>
      <c r="BF6" s="1343"/>
      <c r="BG6" s="1343"/>
      <c r="BH6" s="1343"/>
      <c r="BI6" s="1343"/>
      <c r="BJ6" s="1343"/>
      <c r="BK6" s="1343"/>
      <c r="BL6" s="1343"/>
      <c r="BM6" s="1343"/>
      <c r="BN6" s="1343"/>
      <c r="BO6" s="1343"/>
      <c r="BP6" s="1343"/>
      <c r="BQ6" s="1343"/>
      <c r="BR6" s="1343"/>
      <c r="BS6" s="1343"/>
      <c r="BT6" s="1343"/>
      <c r="BU6" s="1343"/>
      <c r="BV6" s="1343"/>
      <c r="BW6" s="1343"/>
      <c r="BX6" s="1343"/>
      <c r="BY6" s="1343"/>
      <c r="BZ6" s="1343"/>
      <c r="CA6" s="1343"/>
      <c r="CB6" s="1343"/>
      <c r="CC6" s="1343"/>
      <c r="CD6" s="1343"/>
      <c r="CE6" s="1343"/>
      <c r="CF6" s="1343"/>
      <c r="CG6" s="1343"/>
      <c r="CH6" s="1343"/>
      <c r="CI6" s="1343"/>
      <c r="CJ6" s="1343"/>
      <c r="CK6" s="1343"/>
      <c r="CL6" s="1343"/>
      <c r="CM6" s="1343"/>
      <c r="CN6" s="1343"/>
      <c r="CO6" s="1343"/>
      <c r="CP6" s="1343"/>
      <c r="CQ6" s="1343"/>
      <c r="CR6" s="1343"/>
      <c r="CS6" s="1343"/>
      <c r="CT6" s="1343"/>
      <c r="CU6" s="1343"/>
      <c r="CV6" s="1343"/>
      <c r="CW6" s="1343"/>
      <c r="CX6" s="1343"/>
      <c r="CY6" s="1343"/>
      <c r="CZ6" s="1343"/>
      <c r="DA6" s="1343"/>
      <c r="DB6" s="1343"/>
      <c r="DC6" s="1343"/>
      <c r="DD6" s="1343"/>
      <c r="DE6" s="1343"/>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343"/>
      <c r="B7" s="1343"/>
      <c r="C7" s="1343"/>
      <c r="D7" s="1343"/>
      <c r="E7" s="1343"/>
      <c r="F7" s="1343"/>
      <c r="G7" s="1343"/>
      <c r="H7" s="1343"/>
      <c r="I7" s="1343"/>
      <c r="J7" s="1343"/>
      <c r="K7" s="1343"/>
      <c r="L7" s="1343"/>
      <c r="M7" s="1343"/>
      <c r="N7" s="1343"/>
      <c r="O7" s="1343"/>
      <c r="P7" s="1343"/>
      <c r="Q7" s="1343"/>
      <c r="R7" s="1343"/>
      <c r="S7" s="1343"/>
      <c r="T7" s="1343"/>
      <c r="U7" s="1343"/>
      <c r="V7" s="1343"/>
      <c r="W7" s="1343"/>
      <c r="X7" s="1343"/>
      <c r="Y7" s="1343"/>
      <c r="Z7" s="1343"/>
      <c r="AA7" s="1343"/>
      <c r="AB7" s="1343"/>
      <c r="AC7" s="1343"/>
      <c r="AD7" s="1343"/>
      <c r="AE7" s="1343"/>
      <c r="AF7" s="1343"/>
      <c r="AG7" s="1343"/>
      <c r="AH7" s="1343"/>
      <c r="AI7" s="1343"/>
      <c r="AJ7" s="1343"/>
      <c r="AK7" s="1343"/>
      <c r="AL7" s="1343"/>
      <c r="AM7" s="1343"/>
      <c r="AN7" s="1343"/>
      <c r="AO7" s="1343"/>
      <c r="AP7" s="1343"/>
      <c r="AQ7" s="1343"/>
      <c r="AR7" s="1343"/>
      <c r="AS7" s="1343"/>
      <c r="AT7" s="1343"/>
      <c r="AU7" s="1343"/>
      <c r="AV7" s="1343"/>
      <c r="AW7" s="1343"/>
      <c r="AX7" s="1343"/>
      <c r="AY7" s="1343"/>
      <c r="AZ7" s="1343"/>
      <c r="BA7" s="1343"/>
      <c r="BB7" s="1343"/>
      <c r="BC7" s="1343"/>
      <c r="BD7" s="1343"/>
      <c r="BE7" s="1343"/>
      <c r="BF7" s="1343"/>
      <c r="BG7" s="1343"/>
      <c r="BH7" s="1343"/>
      <c r="BI7" s="1343"/>
      <c r="BJ7" s="1343"/>
      <c r="BK7" s="1343"/>
      <c r="BL7" s="1343"/>
      <c r="BM7" s="1343"/>
      <c r="BN7" s="1343"/>
      <c r="BO7" s="1343"/>
      <c r="BP7" s="1343"/>
      <c r="BQ7" s="1343"/>
      <c r="BR7" s="1343"/>
      <c r="BS7" s="1343"/>
      <c r="BT7" s="1343"/>
      <c r="BU7" s="1343"/>
      <c r="BV7" s="1343"/>
      <c r="BW7" s="1343"/>
      <c r="BX7" s="1343"/>
      <c r="BY7" s="1343"/>
      <c r="BZ7" s="1343"/>
      <c r="CA7" s="1343"/>
      <c r="CB7" s="1343"/>
      <c r="CC7" s="1343"/>
      <c r="CD7" s="1343"/>
      <c r="CE7" s="1343"/>
      <c r="CF7" s="1343"/>
      <c r="CG7" s="1343"/>
      <c r="CH7" s="1343"/>
      <c r="CI7" s="1343"/>
      <c r="CJ7" s="1343"/>
      <c r="CK7" s="1343"/>
      <c r="CL7" s="1343"/>
      <c r="CM7" s="1343"/>
      <c r="CN7" s="1343"/>
      <c r="CO7" s="1343"/>
      <c r="CP7" s="1343"/>
      <c r="CQ7" s="1343"/>
      <c r="CR7" s="1343"/>
      <c r="CS7" s="1343"/>
      <c r="CT7" s="1343"/>
      <c r="CU7" s="1343"/>
      <c r="CV7" s="1343"/>
      <c r="CW7" s="1343"/>
      <c r="CX7" s="1343"/>
      <c r="CY7" s="1343"/>
      <c r="CZ7" s="1343"/>
      <c r="DA7" s="1343"/>
      <c r="DB7" s="1343"/>
      <c r="DC7" s="1343"/>
      <c r="DD7" s="1343"/>
      <c r="DE7" s="1343"/>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343"/>
      <c r="B8" s="1343"/>
      <c r="C8" s="1343"/>
      <c r="D8" s="1343"/>
      <c r="E8" s="1343"/>
      <c r="F8" s="1343"/>
      <c r="G8" s="1343"/>
      <c r="H8" s="1343"/>
      <c r="I8" s="1343"/>
      <c r="J8" s="1343"/>
      <c r="K8" s="1343"/>
      <c r="L8" s="1343"/>
      <c r="M8" s="1343"/>
      <c r="N8" s="1343"/>
      <c r="O8" s="1343"/>
      <c r="P8" s="1343"/>
      <c r="Q8" s="1343"/>
      <c r="R8" s="1343"/>
      <c r="S8" s="1343"/>
      <c r="T8" s="1343"/>
      <c r="U8" s="1343"/>
      <c r="V8" s="1343"/>
      <c r="W8" s="1343"/>
      <c r="X8" s="1343"/>
      <c r="Y8" s="1343"/>
      <c r="Z8" s="1343"/>
      <c r="AA8" s="1343"/>
      <c r="AB8" s="1343"/>
      <c r="AC8" s="1343"/>
      <c r="AD8" s="1343"/>
      <c r="AE8" s="1343"/>
      <c r="AF8" s="1343"/>
      <c r="AG8" s="1343"/>
      <c r="AH8" s="1343"/>
      <c r="AI8" s="1343"/>
      <c r="AJ8" s="1343"/>
      <c r="AK8" s="1343"/>
      <c r="AL8" s="1343"/>
      <c r="AM8" s="1343"/>
      <c r="AN8" s="1343"/>
      <c r="AO8" s="1343"/>
      <c r="AP8" s="1343"/>
      <c r="AQ8" s="1343"/>
      <c r="AR8" s="1343"/>
      <c r="AS8" s="1343"/>
      <c r="AT8" s="1343"/>
      <c r="AU8" s="1343"/>
      <c r="AV8" s="1343"/>
      <c r="AW8" s="1343"/>
      <c r="AX8" s="1343"/>
      <c r="AY8" s="1343"/>
      <c r="AZ8" s="1343"/>
      <c r="BA8" s="1343"/>
      <c r="BB8" s="1343"/>
      <c r="BC8" s="1343"/>
      <c r="BD8" s="1343"/>
      <c r="BE8" s="1343"/>
      <c r="BF8" s="1343"/>
      <c r="BG8" s="1343"/>
      <c r="BH8" s="1343"/>
      <c r="BI8" s="1343"/>
      <c r="BJ8" s="1343"/>
      <c r="BK8" s="1343"/>
      <c r="BL8" s="1343"/>
      <c r="BM8" s="1343"/>
      <c r="BN8" s="1343"/>
      <c r="BO8" s="1343"/>
      <c r="BP8" s="1343"/>
      <c r="BQ8" s="1343"/>
      <c r="BR8" s="1343"/>
      <c r="BS8" s="1343"/>
      <c r="BT8" s="1343"/>
      <c r="BU8" s="1343"/>
      <c r="BV8" s="1343"/>
      <c r="BW8" s="1343"/>
      <c r="BX8" s="1343"/>
      <c r="BY8" s="1343"/>
      <c r="BZ8" s="1343"/>
      <c r="CA8" s="1343"/>
      <c r="CB8" s="1343"/>
      <c r="CC8" s="1343"/>
      <c r="CD8" s="1343"/>
      <c r="CE8" s="1343"/>
      <c r="CF8" s="1343"/>
      <c r="CG8" s="1343"/>
      <c r="CH8" s="1343"/>
      <c r="CI8" s="1343"/>
      <c r="CJ8" s="1343"/>
      <c r="CK8" s="1343"/>
      <c r="CL8" s="1343"/>
      <c r="CM8" s="1343"/>
      <c r="CN8" s="1343"/>
      <c r="CO8" s="1343"/>
      <c r="CP8" s="1343"/>
      <c r="CQ8" s="1343"/>
      <c r="CR8" s="1343"/>
      <c r="CS8" s="1343"/>
      <c r="CT8" s="1343"/>
      <c r="CU8" s="1343"/>
      <c r="CV8" s="1343"/>
      <c r="CW8" s="1343"/>
      <c r="CX8" s="1343"/>
      <c r="CY8" s="1343"/>
      <c r="CZ8" s="1343"/>
      <c r="DA8" s="1343"/>
      <c r="DB8" s="1343"/>
      <c r="DC8" s="1343"/>
      <c r="DD8" s="1343"/>
      <c r="DE8" s="1343"/>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343"/>
      <c r="B9" s="1343"/>
      <c r="C9" s="1343"/>
      <c r="D9" s="1343"/>
      <c r="E9" s="1343"/>
      <c r="F9" s="1343"/>
      <c r="G9" s="1343"/>
      <c r="H9" s="1343"/>
      <c r="I9" s="1343"/>
      <c r="J9" s="1343"/>
      <c r="K9" s="1343"/>
      <c r="L9" s="1343"/>
      <c r="M9" s="1343"/>
      <c r="N9" s="1343"/>
      <c r="O9" s="1343"/>
      <c r="P9" s="1343"/>
      <c r="Q9" s="1343"/>
      <c r="R9" s="1343"/>
      <c r="S9" s="1343"/>
      <c r="T9" s="1343"/>
      <c r="U9" s="1343"/>
      <c r="V9" s="1343"/>
      <c r="W9" s="1343"/>
      <c r="X9" s="1343"/>
      <c r="Y9" s="1343"/>
      <c r="Z9" s="1343"/>
      <c r="AA9" s="1343"/>
      <c r="AB9" s="1343"/>
      <c r="AC9" s="1343"/>
      <c r="AD9" s="1343"/>
      <c r="AE9" s="1343"/>
      <c r="AF9" s="1343"/>
      <c r="AG9" s="1343"/>
      <c r="AH9" s="1343"/>
      <c r="AI9" s="1343"/>
      <c r="AJ9" s="1343"/>
      <c r="AK9" s="1343"/>
      <c r="AL9" s="1343"/>
      <c r="AM9" s="1343"/>
      <c r="AN9" s="1343"/>
      <c r="AO9" s="1343"/>
      <c r="AP9" s="1343"/>
      <c r="AQ9" s="1343"/>
      <c r="AR9" s="1343"/>
      <c r="AS9" s="1343"/>
      <c r="AT9" s="1343"/>
      <c r="AU9" s="1343"/>
      <c r="AV9" s="1343"/>
      <c r="AW9" s="1343"/>
      <c r="AX9" s="1343"/>
      <c r="AY9" s="1343"/>
      <c r="AZ9" s="1343"/>
      <c r="BA9" s="1343"/>
      <c r="BB9" s="1343"/>
      <c r="BC9" s="1343"/>
      <c r="BD9" s="1343"/>
      <c r="BE9" s="1343"/>
      <c r="BF9" s="1343"/>
      <c r="BG9" s="1343"/>
      <c r="BH9" s="1343"/>
      <c r="BI9" s="1343"/>
      <c r="BJ9" s="1343"/>
      <c r="BK9" s="1343"/>
      <c r="BL9" s="1343"/>
      <c r="BM9" s="1343"/>
      <c r="BN9" s="1343"/>
      <c r="BO9" s="1343"/>
      <c r="BP9" s="1343"/>
      <c r="BQ9" s="1343"/>
      <c r="BR9" s="1343"/>
      <c r="BS9" s="1343"/>
      <c r="BT9" s="1343"/>
      <c r="BU9" s="1343"/>
      <c r="BV9" s="1343"/>
      <c r="BW9" s="1343"/>
      <c r="BX9" s="1343"/>
      <c r="BY9" s="1343"/>
      <c r="BZ9" s="1343"/>
      <c r="CA9" s="1343"/>
      <c r="CB9" s="1343"/>
      <c r="CC9" s="1343"/>
      <c r="CD9" s="1343"/>
      <c r="CE9" s="1343"/>
      <c r="CF9" s="1343"/>
      <c r="CG9" s="1343"/>
      <c r="CH9" s="1343"/>
      <c r="CI9" s="1343"/>
      <c r="CJ9" s="1343"/>
      <c r="CK9" s="1343"/>
      <c r="CL9" s="1343"/>
      <c r="CM9" s="1343"/>
      <c r="CN9" s="1343"/>
      <c r="CO9" s="1343"/>
      <c r="CP9" s="1343"/>
      <c r="CQ9" s="1343"/>
      <c r="CR9" s="1343"/>
      <c r="CS9" s="1343"/>
      <c r="CT9" s="1343"/>
      <c r="CU9" s="1343"/>
      <c r="CV9" s="1343"/>
      <c r="CW9" s="1343"/>
      <c r="CX9" s="1343"/>
      <c r="CY9" s="1343"/>
      <c r="CZ9" s="1343"/>
      <c r="DA9" s="1343"/>
      <c r="DB9" s="1343"/>
      <c r="DC9" s="1343"/>
      <c r="DD9" s="1343"/>
      <c r="DE9" s="1343"/>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343"/>
      <c r="B10" s="1343"/>
      <c r="C10" s="1343"/>
      <c r="D10" s="1343"/>
      <c r="E10" s="1343"/>
      <c r="F10" s="1343"/>
      <c r="G10" s="1343"/>
      <c r="H10" s="1343"/>
      <c r="I10" s="1343"/>
      <c r="J10" s="1343"/>
      <c r="K10" s="1343"/>
      <c r="L10" s="1343"/>
      <c r="M10" s="1343"/>
      <c r="N10" s="1343"/>
      <c r="O10" s="1343"/>
      <c r="P10" s="1343"/>
      <c r="Q10" s="1343"/>
      <c r="R10" s="1343"/>
      <c r="S10" s="1343"/>
      <c r="T10" s="1343"/>
      <c r="U10" s="1343"/>
      <c r="V10" s="1343"/>
      <c r="W10" s="1343"/>
      <c r="X10" s="1343"/>
      <c r="Y10" s="1343"/>
      <c r="Z10" s="1343"/>
      <c r="AA10" s="1343"/>
      <c r="AB10" s="1343"/>
      <c r="AC10" s="1343"/>
      <c r="AD10" s="1343"/>
      <c r="AE10" s="1343"/>
      <c r="AF10" s="1343"/>
      <c r="AG10" s="1343"/>
      <c r="AH10" s="1343"/>
      <c r="AI10" s="1343"/>
      <c r="AJ10" s="1343"/>
      <c r="AK10" s="1343"/>
      <c r="AL10" s="1343"/>
      <c r="AM10" s="1343"/>
      <c r="AN10" s="1343"/>
      <c r="AO10" s="1343"/>
      <c r="AP10" s="1343"/>
      <c r="AQ10" s="1343"/>
      <c r="AR10" s="1343"/>
      <c r="AS10" s="1343"/>
      <c r="AT10" s="1343"/>
      <c r="AU10" s="1343"/>
      <c r="AV10" s="1343"/>
      <c r="AW10" s="1343"/>
      <c r="AX10" s="1343"/>
      <c r="AY10" s="1343"/>
      <c r="AZ10" s="1343"/>
      <c r="BA10" s="1343"/>
      <c r="BB10" s="1343"/>
      <c r="BC10" s="1343"/>
      <c r="BD10" s="1343"/>
      <c r="BE10" s="1343"/>
      <c r="BF10" s="1343"/>
      <c r="BG10" s="1343"/>
      <c r="BH10" s="1343"/>
      <c r="BI10" s="1343"/>
      <c r="BJ10" s="1343"/>
      <c r="BK10" s="1343"/>
      <c r="BL10" s="1343"/>
      <c r="BM10" s="1343"/>
      <c r="BN10" s="1343"/>
      <c r="BO10" s="1343"/>
      <c r="BP10" s="1343"/>
      <c r="BQ10" s="1343"/>
      <c r="BR10" s="1343"/>
      <c r="BS10" s="1343"/>
      <c r="BT10" s="1343"/>
      <c r="BU10" s="1343"/>
      <c r="BV10" s="1343"/>
      <c r="BW10" s="1343"/>
      <c r="BX10" s="1343"/>
      <c r="BY10" s="1343"/>
      <c r="BZ10" s="1343"/>
      <c r="CA10" s="1343"/>
      <c r="CB10" s="1343"/>
      <c r="CC10" s="1343"/>
      <c r="CD10" s="1343"/>
      <c r="CE10" s="1343"/>
      <c r="CF10" s="1343"/>
      <c r="CG10" s="1343"/>
      <c r="CH10" s="1343"/>
      <c r="CI10" s="1343"/>
      <c r="CJ10" s="1343"/>
      <c r="CK10" s="1343"/>
      <c r="CL10" s="1343"/>
      <c r="CM10" s="1343"/>
      <c r="CN10" s="1343"/>
      <c r="CO10" s="1343"/>
      <c r="CP10" s="1343"/>
      <c r="CQ10" s="1343"/>
      <c r="CR10" s="1343"/>
      <c r="CS10" s="1343"/>
      <c r="CT10" s="1343"/>
      <c r="CU10" s="1343"/>
      <c r="CV10" s="1343"/>
      <c r="CW10" s="1343"/>
      <c r="CX10" s="1343"/>
      <c r="CY10" s="1343"/>
      <c r="CZ10" s="1343"/>
      <c r="DA10" s="1343"/>
      <c r="DB10" s="1343"/>
      <c r="DC10" s="1343"/>
      <c r="DD10" s="1343"/>
      <c r="DE10" s="1343"/>
      <c r="DF10" s="293"/>
      <c r="DG10" s="293"/>
      <c r="DH10" s="293"/>
      <c r="DI10" s="293"/>
      <c r="DJ10" s="293"/>
      <c r="DK10" s="293"/>
      <c r="DL10" s="293"/>
      <c r="DM10" s="293"/>
      <c r="DN10" s="293"/>
      <c r="DO10" s="293"/>
      <c r="DP10" s="293"/>
      <c r="DQ10" s="293"/>
      <c r="DR10" s="293"/>
      <c r="DS10" s="293"/>
      <c r="DT10" s="293"/>
      <c r="DU10" s="293"/>
      <c r="DV10" s="293"/>
      <c r="DW10" s="293"/>
      <c r="EM10" s="292" t="s">
        <v>651</v>
      </c>
    </row>
    <row r="11" spans="1:143" s="292" customFormat="1" ht="13" x14ac:dyDescent="0.2">
      <c r="A11" s="1343"/>
      <c r="B11" s="1343"/>
      <c r="C11" s="1343"/>
      <c r="D11" s="1343"/>
      <c r="E11" s="1343"/>
      <c r="F11" s="1343"/>
      <c r="G11" s="1343"/>
      <c r="H11" s="1343"/>
      <c r="I11" s="1343"/>
      <c r="J11" s="1343"/>
      <c r="K11" s="1343"/>
      <c r="L11" s="1343"/>
      <c r="M11" s="1343"/>
      <c r="N11" s="1343"/>
      <c r="O11" s="1343"/>
      <c r="P11" s="1343"/>
      <c r="Q11" s="1343"/>
      <c r="R11" s="1343"/>
      <c r="S11" s="1343"/>
      <c r="T11" s="1343"/>
      <c r="U11" s="1343"/>
      <c r="V11" s="1343"/>
      <c r="W11" s="1343"/>
      <c r="X11" s="1343"/>
      <c r="Y11" s="1343"/>
      <c r="Z11" s="1343"/>
      <c r="AA11" s="1343"/>
      <c r="AB11" s="1343"/>
      <c r="AC11" s="1343"/>
      <c r="AD11" s="1343"/>
      <c r="AE11" s="1343"/>
      <c r="AF11" s="1343"/>
      <c r="AG11" s="1343"/>
      <c r="AH11" s="1343"/>
      <c r="AI11" s="1343"/>
      <c r="AJ11" s="1343"/>
      <c r="AK11" s="1343"/>
      <c r="AL11" s="1343"/>
      <c r="AM11" s="1343"/>
      <c r="AN11" s="1343"/>
      <c r="AO11" s="1343"/>
      <c r="AP11" s="1343"/>
      <c r="AQ11" s="1343"/>
      <c r="AR11" s="1343"/>
      <c r="AS11" s="1343"/>
      <c r="AT11" s="1343"/>
      <c r="AU11" s="1343"/>
      <c r="AV11" s="1343"/>
      <c r="AW11" s="1343"/>
      <c r="AX11" s="1343"/>
      <c r="AY11" s="1343"/>
      <c r="AZ11" s="1343"/>
      <c r="BA11" s="1343"/>
      <c r="BB11" s="1343"/>
      <c r="BC11" s="1343"/>
      <c r="BD11" s="1343"/>
      <c r="BE11" s="1343"/>
      <c r="BF11" s="1343"/>
      <c r="BG11" s="1343"/>
      <c r="BH11" s="1343"/>
      <c r="BI11" s="1343"/>
      <c r="BJ11" s="1343"/>
      <c r="BK11" s="1343"/>
      <c r="BL11" s="1343"/>
      <c r="BM11" s="1343"/>
      <c r="BN11" s="1343"/>
      <c r="BO11" s="1343"/>
      <c r="BP11" s="1343"/>
      <c r="BQ11" s="1343"/>
      <c r="BR11" s="1343"/>
      <c r="BS11" s="1343"/>
      <c r="BT11" s="1343"/>
      <c r="BU11" s="1343"/>
      <c r="BV11" s="1343"/>
      <c r="BW11" s="1343"/>
      <c r="BX11" s="1343"/>
      <c r="BY11" s="1343"/>
      <c r="BZ11" s="1343"/>
      <c r="CA11" s="1343"/>
      <c r="CB11" s="1343"/>
      <c r="CC11" s="1343"/>
      <c r="CD11" s="1343"/>
      <c r="CE11" s="1343"/>
      <c r="CF11" s="1343"/>
      <c r="CG11" s="1343"/>
      <c r="CH11" s="1343"/>
      <c r="CI11" s="1343"/>
      <c r="CJ11" s="1343"/>
      <c r="CK11" s="1343"/>
      <c r="CL11" s="1343"/>
      <c r="CM11" s="1343"/>
      <c r="CN11" s="1343"/>
      <c r="CO11" s="1343"/>
      <c r="CP11" s="1343"/>
      <c r="CQ11" s="1343"/>
      <c r="CR11" s="1343"/>
      <c r="CS11" s="1343"/>
      <c r="CT11" s="1343"/>
      <c r="CU11" s="1343"/>
      <c r="CV11" s="1343"/>
      <c r="CW11" s="1343"/>
      <c r="CX11" s="1343"/>
      <c r="CY11" s="1343"/>
      <c r="CZ11" s="1343"/>
      <c r="DA11" s="1343"/>
      <c r="DB11" s="1343"/>
      <c r="DC11" s="1343"/>
      <c r="DD11" s="1343"/>
      <c r="DE11" s="134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343"/>
      <c r="B12" s="1343"/>
      <c r="C12" s="1343"/>
      <c r="D12" s="1343"/>
      <c r="E12" s="1343"/>
      <c r="F12" s="1343"/>
      <c r="G12" s="1343"/>
      <c r="H12" s="1343"/>
      <c r="I12" s="1343"/>
      <c r="J12" s="1343"/>
      <c r="K12" s="1343"/>
      <c r="L12" s="1343"/>
      <c r="M12" s="1343"/>
      <c r="N12" s="1343"/>
      <c r="O12" s="1343"/>
      <c r="P12" s="1343"/>
      <c r="Q12" s="1343"/>
      <c r="R12" s="1343"/>
      <c r="S12" s="1343"/>
      <c r="T12" s="1343"/>
      <c r="U12" s="1343"/>
      <c r="V12" s="1343"/>
      <c r="W12" s="1343"/>
      <c r="X12" s="1343"/>
      <c r="Y12" s="1343"/>
      <c r="Z12" s="1343"/>
      <c r="AA12" s="1343"/>
      <c r="AB12" s="1343"/>
      <c r="AC12" s="1343"/>
      <c r="AD12" s="1343"/>
      <c r="AE12" s="1343"/>
      <c r="AF12" s="1343"/>
      <c r="AG12" s="1343"/>
      <c r="AH12" s="1343"/>
      <c r="AI12" s="1343"/>
      <c r="AJ12" s="1343"/>
      <c r="AK12" s="1343"/>
      <c r="AL12" s="1343"/>
      <c r="AM12" s="1343"/>
      <c r="AN12" s="1343"/>
      <c r="AO12" s="1343"/>
      <c r="AP12" s="1343"/>
      <c r="AQ12" s="1343"/>
      <c r="AR12" s="1343"/>
      <c r="AS12" s="1343"/>
      <c r="AT12" s="1343"/>
      <c r="AU12" s="1343"/>
      <c r="AV12" s="1343"/>
      <c r="AW12" s="1343"/>
      <c r="AX12" s="1343"/>
      <c r="AY12" s="1343"/>
      <c r="AZ12" s="1343"/>
      <c r="BA12" s="1343"/>
      <c r="BB12" s="1343"/>
      <c r="BC12" s="1343"/>
      <c r="BD12" s="1343"/>
      <c r="BE12" s="1343"/>
      <c r="BF12" s="1343"/>
      <c r="BG12" s="1343"/>
      <c r="BH12" s="1343"/>
      <c r="BI12" s="1343"/>
      <c r="BJ12" s="1343"/>
      <c r="BK12" s="1343"/>
      <c r="BL12" s="1343"/>
      <c r="BM12" s="1343"/>
      <c r="BN12" s="1343"/>
      <c r="BO12" s="1343"/>
      <c r="BP12" s="1343"/>
      <c r="BQ12" s="1343"/>
      <c r="BR12" s="1343"/>
      <c r="BS12" s="1343"/>
      <c r="BT12" s="1343"/>
      <c r="BU12" s="1343"/>
      <c r="BV12" s="1343"/>
      <c r="BW12" s="1343"/>
      <c r="BX12" s="1343"/>
      <c r="BY12" s="1343"/>
      <c r="BZ12" s="1343"/>
      <c r="CA12" s="1343"/>
      <c r="CB12" s="1343"/>
      <c r="CC12" s="1343"/>
      <c r="CD12" s="1343"/>
      <c r="CE12" s="1343"/>
      <c r="CF12" s="1343"/>
      <c r="CG12" s="1343"/>
      <c r="CH12" s="1343"/>
      <c r="CI12" s="1343"/>
      <c r="CJ12" s="1343"/>
      <c r="CK12" s="1343"/>
      <c r="CL12" s="1343"/>
      <c r="CM12" s="1343"/>
      <c r="CN12" s="1343"/>
      <c r="CO12" s="1343"/>
      <c r="CP12" s="1343"/>
      <c r="CQ12" s="1343"/>
      <c r="CR12" s="1343"/>
      <c r="CS12" s="1343"/>
      <c r="CT12" s="1343"/>
      <c r="CU12" s="1343"/>
      <c r="CV12" s="1343"/>
      <c r="CW12" s="1343"/>
      <c r="CX12" s="1343"/>
      <c r="CY12" s="1343"/>
      <c r="CZ12" s="1343"/>
      <c r="DA12" s="1343"/>
      <c r="DB12" s="1343"/>
      <c r="DC12" s="1343"/>
      <c r="DD12" s="1343"/>
      <c r="DE12" s="1343"/>
      <c r="DF12" s="293"/>
      <c r="DG12" s="293"/>
      <c r="DH12" s="293"/>
      <c r="DI12" s="293"/>
      <c r="DJ12" s="293"/>
      <c r="DK12" s="293"/>
      <c r="DL12" s="293"/>
      <c r="DM12" s="293"/>
      <c r="DN12" s="293"/>
      <c r="DO12" s="293"/>
      <c r="DP12" s="293"/>
      <c r="DQ12" s="293"/>
      <c r="DR12" s="293"/>
      <c r="DS12" s="293"/>
      <c r="DT12" s="293"/>
      <c r="DU12" s="293"/>
      <c r="DV12" s="293"/>
      <c r="DW12" s="293"/>
      <c r="EM12" s="292" t="s">
        <v>651</v>
      </c>
    </row>
    <row r="13" spans="1:143" s="292" customFormat="1" ht="13" x14ac:dyDescent="0.2">
      <c r="A13" s="1343"/>
      <c r="B13" s="1343"/>
      <c r="C13" s="1343"/>
      <c r="D13" s="1343"/>
      <c r="E13" s="1343"/>
      <c r="F13" s="1343"/>
      <c r="G13" s="1343"/>
      <c r="H13" s="1343"/>
      <c r="I13" s="1343"/>
      <c r="J13" s="1343"/>
      <c r="K13" s="1343"/>
      <c r="L13" s="1343"/>
      <c r="M13" s="1343"/>
      <c r="N13" s="1343"/>
      <c r="O13" s="1343"/>
      <c r="P13" s="1343"/>
      <c r="Q13" s="1343"/>
      <c r="R13" s="1343"/>
      <c r="S13" s="1343"/>
      <c r="T13" s="1343"/>
      <c r="U13" s="1343"/>
      <c r="V13" s="1343"/>
      <c r="W13" s="1343"/>
      <c r="X13" s="1343"/>
      <c r="Y13" s="1343"/>
      <c r="Z13" s="1343"/>
      <c r="AA13" s="1343"/>
      <c r="AB13" s="1343"/>
      <c r="AC13" s="1343"/>
      <c r="AD13" s="1343"/>
      <c r="AE13" s="1343"/>
      <c r="AF13" s="1343"/>
      <c r="AG13" s="1343"/>
      <c r="AH13" s="1343"/>
      <c r="AI13" s="1343"/>
      <c r="AJ13" s="1343"/>
      <c r="AK13" s="1343"/>
      <c r="AL13" s="1343"/>
      <c r="AM13" s="1343"/>
      <c r="AN13" s="1343"/>
      <c r="AO13" s="1343"/>
      <c r="AP13" s="1343"/>
      <c r="AQ13" s="1343"/>
      <c r="AR13" s="1343"/>
      <c r="AS13" s="1343"/>
      <c r="AT13" s="1343"/>
      <c r="AU13" s="1343"/>
      <c r="AV13" s="1343"/>
      <c r="AW13" s="1343"/>
      <c r="AX13" s="1343"/>
      <c r="AY13" s="1343"/>
      <c r="AZ13" s="1343"/>
      <c r="BA13" s="1343"/>
      <c r="BB13" s="1343"/>
      <c r="BC13" s="1343"/>
      <c r="BD13" s="1343"/>
      <c r="BE13" s="1343"/>
      <c r="BF13" s="1343"/>
      <c r="BG13" s="1343"/>
      <c r="BH13" s="1343"/>
      <c r="BI13" s="1343"/>
      <c r="BJ13" s="1343"/>
      <c r="BK13" s="1343"/>
      <c r="BL13" s="1343"/>
      <c r="BM13" s="1343"/>
      <c r="BN13" s="1343"/>
      <c r="BO13" s="1343"/>
      <c r="BP13" s="1343"/>
      <c r="BQ13" s="1343"/>
      <c r="BR13" s="1343"/>
      <c r="BS13" s="1343"/>
      <c r="BT13" s="1343"/>
      <c r="BU13" s="1343"/>
      <c r="BV13" s="1343"/>
      <c r="BW13" s="1343"/>
      <c r="BX13" s="1343"/>
      <c r="BY13" s="1343"/>
      <c r="BZ13" s="1343"/>
      <c r="CA13" s="1343"/>
      <c r="CB13" s="1343"/>
      <c r="CC13" s="1343"/>
      <c r="CD13" s="1343"/>
      <c r="CE13" s="1343"/>
      <c r="CF13" s="1343"/>
      <c r="CG13" s="1343"/>
      <c r="CH13" s="1343"/>
      <c r="CI13" s="1343"/>
      <c r="CJ13" s="1343"/>
      <c r="CK13" s="1343"/>
      <c r="CL13" s="1343"/>
      <c r="CM13" s="1343"/>
      <c r="CN13" s="1343"/>
      <c r="CO13" s="1343"/>
      <c r="CP13" s="1343"/>
      <c r="CQ13" s="1343"/>
      <c r="CR13" s="1343"/>
      <c r="CS13" s="1343"/>
      <c r="CT13" s="1343"/>
      <c r="CU13" s="1343"/>
      <c r="CV13" s="1343"/>
      <c r="CW13" s="1343"/>
      <c r="CX13" s="1343"/>
      <c r="CY13" s="1343"/>
      <c r="CZ13" s="1343"/>
      <c r="DA13" s="1343"/>
      <c r="DB13" s="1343"/>
      <c r="DC13" s="1343"/>
      <c r="DD13" s="1343"/>
      <c r="DE13" s="134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343"/>
      <c r="B14" s="1343"/>
      <c r="C14" s="1343"/>
      <c r="D14" s="1343"/>
      <c r="E14" s="1343"/>
      <c r="F14" s="1343"/>
      <c r="G14" s="1343"/>
      <c r="H14" s="1343"/>
      <c r="I14" s="1343"/>
      <c r="J14" s="1343"/>
      <c r="K14" s="1343"/>
      <c r="L14" s="1343"/>
      <c r="M14" s="1343"/>
      <c r="N14" s="1343"/>
      <c r="O14" s="1343"/>
      <c r="P14" s="1343"/>
      <c r="Q14" s="1343"/>
      <c r="R14" s="1343"/>
      <c r="S14" s="1343"/>
      <c r="T14" s="1343"/>
      <c r="U14" s="1343"/>
      <c r="V14" s="1343"/>
      <c r="W14" s="1343"/>
      <c r="X14" s="1343"/>
      <c r="Y14" s="1343"/>
      <c r="Z14" s="1343"/>
      <c r="AA14" s="1343"/>
      <c r="AB14" s="1343"/>
      <c r="AC14" s="1343"/>
      <c r="AD14" s="1343"/>
      <c r="AE14" s="1343"/>
      <c r="AF14" s="1343"/>
      <c r="AG14" s="1343"/>
      <c r="AH14" s="1343"/>
      <c r="AI14" s="1343"/>
      <c r="AJ14" s="1343"/>
      <c r="AK14" s="1343"/>
      <c r="AL14" s="1343"/>
      <c r="AM14" s="1343"/>
      <c r="AN14" s="1343"/>
      <c r="AO14" s="1343"/>
      <c r="AP14" s="1343"/>
      <c r="AQ14" s="1343"/>
      <c r="AR14" s="1343"/>
      <c r="AS14" s="1343"/>
      <c r="AT14" s="1343"/>
      <c r="AU14" s="1343"/>
      <c r="AV14" s="1343"/>
      <c r="AW14" s="1343"/>
      <c r="AX14" s="1343"/>
      <c r="AY14" s="1343"/>
      <c r="AZ14" s="1343"/>
      <c r="BA14" s="1343"/>
      <c r="BB14" s="1343"/>
      <c r="BC14" s="1343"/>
      <c r="BD14" s="1343"/>
      <c r="BE14" s="1343"/>
      <c r="BF14" s="1343"/>
      <c r="BG14" s="1343"/>
      <c r="BH14" s="1343"/>
      <c r="BI14" s="1343"/>
      <c r="BJ14" s="1343"/>
      <c r="BK14" s="1343"/>
      <c r="BL14" s="1343"/>
      <c r="BM14" s="1343"/>
      <c r="BN14" s="1343"/>
      <c r="BO14" s="1343"/>
      <c r="BP14" s="1343"/>
      <c r="BQ14" s="1343"/>
      <c r="BR14" s="1343"/>
      <c r="BS14" s="1343"/>
      <c r="BT14" s="1343"/>
      <c r="BU14" s="1343"/>
      <c r="BV14" s="1343"/>
      <c r="BW14" s="1343"/>
      <c r="BX14" s="1343"/>
      <c r="BY14" s="1343"/>
      <c r="BZ14" s="1343"/>
      <c r="CA14" s="1343"/>
      <c r="CB14" s="1343"/>
      <c r="CC14" s="1343"/>
      <c r="CD14" s="1343"/>
      <c r="CE14" s="1343"/>
      <c r="CF14" s="1343"/>
      <c r="CG14" s="1343"/>
      <c r="CH14" s="1343"/>
      <c r="CI14" s="1343"/>
      <c r="CJ14" s="1343"/>
      <c r="CK14" s="1343"/>
      <c r="CL14" s="1343"/>
      <c r="CM14" s="1343"/>
      <c r="CN14" s="1343"/>
      <c r="CO14" s="1343"/>
      <c r="CP14" s="1343"/>
      <c r="CQ14" s="1343"/>
      <c r="CR14" s="1343"/>
      <c r="CS14" s="1343"/>
      <c r="CT14" s="1343"/>
      <c r="CU14" s="1343"/>
      <c r="CV14" s="1343"/>
      <c r="CW14" s="1343"/>
      <c r="CX14" s="1343"/>
      <c r="CY14" s="1343"/>
      <c r="CZ14" s="1343"/>
      <c r="DA14" s="1343"/>
      <c r="DB14" s="1343"/>
      <c r="DC14" s="1343"/>
      <c r="DD14" s="1343"/>
      <c r="DE14" s="134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86"/>
      <c r="B15" s="1343"/>
      <c r="C15" s="1343"/>
      <c r="D15" s="1343"/>
      <c r="E15" s="1343"/>
      <c r="F15" s="1343"/>
      <c r="G15" s="1343"/>
      <c r="H15" s="1343"/>
      <c r="I15" s="1343"/>
      <c r="J15" s="1343"/>
      <c r="K15" s="1343"/>
      <c r="L15" s="1343"/>
      <c r="M15" s="1343"/>
      <c r="N15" s="1343"/>
      <c r="O15" s="1343"/>
      <c r="P15" s="1343"/>
      <c r="Q15" s="1343"/>
      <c r="R15" s="1343"/>
      <c r="S15" s="1343"/>
      <c r="T15" s="1343"/>
      <c r="U15" s="1343"/>
      <c r="V15" s="1343"/>
      <c r="W15" s="1343"/>
      <c r="X15" s="1343"/>
      <c r="Y15" s="1343"/>
      <c r="Z15" s="1343"/>
      <c r="AA15" s="1343"/>
      <c r="AB15" s="1343"/>
      <c r="AC15" s="1343"/>
      <c r="AD15" s="1343"/>
      <c r="AE15" s="1343"/>
      <c r="AF15" s="1343"/>
      <c r="AG15" s="1343"/>
      <c r="AH15" s="1343"/>
      <c r="AI15" s="1343"/>
      <c r="AJ15" s="1343"/>
      <c r="AK15" s="1343"/>
      <c r="AL15" s="1343"/>
      <c r="AM15" s="1343"/>
      <c r="AN15" s="1343"/>
      <c r="AO15" s="1343"/>
      <c r="AP15" s="1343"/>
      <c r="AQ15" s="1343"/>
      <c r="AR15" s="1343"/>
      <c r="AS15" s="1343"/>
      <c r="AT15" s="1343"/>
      <c r="AU15" s="1343"/>
      <c r="AV15" s="1343"/>
      <c r="AW15" s="1343"/>
      <c r="AX15" s="1343"/>
      <c r="AY15" s="1343"/>
      <c r="AZ15" s="1343"/>
      <c r="BA15" s="1343"/>
      <c r="BB15" s="1343"/>
      <c r="BC15" s="1343"/>
      <c r="BD15" s="1343"/>
      <c r="BE15" s="1343"/>
      <c r="BF15" s="1343"/>
      <c r="BG15" s="1343"/>
      <c r="BH15" s="1343"/>
      <c r="BI15" s="1343"/>
      <c r="BJ15" s="1343"/>
      <c r="BK15" s="1343"/>
      <c r="BL15" s="1343"/>
      <c r="BM15" s="1343"/>
      <c r="BN15" s="1343"/>
      <c r="BO15" s="1343"/>
      <c r="BP15" s="1343"/>
      <c r="BQ15" s="1343"/>
      <c r="BR15" s="1343"/>
      <c r="BS15" s="1343"/>
      <c r="BT15" s="1343"/>
      <c r="BU15" s="1343"/>
      <c r="BV15" s="1343"/>
      <c r="BW15" s="1343"/>
      <c r="BX15" s="1343"/>
      <c r="BY15" s="1343"/>
      <c r="BZ15" s="1343"/>
      <c r="CA15" s="1343"/>
      <c r="CB15" s="1343"/>
      <c r="CC15" s="1343"/>
      <c r="CD15" s="1343"/>
      <c r="CE15" s="1343"/>
      <c r="CF15" s="1343"/>
      <c r="CG15" s="1343"/>
      <c r="CH15" s="1343"/>
      <c r="CI15" s="1343"/>
      <c r="CJ15" s="1343"/>
      <c r="CK15" s="1343"/>
      <c r="CL15" s="1343"/>
      <c r="CM15" s="1343"/>
      <c r="CN15" s="1343"/>
      <c r="CO15" s="1343"/>
      <c r="CP15" s="1343"/>
      <c r="CQ15" s="1343"/>
      <c r="CR15" s="1343"/>
      <c r="CS15" s="1343"/>
      <c r="CT15" s="1343"/>
      <c r="CU15" s="1343"/>
      <c r="CV15" s="1343"/>
      <c r="CW15" s="1343"/>
      <c r="CX15" s="1343"/>
      <c r="CY15" s="1343"/>
      <c r="CZ15" s="1343"/>
      <c r="DA15" s="1343"/>
      <c r="DB15" s="1343"/>
      <c r="DC15" s="1343"/>
      <c r="DD15" s="1343"/>
      <c r="DE15" s="134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86"/>
      <c r="B16" s="1343"/>
      <c r="C16" s="1343"/>
      <c r="D16" s="1343"/>
      <c r="E16" s="1343"/>
      <c r="F16" s="1343"/>
      <c r="G16" s="1343"/>
      <c r="H16" s="1343"/>
      <c r="I16" s="1343"/>
      <c r="J16" s="1343"/>
      <c r="K16" s="1343"/>
      <c r="L16" s="1343"/>
      <c r="M16" s="1343"/>
      <c r="N16" s="1343"/>
      <c r="O16" s="1343"/>
      <c r="P16" s="1343"/>
      <c r="Q16" s="1343"/>
      <c r="R16" s="1343"/>
      <c r="S16" s="1343"/>
      <c r="T16" s="1343"/>
      <c r="U16" s="1343"/>
      <c r="V16" s="1343"/>
      <c r="W16" s="1343"/>
      <c r="X16" s="1343"/>
      <c r="Y16" s="1343"/>
      <c r="Z16" s="1343"/>
      <c r="AA16" s="1343"/>
      <c r="AB16" s="1343"/>
      <c r="AC16" s="1343"/>
      <c r="AD16" s="1343"/>
      <c r="AE16" s="1343"/>
      <c r="AF16" s="1343"/>
      <c r="AG16" s="1343"/>
      <c r="AH16" s="1343"/>
      <c r="AI16" s="1343"/>
      <c r="AJ16" s="1343"/>
      <c r="AK16" s="1343"/>
      <c r="AL16" s="1343"/>
      <c r="AM16" s="1343"/>
      <c r="AN16" s="1343"/>
      <c r="AO16" s="1343"/>
      <c r="AP16" s="1343"/>
      <c r="AQ16" s="1343"/>
      <c r="AR16" s="1343"/>
      <c r="AS16" s="1343"/>
      <c r="AT16" s="1343"/>
      <c r="AU16" s="1343"/>
      <c r="AV16" s="1343"/>
      <c r="AW16" s="1343"/>
      <c r="AX16" s="1343"/>
      <c r="AY16" s="1343"/>
      <c r="AZ16" s="1343"/>
      <c r="BA16" s="1343"/>
      <c r="BB16" s="1343"/>
      <c r="BC16" s="1343"/>
      <c r="BD16" s="1343"/>
      <c r="BE16" s="1343"/>
      <c r="BF16" s="1343"/>
      <c r="BG16" s="1343"/>
      <c r="BH16" s="1343"/>
      <c r="BI16" s="1343"/>
      <c r="BJ16" s="1343"/>
      <c r="BK16" s="1343"/>
      <c r="BL16" s="1343"/>
      <c r="BM16" s="1343"/>
      <c r="BN16" s="1343"/>
      <c r="BO16" s="1343"/>
      <c r="BP16" s="1343"/>
      <c r="BQ16" s="1343"/>
      <c r="BR16" s="1343"/>
      <c r="BS16" s="1343"/>
      <c r="BT16" s="1343"/>
      <c r="BU16" s="1343"/>
      <c r="BV16" s="1343"/>
      <c r="BW16" s="1343"/>
      <c r="BX16" s="1343"/>
      <c r="BY16" s="1343"/>
      <c r="BZ16" s="1343"/>
      <c r="CA16" s="1343"/>
      <c r="CB16" s="1343"/>
      <c r="CC16" s="1343"/>
      <c r="CD16" s="1343"/>
      <c r="CE16" s="1343"/>
      <c r="CF16" s="1343"/>
      <c r="CG16" s="1343"/>
      <c r="CH16" s="1343"/>
      <c r="CI16" s="1343"/>
      <c r="CJ16" s="1343"/>
      <c r="CK16" s="1343"/>
      <c r="CL16" s="1343"/>
      <c r="CM16" s="1343"/>
      <c r="CN16" s="1343"/>
      <c r="CO16" s="1343"/>
      <c r="CP16" s="1343"/>
      <c r="CQ16" s="1343"/>
      <c r="CR16" s="1343"/>
      <c r="CS16" s="1343"/>
      <c r="CT16" s="1343"/>
      <c r="CU16" s="1343"/>
      <c r="CV16" s="1343"/>
      <c r="CW16" s="1343"/>
      <c r="CX16" s="1343"/>
      <c r="CY16" s="1343"/>
      <c r="CZ16" s="1343"/>
      <c r="DA16" s="1343"/>
      <c r="DB16" s="1343"/>
      <c r="DC16" s="1343"/>
      <c r="DD16" s="1343"/>
      <c r="DE16" s="134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86"/>
      <c r="B17" s="1343"/>
      <c r="C17" s="1343"/>
      <c r="D17" s="1343"/>
      <c r="E17" s="1343"/>
      <c r="F17" s="1343"/>
      <c r="G17" s="1343"/>
      <c r="H17" s="1343"/>
      <c r="I17" s="1343"/>
      <c r="J17" s="1343"/>
      <c r="K17" s="1343"/>
      <c r="L17" s="1343"/>
      <c r="M17" s="1343"/>
      <c r="N17" s="1343"/>
      <c r="O17" s="1343"/>
      <c r="P17" s="1343"/>
      <c r="Q17" s="1343"/>
      <c r="R17" s="1343"/>
      <c r="S17" s="1343"/>
      <c r="T17" s="1343"/>
      <c r="U17" s="1343"/>
      <c r="V17" s="1343"/>
      <c r="W17" s="1343"/>
      <c r="X17" s="1343"/>
      <c r="Y17" s="1343"/>
      <c r="Z17" s="1343"/>
      <c r="AA17" s="1343"/>
      <c r="AB17" s="1343"/>
      <c r="AC17" s="1343"/>
      <c r="AD17" s="1343"/>
      <c r="AE17" s="1343"/>
      <c r="AF17" s="1343"/>
      <c r="AG17" s="1343"/>
      <c r="AH17" s="1343"/>
      <c r="AI17" s="1343"/>
      <c r="AJ17" s="1343"/>
      <c r="AK17" s="1343"/>
      <c r="AL17" s="1343"/>
      <c r="AM17" s="1343"/>
      <c r="AN17" s="1343"/>
      <c r="AO17" s="1343"/>
      <c r="AP17" s="1343"/>
      <c r="AQ17" s="1343"/>
      <c r="AR17" s="1343"/>
      <c r="AS17" s="1343"/>
      <c r="AT17" s="1343"/>
      <c r="AU17" s="1343"/>
      <c r="AV17" s="1343"/>
      <c r="AW17" s="1343"/>
      <c r="AX17" s="1343"/>
      <c r="AY17" s="1343"/>
      <c r="AZ17" s="1343"/>
      <c r="BA17" s="1343"/>
      <c r="BB17" s="1343"/>
      <c r="BC17" s="1343"/>
      <c r="BD17" s="1343"/>
      <c r="BE17" s="1343"/>
      <c r="BF17" s="1343"/>
      <c r="BG17" s="1343"/>
      <c r="BH17" s="1343"/>
      <c r="BI17" s="1343"/>
      <c r="BJ17" s="1343"/>
      <c r="BK17" s="1343"/>
      <c r="BL17" s="1343"/>
      <c r="BM17" s="1343"/>
      <c r="BN17" s="1343"/>
      <c r="BO17" s="1343"/>
      <c r="BP17" s="1343"/>
      <c r="BQ17" s="1343"/>
      <c r="BR17" s="1343"/>
      <c r="BS17" s="1343"/>
      <c r="BT17" s="1343"/>
      <c r="BU17" s="1343"/>
      <c r="BV17" s="1343"/>
      <c r="BW17" s="1343"/>
      <c r="BX17" s="1343"/>
      <c r="BY17" s="1343"/>
      <c r="BZ17" s="1343"/>
      <c r="CA17" s="1343"/>
      <c r="CB17" s="1343"/>
      <c r="CC17" s="1343"/>
      <c r="CD17" s="1343"/>
      <c r="CE17" s="1343"/>
      <c r="CF17" s="1343"/>
      <c r="CG17" s="1343"/>
      <c r="CH17" s="1343"/>
      <c r="CI17" s="1343"/>
      <c r="CJ17" s="1343"/>
      <c r="CK17" s="1343"/>
      <c r="CL17" s="1343"/>
      <c r="CM17" s="1343"/>
      <c r="CN17" s="1343"/>
      <c r="CO17" s="1343"/>
      <c r="CP17" s="1343"/>
      <c r="CQ17" s="1343"/>
      <c r="CR17" s="1343"/>
      <c r="CS17" s="1343"/>
      <c r="CT17" s="1343"/>
      <c r="CU17" s="1343"/>
      <c r="CV17" s="1343"/>
      <c r="CW17" s="1343"/>
      <c r="CX17" s="1343"/>
      <c r="CY17" s="1343"/>
      <c r="CZ17" s="1343"/>
      <c r="DA17" s="1343"/>
      <c r="DB17" s="1343"/>
      <c r="DC17" s="1343"/>
      <c r="DD17" s="1343"/>
      <c r="DE17" s="134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86"/>
      <c r="B18" s="1343"/>
      <c r="C18" s="1343"/>
      <c r="D18" s="1343"/>
      <c r="E18" s="1343"/>
      <c r="F18" s="1343"/>
      <c r="G18" s="1343"/>
      <c r="H18" s="1343"/>
      <c r="I18" s="1343"/>
      <c r="J18" s="1343"/>
      <c r="K18" s="1343"/>
      <c r="L18" s="1343"/>
      <c r="M18" s="1343"/>
      <c r="N18" s="1343"/>
      <c r="O18" s="1343"/>
      <c r="P18" s="1343"/>
      <c r="Q18" s="1343"/>
      <c r="R18" s="1343"/>
      <c r="S18" s="1343"/>
      <c r="T18" s="1343"/>
      <c r="U18" s="1343"/>
      <c r="V18" s="1343"/>
      <c r="W18" s="1343"/>
      <c r="X18" s="1343"/>
      <c r="Y18" s="1343"/>
      <c r="Z18" s="1343"/>
      <c r="AA18" s="1343"/>
      <c r="AB18" s="1343"/>
      <c r="AC18" s="1343"/>
      <c r="AD18" s="1343"/>
      <c r="AE18" s="1343"/>
      <c r="AF18" s="1343"/>
      <c r="AG18" s="1343"/>
      <c r="AH18" s="1343"/>
      <c r="AI18" s="1343"/>
      <c r="AJ18" s="1343"/>
      <c r="AK18" s="1343"/>
      <c r="AL18" s="1343"/>
      <c r="AM18" s="1343"/>
      <c r="AN18" s="1343"/>
      <c r="AO18" s="1343"/>
      <c r="AP18" s="1343"/>
      <c r="AQ18" s="1343"/>
      <c r="AR18" s="1343"/>
      <c r="AS18" s="1343"/>
      <c r="AT18" s="1343"/>
      <c r="AU18" s="1343"/>
      <c r="AV18" s="1343"/>
      <c r="AW18" s="1343"/>
      <c r="AX18" s="1343"/>
      <c r="AY18" s="1343"/>
      <c r="AZ18" s="1343"/>
      <c r="BA18" s="1343"/>
      <c r="BB18" s="1343"/>
      <c r="BC18" s="1343"/>
      <c r="BD18" s="1343"/>
      <c r="BE18" s="1343"/>
      <c r="BF18" s="1343"/>
      <c r="BG18" s="1343"/>
      <c r="BH18" s="1343"/>
      <c r="BI18" s="1343"/>
      <c r="BJ18" s="1343"/>
      <c r="BK18" s="1343"/>
      <c r="BL18" s="1343"/>
      <c r="BM18" s="1343"/>
      <c r="BN18" s="1343"/>
      <c r="BO18" s="1343"/>
      <c r="BP18" s="1343"/>
      <c r="BQ18" s="1343"/>
      <c r="BR18" s="1343"/>
      <c r="BS18" s="1343"/>
      <c r="BT18" s="1343"/>
      <c r="BU18" s="1343"/>
      <c r="BV18" s="1343"/>
      <c r="BW18" s="1343"/>
      <c r="BX18" s="1343"/>
      <c r="BY18" s="1343"/>
      <c r="BZ18" s="1343"/>
      <c r="CA18" s="1343"/>
      <c r="CB18" s="1343"/>
      <c r="CC18" s="1343"/>
      <c r="CD18" s="1343"/>
      <c r="CE18" s="1343"/>
      <c r="CF18" s="1343"/>
      <c r="CG18" s="1343"/>
      <c r="CH18" s="1343"/>
      <c r="CI18" s="1343"/>
      <c r="CJ18" s="1343"/>
      <c r="CK18" s="1343"/>
      <c r="CL18" s="1343"/>
      <c r="CM18" s="1343"/>
      <c r="CN18" s="1343"/>
      <c r="CO18" s="1343"/>
      <c r="CP18" s="1343"/>
      <c r="CQ18" s="1343"/>
      <c r="CR18" s="1343"/>
      <c r="CS18" s="1343"/>
      <c r="CT18" s="1343"/>
      <c r="CU18" s="1343"/>
      <c r="CV18" s="1343"/>
      <c r="CW18" s="1343"/>
      <c r="CX18" s="1343"/>
      <c r="CY18" s="1343"/>
      <c r="CZ18" s="1343"/>
      <c r="DA18" s="1343"/>
      <c r="DB18" s="1343"/>
      <c r="DC18" s="1343"/>
      <c r="DD18" s="1343"/>
      <c r="DE18" s="1343"/>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86"/>
      <c r="DE19" s="1286"/>
    </row>
    <row r="20" spans="1:351" ht="13" x14ac:dyDescent="0.2">
      <c r="DD20" s="1286"/>
      <c r="DE20" s="1286"/>
    </row>
    <row r="21" spans="1:351" ht="16.5" x14ac:dyDescent="0.2">
      <c r="B21" s="1342"/>
      <c r="C21" s="1338"/>
      <c r="D21" s="1338"/>
      <c r="E21" s="1338"/>
      <c r="F21" s="1338"/>
      <c r="G21" s="1338"/>
      <c r="H21" s="1338"/>
      <c r="I21" s="1338"/>
      <c r="J21" s="1338"/>
      <c r="K21" s="1338"/>
      <c r="L21" s="1338"/>
      <c r="M21" s="1338"/>
      <c r="N21" s="1341"/>
      <c r="O21" s="1338"/>
      <c r="P21" s="1338"/>
      <c r="Q21" s="1338"/>
      <c r="R21" s="1338"/>
      <c r="S21" s="1338"/>
      <c r="T21" s="1338"/>
      <c r="U21" s="1338"/>
      <c r="V21" s="1338"/>
      <c r="W21" s="1338"/>
      <c r="X21" s="1338"/>
      <c r="Y21" s="1338"/>
      <c r="Z21" s="1338"/>
      <c r="AA21" s="1338"/>
      <c r="AB21" s="1338"/>
      <c r="AC21" s="1338"/>
      <c r="AD21" s="1338"/>
      <c r="AE21" s="1338"/>
      <c r="AF21" s="1338"/>
      <c r="AG21" s="1338"/>
      <c r="AH21" s="1338"/>
      <c r="AI21" s="1338"/>
      <c r="AJ21" s="1338"/>
      <c r="AK21" s="1338"/>
      <c r="AL21" s="1338"/>
      <c r="AM21" s="1338"/>
      <c r="AN21" s="1338"/>
      <c r="AO21" s="1338"/>
      <c r="AP21" s="1338"/>
      <c r="AQ21" s="1338"/>
      <c r="AR21" s="1338"/>
      <c r="AS21" s="1338"/>
      <c r="AT21" s="1341"/>
      <c r="AU21" s="1338"/>
      <c r="AV21" s="1338"/>
      <c r="AW21" s="1338"/>
      <c r="AX21" s="1338"/>
      <c r="AY21" s="1338"/>
      <c r="AZ21" s="1338"/>
      <c r="BA21" s="1338"/>
      <c r="BB21" s="1338"/>
      <c r="BC21" s="1338"/>
      <c r="BD21" s="1338"/>
      <c r="BE21" s="1338"/>
      <c r="BF21" s="1341"/>
      <c r="BG21" s="1338"/>
      <c r="BH21" s="1338"/>
      <c r="BI21" s="1338"/>
      <c r="BJ21" s="1338"/>
      <c r="BK21" s="1338"/>
      <c r="BL21" s="1338"/>
      <c r="BM21" s="1338"/>
      <c r="BN21" s="1338"/>
      <c r="BO21" s="1338"/>
      <c r="BP21" s="1338"/>
      <c r="BQ21" s="1338"/>
      <c r="BR21" s="1341"/>
      <c r="BS21" s="1338"/>
      <c r="BT21" s="1338"/>
      <c r="BU21" s="1338"/>
      <c r="BV21" s="1338"/>
      <c r="BW21" s="1338"/>
      <c r="BX21" s="1338"/>
      <c r="BY21" s="1338"/>
      <c r="BZ21" s="1338"/>
      <c r="CA21" s="1338"/>
      <c r="CB21" s="1338"/>
      <c r="CC21" s="1338"/>
      <c r="CD21" s="1341"/>
      <c r="CE21" s="1338"/>
      <c r="CF21" s="1338"/>
      <c r="CG21" s="1338"/>
      <c r="CH21" s="1338"/>
      <c r="CI21" s="1338"/>
      <c r="CJ21" s="1338"/>
      <c r="CK21" s="1338"/>
      <c r="CL21" s="1338"/>
      <c r="CM21" s="1338"/>
      <c r="CN21" s="1338"/>
      <c r="CO21" s="1338"/>
      <c r="CP21" s="1341"/>
      <c r="CQ21" s="1338"/>
      <c r="CR21" s="1338"/>
      <c r="CS21" s="1338"/>
      <c r="CT21" s="1338"/>
      <c r="CU21" s="1338"/>
      <c r="CV21" s="1338"/>
      <c r="CW21" s="1338"/>
      <c r="CX21" s="1338"/>
      <c r="CY21" s="1338"/>
      <c r="CZ21" s="1338"/>
      <c r="DA21" s="1338"/>
      <c r="DB21" s="1341"/>
      <c r="DC21" s="1338"/>
      <c r="DD21" s="1337"/>
      <c r="DE21" s="1286"/>
      <c r="MM21" s="1340"/>
    </row>
    <row r="22" spans="1:351" ht="16.5" x14ac:dyDescent="0.2">
      <c r="B22" s="1287"/>
      <c r="MM22" s="1340"/>
    </row>
    <row r="23" spans="1:351" ht="13" x14ac:dyDescent="0.2">
      <c r="B23" s="1287"/>
    </row>
    <row r="24" spans="1:351" ht="13" x14ac:dyDescent="0.2">
      <c r="B24" s="1287"/>
    </row>
    <row r="25" spans="1:351" ht="13" x14ac:dyDescent="0.2">
      <c r="B25" s="1287"/>
    </row>
    <row r="26" spans="1:351" ht="13" x14ac:dyDescent="0.2">
      <c r="B26" s="1287"/>
    </row>
    <row r="27" spans="1:351" ht="13" x14ac:dyDescent="0.2">
      <c r="B27" s="1287"/>
    </row>
    <row r="28" spans="1:351" ht="13" x14ac:dyDescent="0.2">
      <c r="B28" s="1287"/>
    </row>
    <row r="29" spans="1:351" ht="13" x14ac:dyDescent="0.2">
      <c r="B29" s="1287"/>
    </row>
    <row r="30" spans="1:351" ht="13" x14ac:dyDescent="0.2">
      <c r="B30" s="1287"/>
    </row>
    <row r="31" spans="1:351" ht="13" x14ac:dyDescent="0.2">
      <c r="B31" s="1287"/>
    </row>
    <row r="32" spans="1:351" ht="13" x14ac:dyDescent="0.2">
      <c r="B32" s="1287"/>
    </row>
    <row r="33" spans="2:109" ht="13" x14ac:dyDescent="0.2">
      <c r="B33" s="1287"/>
    </row>
    <row r="34" spans="2:109" ht="13" x14ac:dyDescent="0.2">
      <c r="B34" s="1287"/>
    </row>
    <row r="35" spans="2:109" ht="13" x14ac:dyDescent="0.2">
      <c r="B35" s="1287"/>
    </row>
    <row r="36" spans="2:109" ht="13" x14ac:dyDescent="0.2">
      <c r="B36" s="1287"/>
    </row>
    <row r="37" spans="2:109" ht="13" x14ac:dyDescent="0.2">
      <c r="B37" s="1287"/>
    </row>
    <row r="38" spans="2:109" ht="13" x14ac:dyDescent="0.2">
      <c r="B38" s="1287"/>
    </row>
    <row r="39" spans="2:109" ht="13" x14ac:dyDescent="0.2">
      <c r="B39" s="1292"/>
      <c r="C39" s="1291"/>
      <c r="D39" s="1291"/>
      <c r="E39" s="1291"/>
      <c r="F39" s="1291"/>
      <c r="G39" s="1291"/>
      <c r="H39" s="1291"/>
      <c r="I39" s="1291"/>
      <c r="J39" s="1291"/>
      <c r="K39" s="1291"/>
      <c r="L39" s="1291"/>
      <c r="M39" s="1291"/>
      <c r="N39" s="1291"/>
      <c r="O39" s="1291"/>
      <c r="P39" s="1291"/>
      <c r="Q39" s="1291"/>
      <c r="R39" s="1291"/>
      <c r="S39" s="1291"/>
      <c r="T39" s="1291"/>
      <c r="U39" s="1291"/>
      <c r="V39" s="1291"/>
      <c r="W39" s="1291"/>
      <c r="X39" s="1291"/>
      <c r="Y39" s="1291"/>
      <c r="Z39" s="1291"/>
      <c r="AA39" s="1291"/>
      <c r="AB39" s="1291"/>
      <c r="AC39" s="1291"/>
      <c r="AD39" s="1291"/>
      <c r="AE39" s="1291"/>
      <c r="AF39" s="1291"/>
      <c r="AG39" s="1291"/>
      <c r="AH39" s="1291"/>
      <c r="AI39" s="1291"/>
      <c r="AJ39" s="1291"/>
      <c r="AK39" s="1291"/>
      <c r="AL39" s="1291"/>
      <c r="AM39" s="1291"/>
      <c r="AN39" s="1291"/>
      <c r="AO39" s="1291"/>
      <c r="AP39" s="1291"/>
      <c r="AQ39" s="1291"/>
      <c r="AR39" s="1291"/>
      <c r="AS39" s="1291"/>
      <c r="AT39" s="1291"/>
      <c r="AU39" s="1291"/>
      <c r="AV39" s="1291"/>
      <c r="AW39" s="1291"/>
      <c r="AX39" s="1291"/>
      <c r="AY39" s="1291"/>
      <c r="AZ39" s="1291"/>
      <c r="BA39" s="1291"/>
      <c r="BB39" s="1291"/>
      <c r="BC39" s="1291"/>
      <c r="BD39" s="1291"/>
      <c r="BE39" s="1291"/>
      <c r="BF39" s="1291"/>
      <c r="BG39" s="1291"/>
      <c r="BH39" s="1291"/>
      <c r="BI39" s="1291"/>
      <c r="BJ39" s="1291"/>
      <c r="BK39" s="1291"/>
      <c r="BL39" s="1291"/>
      <c r="BM39" s="1291"/>
      <c r="BN39" s="1291"/>
      <c r="BO39" s="1291"/>
      <c r="BP39" s="1291"/>
      <c r="BQ39" s="1291"/>
      <c r="BR39" s="1291"/>
      <c r="BS39" s="1291"/>
      <c r="BT39" s="1291"/>
      <c r="BU39" s="1291"/>
      <c r="BV39" s="1291"/>
      <c r="BW39" s="1291"/>
      <c r="BX39" s="1291"/>
      <c r="BY39" s="1291"/>
      <c r="BZ39" s="1291"/>
      <c r="CA39" s="1291"/>
      <c r="CB39" s="1291"/>
      <c r="CC39" s="1291"/>
      <c r="CD39" s="1291"/>
      <c r="CE39" s="1291"/>
      <c r="CF39" s="1291"/>
      <c r="CG39" s="1291"/>
      <c r="CH39" s="1291"/>
      <c r="CI39" s="1291"/>
      <c r="CJ39" s="1291"/>
      <c r="CK39" s="1291"/>
      <c r="CL39" s="1291"/>
      <c r="CM39" s="1291"/>
      <c r="CN39" s="1291"/>
      <c r="CO39" s="1291"/>
      <c r="CP39" s="1291"/>
      <c r="CQ39" s="1291"/>
      <c r="CR39" s="1291"/>
      <c r="CS39" s="1291"/>
      <c r="CT39" s="1291"/>
      <c r="CU39" s="1291"/>
      <c r="CV39" s="1291"/>
      <c r="CW39" s="1291"/>
      <c r="CX39" s="1291"/>
      <c r="CY39" s="1291"/>
      <c r="CZ39" s="1291"/>
      <c r="DA39" s="1291"/>
      <c r="DB39" s="1291"/>
      <c r="DC39" s="1291"/>
      <c r="DD39" s="1290"/>
    </row>
    <row r="40" spans="2:109" ht="13" x14ac:dyDescent="0.2">
      <c r="B40" s="1328"/>
      <c r="DD40" s="1328"/>
      <c r="DE40" s="1286"/>
    </row>
    <row r="41" spans="2:109" ht="16.5" x14ac:dyDescent="0.2">
      <c r="B41" s="1339" t="s">
        <v>650</v>
      </c>
      <c r="C41" s="1338"/>
      <c r="D41" s="1338"/>
      <c r="E41" s="1338"/>
      <c r="F41" s="1338"/>
      <c r="G41" s="1338"/>
      <c r="H41" s="1338"/>
      <c r="I41" s="1338"/>
      <c r="J41" s="1338"/>
      <c r="K41" s="1338"/>
      <c r="L41" s="1338"/>
      <c r="M41" s="1338"/>
      <c r="N41" s="1338"/>
      <c r="O41" s="1338"/>
      <c r="P41" s="1338"/>
      <c r="Q41" s="1338"/>
      <c r="R41" s="1338"/>
      <c r="S41" s="1338"/>
      <c r="T41" s="1338"/>
      <c r="U41" s="1338"/>
      <c r="V41" s="1338"/>
      <c r="W41" s="1338"/>
      <c r="X41" s="1338"/>
      <c r="Y41" s="1338"/>
      <c r="Z41" s="1338"/>
      <c r="AA41" s="1338"/>
      <c r="AB41" s="1338"/>
      <c r="AC41" s="1338"/>
      <c r="AD41" s="1338"/>
      <c r="AE41" s="1338"/>
      <c r="AF41" s="1338"/>
      <c r="AG41" s="1338"/>
      <c r="AH41" s="1338"/>
      <c r="AI41" s="1338"/>
      <c r="AJ41" s="1338"/>
      <c r="AK41" s="1338"/>
      <c r="AL41" s="1338"/>
      <c r="AM41" s="1338"/>
      <c r="AN41" s="1338"/>
      <c r="AO41" s="1338"/>
      <c r="AP41" s="1338"/>
      <c r="AQ41" s="1338"/>
      <c r="AR41" s="1338"/>
      <c r="AS41" s="1338"/>
      <c r="AT41" s="1338"/>
      <c r="AU41" s="1338"/>
      <c r="AV41" s="1338"/>
      <c r="AW41" s="1338"/>
      <c r="AX41" s="1338"/>
      <c r="AY41" s="1338"/>
      <c r="AZ41" s="1338"/>
      <c r="BA41" s="1338"/>
      <c r="BB41" s="1338"/>
      <c r="BC41" s="1338"/>
      <c r="BD41" s="1338"/>
      <c r="BE41" s="1338"/>
      <c r="BF41" s="1338"/>
      <c r="BG41" s="1338"/>
      <c r="BH41" s="1338"/>
      <c r="BI41" s="1338"/>
      <c r="BJ41" s="1338"/>
      <c r="BK41" s="1338"/>
      <c r="BL41" s="1338"/>
      <c r="BM41" s="1338"/>
      <c r="BN41" s="1338"/>
      <c r="BO41" s="1338"/>
      <c r="BP41" s="1338"/>
      <c r="BQ41" s="1338"/>
      <c r="BR41" s="1338"/>
      <c r="BS41" s="1338"/>
      <c r="BT41" s="1338"/>
      <c r="BU41" s="1338"/>
      <c r="BV41" s="1338"/>
      <c r="BW41" s="1338"/>
      <c r="BX41" s="1338"/>
      <c r="BY41" s="1338"/>
      <c r="BZ41" s="1338"/>
      <c r="CA41" s="1338"/>
      <c r="CB41" s="1338"/>
      <c r="CC41" s="1338"/>
      <c r="CD41" s="1338"/>
      <c r="CE41" s="1338"/>
      <c r="CF41" s="1338"/>
      <c r="CG41" s="1338"/>
      <c r="CH41" s="1338"/>
      <c r="CI41" s="1338"/>
      <c r="CJ41" s="1338"/>
      <c r="CK41" s="1338"/>
      <c r="CL41" s="1338"/>
      <c r="CM41" s="1338"/>
      <c r="CN41" s="1338"/>
      <c r="CO41" s="1338"/>
      <c r="CP41" s="1338"/>
      <c r="CQ41" s="1338"/>
      <c r="CR41" s="1338"/>
      <c r="CS41" s="1338"/>
      <c r="CT41" s="1338"/>
      <c r="CU41" s="1338"/>
      <c r="CV41" s="1338"/>
      <c r="CW41" s="1338"/>
      <c r="CX41" s="1338"/>
      <c r="CY41" s="1338"/>
      <c r="CZ41" s="1338"/>
      <c r="DA41" s="1338"/>
      <c r="DB41" s="1338"/>
      <c r="DC41" s="1338"/>
      <c r="DD41" s="1337"/>
    </row>
    <row r="42" spans="2:109" ht="13" x14ac:dyDescent="0.2">
      <c r="B42" s="1287"/>
      <c r="G42" s="1324"/>
      <c r="I42" s="1323"/>
      <c r="J42" s="1323"/>
      <c r="K42" s="1323"/>
      <c r="AM42" s="1324"/>
      <c r="AN42" s="1324" t="s">
        <v>646</v>
      </c>
      <c r="AP42" s="1323"/>
      <c r="AQ42" s="1323"/>
      <c r="AR42" s="1323"/>
      <c r="AY42" s="1324"/>
      <c r="BA42" s="1323"/>
      <c r="BB42" s="1323"/>
      <c r="BC42" s="1323"/>
      <c r="BK42" s="1324"/>
      <c r="BM42" s="1323"/>
      <c r="BN42" s="1323"/>
      <c r="BO42" s="1323"/>
      <c r="BW42" s="1324"/>
      <c r="BY42" s="1323"/>
      <c r="BZ42" s="1323"/>
      <c r="CA42" s="1323"/>
      <c r="CI42" s="1324"/>
      <c r="CK42" s="1323"/>
      <c r="CL42" s="1323"/>
      <c r="CM42" s="1323"/>
      <c r="CU42" s="1324"/>
      <c r="CW42" s="1323"/>
      <c r="CX42" s="1323"/>
      <c r="CY42" s="1323"/>
    </row>
    <row r="43" spans="2:109" ht="13.5" customHeight="1" x14ac:dyDescent="0.2">
      <c r="B43" s="1287"/>
      <c r="AN43" s="1322" t="s">
        <v>649</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0"/>
    </row>
    <row r="44" spans="2:109" ht="13" x14ac:dyDescent="0.2">
      <c r="B44" s="1287"/>
      <c r="AN44" s="1319"/>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7"/>
    </row>
    <row r="45" spans="2:109" ht="13" x14ac:dyDescent="0.2">
      <c r="B45" s="1287"/>
      <c r="AN45" s="1319"/>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7"/>
    </row>
    <row r="46" spans="2:109" ht="13" x14ac:dyDescent="0.2">
      <c r="B46" s="1287"/>
      <c r="AN46" s="1319"/>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7"/>
    </row>
    <row r="47" spans="2:109" ht="13" x14ac:dyDescent="0.2">
      <c r="B47" s="1287"/>
      <c r="AN47" s="1316"/>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4"/>
    </row>
    <row r="48" spans="2:109" ht="13" x14ac:dyDescent="0.2">
      <c r="B48" s="1287"/>
      <c r="H48" s="1301"/>
      <c r="I48" s="1301"/>
      <c r="J48" s="1301"/>
      <c r="AN48" s="1301"/>
      <c r="AO48" s="1301"/>
      <c r="AP48" s="1301"/>
      <c r="AZ48" s="1301"/>
      <c r="BA48" s="1301"/>
      <c r="BB48" s="1301"/>
      <c r="BL48" s="1301"/>
      <c r="BM48" s="1301"/>
      <c r="BN48" s="1301"/>
      <c r="BX48" s="1301"/>
      <c r="BY48" s="1301"/>
      <c r="BZ48" s="1301"/>
      <c r="CJ48" s="1301"/>
      <c r="CK48" s="1301"/>
      <c r="CL48" s="1301"/>
      <c r="CV48" s="1301"/>
      <c r="CW48" s="1301"/>
      <c r="CX48" s="1301"/>
    </row>
    <row r="49" spans="1:109" ht="13" x14ac:dyDescent="0.2">
      <c r="B49" s="1287"/>
      <c r="AN49" s="1286" t="s">
        <v>644</v>
      </c>
    </row>
    <row r="50" spans="1:109" ht="13" x14ac:dyDescent="0.2">
      <c r="B50" s="1287"/>
      <c r="G50" s="1299"/>
      <c r="H50" s="1299"/>
      <c r="I50" s="1299"/>
      <c r="J50" s="1299"/>
      <c r="K50" s="1308"/>
      <c r="L50" s="1308"/>
      <c r="M50" s="1307"/>
      <c r="N50" s="1307"/>
      <c r="AN50" s="1306"/>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4"/>
      <c r="BP50" s="1296" t="s">
        <v>580</v>
      </c>
      <c r="BQ50" s="1296"/>
      <c r="BR50" s="1296"/>
      <c r="BS50" s="1296"/>
      <c r="BT50" s="1296"/>
      <c r="BU50" s="1296"/>
      <c r="BV50" s="1296"/>
      <c r="BW50" s="1296"/>
      <c r="BX50" s="1296" t="s">
        <v>581</v>
      </c>
      <c r="BY50" s="1296"/>
      <c r="BZ50" s="1296"/>
      <c r="CA50" s="1296"/>
      <c r="CB50" s="1296"/>
      <c r="CC50" s="1296"/>
      <c r="CD50" s="1296"/>
      <c r="CE50" s="1296"/>
      <c r="CF50" s="1296" t="s">
        <v>582</v>
      </c>
      <c r="CG50" s="1296"/>
      <c r="CH50" s="1296"/>
      <c r="CI50" s="1296"/>
      <c r="CJ50" s="1296"/>
      <c r="CK50" s="1296"/>
      <c r="CL50" s="1296"/>
      <c r="CM50" s="1296"/>
      <c r="CN50" s="1296" t="s">
        <v>583</v>
      </c>
      <c r="CO50" s="1296"/>
      <c r="CP50" s="1296"/>
      <c r="CQ50" s="1296"/>
      <c r="CR50" s="1296"/>
      <c r="CS50" s="1296"/>
      <c r="CT50" s="1296"/>
      <c r="CU50" s="1296"/>
      <c r="CV50" s="1296" t="s">
        <v>584</v>
      </c>
      <c r="CW50" s="1296"/>
      <c r="CX50" s="1296"/>
      <c r="CY50" s="1296"/>
      <c r="CZ50" s="1296"/>
      <c r="DA50" s="1296"/>
      <c r="DB50" s="1296"/>
      <c r="DC50" s="1296"/>
    </row>
    <row r="51" spans="1:109" ht="13.5" customHeight="1" x14ac:dyDescent="0.2">
      <c r="B51" s="1287"/>
      <c r="G51" s="1303"/>
      <c r="H51" s="1303"/>
      <c r="I51" s="1336"/>
      <c r="J51" s="1336"/>
      <c r="K51" s="1302"/>
      <c r="L51" s="1302"/>
      <c r="M51" s="1302"/>
      <c r="N51" s="1302"/>
      <c r="AM51" s="1301"/>
      <c r="AN51" s="1295" t="s">
        <v>643</v>
      </c>
      <c r="AO51" s="1295"/>
      <c r="AP51" s="1295"/>
      <c r="AQ51" s="1295"/>
      <c r="AR51" s="1295"/>
      <c r="AS51" s="1295"/>
      <c r="AT51" s="1295"/>
      <c r="AU51" s="1295"/>
      <c r="AV51" s="1295"/>
      <c r="AW51" s="1295"/>
      <c r="AX51" s="1295"/>
      <c r="AY51" s="1295"/>
      <c r="AZ51" s="1295"/>
      <c r="BA51" s="1295"/>
      <c r="BB51" s="1295" t="s">
        <v>641</v>
      </c>
      <c r="BC51" s="1295"/>
      <c r="BD51" s="1295"/>
      <c r="BE51" s="1295"/>
      <c r="BF51" s="1295"/>
      <c r="BG51" s="1295"/>
      <c r="BH51" s="1295"/>
      <c r="BI51" s="1295"/>
      <c r="BJ51" s="1295"/>
      <c r="BK51" s="1295"/>
      <c r="BL51" s="1295"/>
      <c r="BM51" s="1295"/>
      <c r="BN51" s="1295"/>
      <c r="BO51" s="1295"/>
      <c r="BP51" s="1294">
        <v>226.2</v>
      </c>
      <c r="BQ51" s="1294"/>
      <c r="BR51" s="1294"/>
      <c r="BS51" s="1294"/>
      <c r="BT51" s="1294"/>
      <c r="BU51" s="1294"/>
      <c r="BV51" s="1294"/>
      <c r="BW51" s="1294"/>
      <c r="BX51" s="1294">
        <v>197.4</v>
      </c>
      <c r="BY51" s="1294"/>
      <c r="BZ51" s="1294"/>
      <c r="CA51" s="1294"/>
      <c r="CB51" s="1294"/>
      <c r="CC51" s="1294"/>
      <c r="CD51" s="1294"/>
      <c r="CE51" s="1294"/>
      <c r="CF51" s="1294">
        <v>191.2</v>
      </c>
      <c r="CG51" s="1294"/>
      <c r="CH51" s="1294"/>
      <c r="CI51" s="1294"/>
      <c r="CJ51" s="1294"/>
      <c r="CK51" s="1294"/>
      <c r="CL51" s="1294"/>
      <c r="CM51" s="1294"/>
      <c r="CN51" s="1294">
        <v>191.1</v>
      </c>
      <c r="CO51" s="1294"/>
      <c r="CP51" s="1294"/>
      <c r="CQ51" s="1294"/>
      <c r="CR51" s="1294"/>
      <c r="CS51" s="1294"/>
      <c r="CT51" s="1294"/>
      <c r="CU51" s="1294"/>
      <c r="CV51" s="1294">
        <v>193.4</v>
      </c>
      <c r="CW51" s="1294"/>
      <c r="CX51" s="1294"/>
      <c r="CY51" s="1294"/>
      <c r="CZ51" s="1294"/>
      <c r="DA51" s="1294"/>
      <c r="DB51" s="1294"/>
      <c r="DC51" s="1294"/>
    </row>
    <row r="52" spans="1:109" ht="13" x14ac:dyDescent="0.2">
      <c r="B52" s="1287"/>
      <c r="G52" s="1303"/>
      <c r="H52" s="1303"/>
      <c r="I52" s="1336"/>
      <c r="J52" s="1336"/>
      <c r="K52" s="1302"/>
      <c r="L52" s="1302"/>
      <c r="M52" s="1302"/>
      <c r="N52" s="1302"/>
      <c r="AM52" s="1301"/>
      <c r="AN52" s="1295"/>
      <c r="AO52" s="1295"/>
      <c r="AP52" s="1295"/>
      <c r="AQ52" s="1295"/>
      <c r="AR52" s="1295"/>
      <c r="AS52" s="1295"/>
      <c r="AT52" s="1295"/>
      <c r="AU52" s="1295"/>
      <c r="AV52" s="1295"/>
      <c r="AW52" s="1295"/>
      <c r="AX52" s="1295"/>
      <c r="AY52" s="1295"/>
      <c r="AZ52" s="1295"/>
      <c r="BA52" s="1295"/>
      <c r="BB52" s="1295"/>
      <c r="BC52" s="1295"/>
      <c r="BD52" s="1295"/>
      <c r="BE52" s="1295"/>
      <c r="BF52" s="1295"/>
      <c r="BG52" s="1295"/>
      <c r="BH52" s="1295"/>
      <c r="BI52" s="1295"/>
      <c r="BJ52" s="1295"/>
      <c r="BK52" s="1295"/>
      <c r="BL52" s="1295"/>
      <c r="BM52" s="1295"/>
      <c r="BN52" s="1295"/>
      <c r="BO52" s="1295"/>
      <c r="BP52" s="1294"/>
      <c r="BQ52" s="1294"/>
      <c r="BR52" s="1294"/>
      <c r="BS52" s="1294"/>
      <c r="BT52" s="1294"/>
      <c r="BU52" s="1294"/>
      <c r="BV52" s="1294"/>
      <c r="BW52" s="1294"/>
      <c r="BX52" s="1294"/>
      <c r="BY52" s="1294"/>
      <c r="BZ52" s="1294"/>
      <c r="CA52" s="1294"/>
      <c r="CB52" s="1294"/>
      <c r="CC52" s="1294"/>
      <c r="CD52" s="1294"/>
      <c r="CE52" s="1294"/>
      <c r="CF52" s="1294"/>
      <c r="CG52" s="1294"/>
      <c r="CH52" s="1294"/>
      <c r="CI52" s="1294"/>
      <c r="CJ52" s="1294"/>
      <c r="CK52" s="1294"/>
      <c r="CL52" s="1294"/>
      <c r="CM52" s="1294"/>
      <c r="CN52" s="1294"/>
      <c r="CO52" s="1294"/>
      <c r="CP52" s="1294"/>
      <c r="CQ52" s="1294"/>
      <c r="CR52" s="1294"/>
      <c r="CS52" s="1294"/>
      <c r="CT52" s="1294"/>
      <c r="CU52" s="1294"/>
      <c r="CV52" s="1294"/>
      <c r="CW52" s="1294"/>
      <c r="CX52" s="1294"/>
      <c r="CY52" s="1294"/>
      <c r="CZ52" s="1294"/>
      <c r="DA52" s="1294"/>
      <c r="DB52" s="1294"/>
      <c r="DC52" s="1294"/>
    </row>
    <row r="53" spans="1:109" ht="13" x14ac:dyDescent="0.2">
      <c r="A53" s="1323"/>
      <c r="B53" s="1287"/>
      <c r="G53" s="1303"/>
      <c r="H53" s="1303"/>
      <c r="I53" s="1299"/>
      <c r="J53" s="1299"/>
      <c r="K53" s="1302"/>
      <c r="L53" s="1302"/>
      <c r="M53" s="1302"/>
      <c r="N53" s="1302"/>
      <c r="AM53" s="1301"/>
      <c r="AN53" s="1295"/>
      <c r="AO53" s="1295"/>
      <c r="AP53" s="1295"/>
      <c r="AQ53" s="1295"/>
      <c r="AR53" s="1295"/>
      <c r="AS53" s="1295"/>
      <c r="AT53" s="1295"/>
      <c r="AU53" s="1295"/>
      <c r="AV53" s="1295"/>
      <c r="AW53" s="1295"/>
      <c r="AX53" s="1295"/>
      <c r="AY53" s="1295"/>
      <c r="AZ53" s="1295"/>
      <c r="BA53" s="1295"/>
      <c r="BB53" s="1295" t="s">
        <v>648</v>
      </c>
      <c r="BC53" s="1295"/>
      <c r="BD53" s="1295"/>
      <c r="BE53" s="1295"/>
      <c r="BF53" s="1295"/>
      <c r="BG53" s="1295"/>
      <c r="BH53" s="1295"/>
      <c r="BI53" s="1295"/>
      <c r="BJ53" s="1295"/>
      <c r="BK53" s="1295"/>
      <c r="BL53" s="1295"/>
      <c r="BM53" s="1295"/>
      <c r="BN53" s="1295"/>
      <c r="BO53" s="1295"/>
      <c r="BP53" s="1294">
        <v>61.3</v>
      </c>
      <c r="BQ53" s="1294"/>
      <c r="BR53" s="1294"/>
      <c r="BS53" s="1294"/>
      <c r="BT53" s="1294"/>
      <c r="BU53" s="1294"/>
      <c r="BV53" s="1294"/>
      <c r="BW53" s="1294"/>
      <c r="BX53" s="1294">
        <v>63.1</v>
      </c>
      <c r="BY53" s="1294"/>
      <c r="BZ53" s="1294"/>
      <c r="CA53" s="1294"/>
      <c r="CB53" s="1294"/>
      <c r="CC53" s="1294"/>
      <c r="CD53" s="1294"/>
      <c r="CE53" s="1294"/>
      <c r="CF53" s="1294">
        <v>64.3</v>
      </c>
      <c r="CG53" s="1294"/>
      <c r="CH53" s="1294"/>
      <c r="CI53" s="1294"/>
      <c r="CJ53" s="1294"/>
      <c r="CK53" s="1294"/>
      <c r="CL53" s="1294"/>
      <c r="CM53" s="1294"/>
      <c r="CN53" s="1294">
        <v>64</v>
      </c>
      <c r="CO53" s="1294"/>
      <c r="CP53" s="1294"/>
      <c r="CQ53" s="1294"/>
      <c r="CR53" s="1294"/>
      <c r="CS53" s="1294"/>
      <c r="CT53" s="1294"/>
      <c r="CU53" s="1294"/>
      <c r="CV53" s="1294">
        <v>65.2</v>
      </c>
      <c r="CW53" s="1294"/>
      <c r="CX53" s="1294"/>
      <c r="CY53" s="1294"/>
      <c r="CZ53" s="1294"/>
      <c r="DA53" s="1294"/>
      <c r="DB53" s="1294"/>
      <c r="DC53" s="1294"/>
    </row>
    <row r="54" spans="1:109" ht="13" x14ac:dyDescent="0.2">
      <c r="A54" s="1323"/>
      <c r="B54" s="1287"/>
      <c r="G54" s="1303"/>
      <c r="H54" s="1303"/>
      <c r="I54" s="1299"/>
      <c r="J54" s="1299"/>
      <c r="K54" s="1302"/>
      <c r="L54" s="1302"/>
      <c r="M54" s="1302"/>
      <c r="N54" s="1302"/>
      <c r="AM54" s="1301"/>
      <c r="AN54" s="1295"/>
      <c r="AO54" s="1295"/>
      <c r="AP54" s="1295"/>
      <c r="AQ54" s="1295"/>
      <c r="AR54" s="1295"/>
      <c r="AS54" s="1295"/>
      <c r="AT54" s="1295"/>
      <c r="AU54" s="1295"/>
      <c r="AV54" s="1295"/>
      <c r="AW54" s="1295"/>
      <c r="AX54" s="1295"/>
      <c r="AY54" s="1295"/>
      <c r="AZ54" s="1295"/>
      <c r="BA54" s="1295"/>
      <c r="BB54" s="1295"/>
      <c r="BC54" s="1295"/>
      <c r="BD54" s="1295"/>
      <c r="BE54" s="1295"/>
      <c r="BF54" s="1295"/>
      <c r="BG54" s="1295"/>
      <c r="BH54" s="1295"/>
      <c r="BI54" s="1295"/>
      <c r="BJ54" s="1295"/>
      <c r="BK54" s="1295"/>
      <c r="BL54" s="1295"/>
      <c r="BM54" s="1295"/>
      <c r="BN54" s="1295"/>
      <c r="BO54" s="1295"/>
      <c r="BP54" s="1294"/>
      <c r="BQ54" s="1294"/>
      <c r="BR54" s="1294"/>
      <c r="BS54" s="1294"/>
      <c r="BT54" s="1294"/>
      <c r="BU54" s="1294"/>
      <c r="BV54" s="1294"/>
      <c r="BW54" s="1294"/>
      <c r="BX54" s="1294"/>
      <c r="BY54" s="1294"/>
      <c r="BZ54" s="1294"/>
      <c r="CA54" s="1294"/>
      <c r="CB54" s="1294"/>
      <c r="CC54" s="1294"/>
      <c r="CD54" s="1294"/>
      <c r="CE54" s="1294"/>
      <c r="CF54" s="1294"/>
      <c r="CG54" s="1294"/>
      <c r="CH54" s="1294"/>
      <c r="CI54" s="1294"/>
      <c r="CJ54" s="1294"/>
      <c r="CK54" s="1294"/>
      <c r="CL54" s="1294"/>
      <c r="CM54" s="1294"/>
      <c r="CN54" s="1294"/>
      <c r="CO54" s="1294"/>
      <c r="CP54" s="1294"/>
      <c r="CQ54" s="1294"/>
      <c r="CR54" s="1294"/>
      <c r="CS54" s="1294"/>
      <c r="CT54" s="1294"/>
      <c r="CU54" s="1294"/>
      <c r="CV54" s="1294"/>
      <c r="CW54" s="1294"/>
      <c r="CX54" s="1294"/>
      <c r="CY54" s="1294"/>
      <c r="CZ54" s="1294"/>
      <c r="DA54" s="1294"/>
      <c r="DB54" s="1294"/>
      <c r="DC54" s="1294"/>
    </row>
    <row r="55" spans="1:109" ht="13" x14ac:dyDescent="0.2">
      <c r="A55" s="1323"/>
      <c r="B55" s="1287"/>
      <c r="G55" s="1299"/>
      <c r="H55" s="1299"/>
      <c r="I55" s="1299"/>
      <c r="J55" s="1299"/>
      <c r="K55" s="1302"/>
      <c r="L55" s="1302"/>
      <c r="M55" s="1302"/>
      <c r="N55" s="1302"/>
      <c r="AN55" s="1296" t="s">
        <v>642</v>
      </c>
      <c r="AO55" s="1296"/>
      <c r="AP55" s="1296"/>
      <c r="AQ55" s="1296"/>
      <c r="AR55" s="1296"/>
      <c r="AS55" s="1296"/>
      <c r="AT55" s="1296"/>
      <c r="AU55" s="1296"/>
      <c r="AV55" s="1296"/>
      <c r="AW55" s="1296"/>
      <c r="AX55" s="1296"/>
      <c r="AY55" s="1296"/>
      <c r="AZ55" s="1296"/>
      <c r="BA55" s="1296"/>
      <c r="BB55" s="1295" t="s">
        <v>641</v>
      </c>
      <c r="BC55" s="1295"/>
      <c r="BD55" s="1295"/>
      <c r="BE55" s="1295"/>
      <c r="BF55" s="1295"/>
      <c r="BG55" s="1295"/>
      <c r="BH55" s="1295"/>
      <c r="BI55" s="1295"/>
      <c r="BJ55" s="1295"/>
      <c r="BK55" s="1295"/>
      <c r="BL55" s="1295"/>
      <c r="BM55" s="1295"/>
      <c r="BN55" s="1295"/>
      <c r="BO55" s="1295"/>
      <c r="BP55" s="1294">
        <v>115.7</v>
      </c>
      <c r="BQ55" s="1294"/>
      <c r="BR55" s="1294"/>
      <c r="BS55" s="1294"/>
      <c r="BT55" s="1294"/>
      <c r="BU55" s="1294"/>
      <c r="BV55" s="1294"/>
      <c r="BW55" s="1294"/>
      <c r="BX55" s="1294">
        <v>106</v>
      </c>
      <c r="BY55" s="1294"/>
      <c r="BZ55" s="1294"/>
      <c r="CA55" s="1294"/>
      <c r="CB55" s="1294"/>
      <c r="CC55" s="1294"/>
      <c r="CD55" s="1294"/>
      <c r="CE55" s="1294"/>
      <c r="CF55" s="1294">
        <v>97.6</v>
      </c>
      <c r="CG55" s="1294"/>
      <c r="CH55" s="1294"/>
      <c r="CI55" s="1294"/>
      <c r="CJ55" s="1294"/>
      <c r="CK55" s="1294"/>
      <c r="CL55" s="1294"/>
      <c r="CM55" s="1294"/>
      <c r="CN55" s="1294">
        <v>91.6</v>
      </c>
      <c r="CO55" s="1294"/>
      <c r="CP55" s="1294"/>
      <c r="CQ55" s="1294"/>
      <c r="CR55" s="1294"/>
      <c r="CS55" s="1294"/>
      <c r="CT55" s="1294"/>
      <c r="CU55" s="1294"/>
      <c r="CV55" s="1294">
        <v>86</v>
      </c>
      <c r="CW55" s="1294"/>
      <c r="CX55" s="1294"/>
      <c r="CY55" s="1294"/>
      <c r="CZ55" s="1294"/>
      <c r="DA55" s="1294"/>
      <c r="DB55" s="1294"/>
      <c r="DC55" s="1294"/>
    </row>
    <row r="56" spans="1:109" ht="13" x14ac:dyDescent="0.2">
      <c r="A56" s="1323"/>
      <c r="B56" s="1287"/>
      <c r="G56" s="1299"/>
      <c r="H56" s="1299"/>
      <c r="I56" s="1299"/>
      <c r="J56" s="1299"/>
      <c r="K56" s="1302"/>
      <c r="L56" s="1302"/>
      <c r="M56" s="1302"/>
      <c r="N56" s="1302"/>
      <c r="AN56" s="1296"/>
      <c r="AO56" s="1296"/>
      <c r="AP56" s="1296"/>
      <c r="AQ56" s="1296"/>
      <c r="AR56" s="1296"/>
      <c r="AS56" s="1296"/>
      <c r="AT56" s="1296"/>
      <c r="AU56" s="1296"/>
      <c r="AV56" s="1296"/>
      <c r="AW56" s="1296"/>
      <c r="AX56" s="1296"/>
      <c r="AY56" s="1296"/>
      <c r="AZ56" s="1296"/>
      <c r="BA56" s="1296"/>
      <c r="BB56" s="1295"/>
      <c r="BC56" s="1295"/>
      <c r="BD56" s="1295"/>
      <c r="BE56" s="1295"/>
      <c r="BF56" s="1295"/>
      <c r="BG56" s="1295"/>
      <c r="BH56" s="1295"/>
      <c r="BI56" s="1295"/>
      <c r="BJ56" s="1295"/>
      <c r="BK56" s="1295"/>
      <c r="BL56" s="1295"/>
      <c r="BM56" s="1295"/>
      <c r="BN56" s="1295"/>
      <c r="BO56" s="1295"/>
      <c r="BP56" s="1294"/>
      <c r="BQ56" s="1294"/>
      <c r="BR56" s="1294"/>
      <c r="BS56" s="1294"/>
      <c r="BT56" s="1294"/>
      <c r="BU56" s="1294"/>
      <c r="BV56" s="1294"/>
      <c r="BW56" s="1294"/>
      <c r="BX56" s="1294"/>
      <c r="BY56" s="1294"/>
      <c r="BZ56" s="1294"/>
      <c r="CA56" s="1294"/>
      <c r="CB56" s="1294"/>
      <c r="CC56" s="1294"/>
      <c r="CD56" s="1294"/>
      <c r="CE56" s="1294"/>
      <c r="CF56" s="1294"/>
      <c r="CG56" s="1294"/>
      <c r="CH56" s="1294"/>
      <c r="CI56" s="1294"/>
      <c r="CJ56" s="1294"/>
      <c r="CK56" s="1294"/>
      <c r="CL56" s="1294"/>
      <c r="CM56" s="1294"/>
      <c r="CN56" s="1294"/>
      <c r="CO56" s="1294"/>
      <c r="CP56" s="1294"/>
      <c r="CQ56" s="1294"/>
      <c r="CR56" s="1294"/>
      <c r="CS56" s="1294"/>
      <c r="CT56" s="1294"/>
      <c r="CU56" s="1294"/>
      <c r="CV56" s="1294"/>
      <c r="CW56" s="1294"/>
      <c r="CX56" s="1294"/>
      <c r="CY56" s="1294"/>
      <c r="CZ56" s="1294"/>
      <c r="DA56" s="1294"/>
      <c r="DB56" s="1294"/>
      <c r="DC56" s="1294"/>
    </row>
    <row r="57" spans="1:109" s="1323" customFormat="1" ht="13" x14ac:dyDescent="0.2">
      <c r="B57" s="1329"/>
      <c r="G57" s="1299"/>
      <c r="H57" s="1299"/>
      <c r="I57" s="1298"/>
      <c r="J57" s="1298"/>
      <c r="K57" s="1302"/>
      <c r="L57" s="1302"/>
      <c r="M57" s="1302"/>
      <c r="N57" s="1302"/>
      <c r="AM57" s="1286"/>
      <c r="AN57" s="1296"/>
      <c r="AO57" s="1296"/>
      <c r="AP57" s="1296"/>
      <c r="AQ57" s="1296"/>
      <c r="AR57" s="1296"/>
      <c r="AS57" s="1296"/>
      <c r="AT57" s="1296"/>
      <c r="AU57" s="1296"/>
      <c r="AV57" s="1296"/>
      <c r="AW57" s="1296"/>
      <c r="AX57" s="1296"/>
      <c r="AY57" s="1296"/>
      <c r="AZ57" s="1296"/>
      <c r="BA57" s="1296"/>
      <c r="BB57" s="1295" t="s">
        <v>648</v>
      </c>
      <c r="BC57" s="1295"/>
      <c r="BD57" s="1295"/>
      <c r="BE57" s="1295"/>
      <c r="BF57" s="1295"/>
      <c r="BG57" s="1295"/>
      <c r="BH57" s="1295"/>
      <c r="BI57" s="1295"/>
      <c r="BJ57" s="1295"/>
      <c r="BK57" s="1295"/>
      <c r="BL57" s="1295"/>
      <c r="BM57" s="1295"/>
      <c r="BN57" s="1295"/>
      <c r="BO57" s="1295"/>
      <c r="BP57" s="1294">
        <v>61</v>
      </c>
      <c r="BQ57" s="1294"/>
      <c r="BR57" s="1294"/>
      <c r="BS57" s="1294"/>
      <c r="BT57" s="1294"/>
      <c r="BU57" s="1294"/>
      <c r="BV57" s="1294"/>
      <c r="BW57" s="1294"/>
      <c r="BX57" s="1294">
        <v>62</v>
      </c>
      <c r="BY57" s="1294"/>
      <c r="BZ57" s="1294"/>
      <c r="CA57" s="1294"/>
      <c r="CB57" s="1294"/>
      <c r="CC57" s="1294"/>
      <c r="CD57" s="1294"/>
      <c r="CE57" s="1294"/>
      <c r="CF57" s="1294">
        <v>62.9</v>
      </c>
      <c r="CG57" s="1294"/>
      <c r="CH57" s="1294"/>
      <c r="CI57" s="1294"/>
      <c r="CJ57" s="1294"/>
      <c r="CK57" s="1294"/>
      <c r="CL57" s="1294"/>
      <c r="CM57" s="1294"/>
      <c r="CN57" s="1294">
        <v>63.4</v>
      </c>
      <c r="CO57" s="1294"/>
      <c r="CP57" s="1294"/>
      <c r="CQ57" s="1294"/>
      <c r="CR57" s="1294"/>
      <c r="CS57" s="1294"/>
      <c r="CT57" s="1294"/>
      <c r="CU57" s="1294"/>
      <c r="CV57" s="1294">
        <v>64.2</v>
      </c>
      <c r="CW57" s="1294"/>
      <c r="CX57" s="1294"/>
      <c r="CY57" s="1294"/>
      <c r="CZ57" s="1294"/>
      <c r="DA57" s="1294"/>
      <c r="DB57" s="1294"/>
      <c r="DC57" s="1294"/>
      <c r="DD57" s="1334"/>
      <c r="DE57" s="1329"/>
    </row>
    <row r="58" spans="1:109" s="1323" customFormat="1" ht="13" x14ac:dyDescent="0.2">
      <c r="A58" s="1286"/>
      <c r="B58" s="1329"/>
      <c r="G58" s="1299"/>
      <c r="H58" s="1299"/>
      <c r="I58" s="1298"/>
      <c r="J58" s="1298"/>
      <c r="K58" s="1302"/>
      <c r="L58" s="1302"/>
      <c r="M58" s="1302"/>
      <c r="N58" s="1302"/>
      <c r="AM58" s="1286"/>
      <c r="AN58" s="1296"/>
      <c r="AO58" s="1296"/>
      <c r="AP58" s="1296"/>
      <c r="AQ58" s="1296"/>
      <c r="AR58" s="1296"/>
      <c r="AS58" s="1296"/>
      <c r="AT58" s="1296"/>
      <c r="AU58" s="1296"/>
      <c r="AV58" s="1296"/>
      <c r="AW58" s="1296"/>
      <c r="AX58" s="1296"/>
      <c r="AY58" s="1296"/>
      <c r="AZ58" s="1296"/>
      <c r="BA58" s="1296"/>
      <c r="BB58" s="1295"/>
      <c r="BC58" s="1295"/>
      <c r="BD58" s="1295"/>
      <c r="BE58" s="1295"/>
      <c r="BF58" s="1295"/>
      <c r="BG58" s="1295"/>
      <c r="BH58" s="1295"/>
      <c r="BI58" s="1295"/>
      <c r="BJ58" s="1295"/>
      <c r="BK58" s="1295"/>
      <c r="BL58" s="1295"/>
      <c r="BM58" s="1295"/>
      <c r="BN58" s="1295"/>
      <c r="BO58" s="1295"/>
      <c r="BP58" s="1294"/>
      <c r="BQ58" s="1294"/>
      <c r="BR58" s="1294"/>
      <c r="BS58" s="1294"/>
      <c r="BT58" s="1294"/>
      <c r="BU58" s="1294"/>
      <c r="BV58" s="1294"/>
      <c r="BW58" s="1294"/>
      <c r="BX58" s="1294"/>
      <c r="BY58" s="1294"/>
      <c r="BZ58" s="1294"/>
      <c r="CA58" s="1294"/>
      <c r="CB58" s="1294"/>
      <c r="CC58" s="1294"/>
      <c r="CD58" s="1294"/>
      <c r="CE58" s="1294"/>
      <c r="CF58" s="1294"/>
      <c r="CG58" s="1294"/>
      <c r="CH58" s="1294"/>
      <c r="CI58" s="1294"/>
      <c r="CJ58" s="1294"/>
      <c r="CK58" s="1294"/>
      <c r="CL58" s="1294"/>
      <c r="CM58" s="1294"/>
      <c r="CN58" s="1294"/>
      <c r="CO58" s="1294"/>
      <c r="CP58" s="1294"/>
      <c r="CQ58" s="1294"/>
      <c r="CR58" s="1294"/>
      <c r="CS58" s="1294"/>
      <c r="CT58" s="1294"/>
      <c r="CU58" s="1294"/>
      <c r="CV58" s="1294"/>
      <c r="CW58" s="1294"/>
      <c r="CX58" s="1294"/>
      <c r="CY58" s="1294"/>
      <c r="CZ58" s="1294"/>
      <c r="DA58" s="1294"/>
      <c r="DB58" s="1294"/>
      <c r="DC58" s="1294"/>
      <c r="DD58" s="1334"/>
      <c r="DE58" s="1329"/>
    </row>
    <row r="59" spans="1:109" s="1323" customFormat="1" ht="13" x14ac:dyDescent="0.2">
      <c r="A59" s="1286"/>
      <c r="B59" s="1329"/>
      <c r="K59" s="1335"/>
      <c r="L59" s="1335"/>
      <c r="M59" s="1335"/>
      <c r="N59" s="1335"/>
      <c r="AQ59" s="1335"/>
      <c r="AR59" s="1335"/>
      <c r="AS59" s="1335"/>
      <c r="AT59" s="1335"/>
      <c r="BC59" s="1335"/>
      <c r="BD59" s="1335"/>
      <c r="BE59" s="1335"/>
      <c r="BF59" s="1335"/>
      <c r="BO59" s="1335"/>
      <c r="BP59" s="1335"/>
      <c r="BQ59" s="1335"/>
      <c r="BR59" s="1335"/>
      <c r="CA59" s="1335"/>
      <c r="CB59" s="1335"/>
      <c r="CC59" s="1335"/>
      <c r="CD59" s="1335"/>
      <c r="CM59" s="1335"/>
      <c r="CN59" s="1335"/>
      <c r="CO59" s="1335"/>
      <c r="CP59" s="1335"/>
      <c r="CY59" s="1335"/>
      <c r="CZ59" s="1335"/>
      <c r="DA59" s="1335"/>
      <c r="DB59" s="1335"/>
      <c r="DC59" s="1335"/>
      <c r="DD59" s="1334"/>
      <c r="DE59" s="1329"/>
    </row>
    <row r="60" spans="1:109" s="1323" customFormat="1" ht="13" x14ac:dyDescent="0.2">
      <c r="A60" s="1286"/>
      <c r="B60" s="1329"/>
      <c r="K60" s="1335"/>
      <c r="L60" s="1335"/>
      <c r="M60" s="1335"/>
      <c r="N60" s="1335"/>
      <c r="AQ60" s="1335"/>
      <c r="AR60" s="1335"/>
      <c r="AS60" s="1335"/>
      <c r="AT60" s="1335"/>
      <c r="BC60" s="1335"/>
      <c r="BD60" s="1335"/>
      <c r="BE60" s="1335"/>
      <c r="BF60" s="1335"/>
      <c r="BO60" s="1335"/>
      <c r="BP60" s="1335"/>
      <c r="BQ60" s="1335"/>
      <c r="BR60" s="1335"/>
      <c r="CA60" s="1335"/>
      <c r="CB60" s="1335"/>
      <c r="CC60" s="1335"/>
      <c r="CD60" s="1335"/>
      <c r="CM60" s="1335"/>
      <c r="CN60" s="1335"/>
      <c r="CO60" s="1335"/>
      <c r="CP60" s="1335"/>
      <c r="CY60" s="1335"/>
      <c r="CZ60" s="1335"/>
      <c r="DA60" s="1335"/>
      <c r="DB60" s="1335"/>
      <c r="DC60" s="1335"/>
      <c r="DD60" s="1334"/>
      <c r="DE60" s="1329"/>
    </row>
    <row r="61" spans="1:109" s="1323" customFormat="1" ht="13" x14ac:dyDescent="0.2">
      <c r="A61" s="1286"/>
      <c r="B61" s="1333"/>
      <c r="C61" s="1332"/>
      <c r="D61" s="1332"/>
      <c r="E61" s="1332"/>
      <c r="F61" s="1332"/>
      <c r="G61" s="1332"/>
      <c r="H61" s="1332"/>
      <c r="I61" s="1332"/>
      <c r="J61" s="1332"/>
      <c r="K61" s="1332"/>
      <c r="L61" s="1332"/>
      <c r="M61" s="1331"/>
      <c r="N61" s="1331"/>
      <c r="O61" s="1332"/>
      <c r="P61" s="1332"/>
      <c r="Q61" s="1332"/>
      <c r="R61" s="1332"/>
      <c r="S61" s="1332"/>
      <c r="T61" s="1332"/>
      <c r="U61" s="1332"/>
      <c r="V61" s="1332"/>
      <c r="W61" s="1332"/>
      <c r="X61" s="1332"/>
      <c r="Y61" s="1332"/>
      <c r="Z61" s="1332"/>
      <c r="AA61" s="1332"/>
      <c r="AB61" s="1332"/>
      <c r="AC61" s="1332"/>
      <c r="AD61" s="1332"/>
      <c r="AE61" s="1332"/>
      <c r="AF61" s="1332"/>
      <c r="AG61" s="1332"/>
      <c r="AH61" s="1332"/>
      <c r="AI61" s="1332"/>
      <c r="AJ61" s="1332"/>
      <c r="AK61" s="1332"/>
      <c r="AL61" s="1332"/>
      <c r="AM61" s="1332"/>
      <c r="AN61" s="1332"/>
      <c r="AO61" s="1332"/>
      <c r="AP61" s="1332"/>
      <c r="AQ61" s="1332"/>
      <c r="AR61" s="1332"/>
      <c r="AS61" s="1331"/>
      <c r="AT61" s="1331"/>
      <c r="AU61" s="1332"/>
      <c r="AV61" s="1332"/>
      <c r="AW61" s="1332"/>
      <c r="AX61" s="1332"/>
      <c r="AY61" s="1332"/>
      <c r="AZ61" s="1332"/>
      <c r="BA61" s="1332"/>
      <c r="BB61" s="1332"/>
      <c r="BC61" s="1332"/>
      <c r="BD61" s="1332"/>
      <c r="BE61" s="1331"/>
      <c r="BF61" s="1331"/>
      <c r="BG61" s="1332"/>
      <c r="BH61" s="1332"/>
      <c r="BI61" s="1332"/>
      <c r="BJ61" s="1332"/>
      <c r="BK61" s="1332"/>
      <c r="BL61" s="1332"/>
      <c r="BM61" s="1332"/>
      <c r="BN61" s="1332"/>
      <c r="BO61" s="1332"/>
      <c r="BP61" s="1332"/>
      <c r="BQ61" s="1331"/>
      <c r="BR61" s="1331"/>
      <c r="BS61" s="1332"/>
      <c r="BT61" s="1332"/>
      <c r="BU61" s="1332"/>
      <c r="BV61" s="1332"/>
      <c r="BW61" s="1332"/>
      <c r="BX61" s="1332"/>
      <c r="BY61" s="1332"/>
      <c r="BZ61" s="1332"/>
      <c r="CA61" s="1332"/>
      <c r="CB61" s="1332"/>
      <c r="CC61" s="1331"/>
      <c r="CD61" s="1331"/>
      <c r="CE61" s="1332"/>
      <c r="CF61" s="1332"/>
      <c r="CG61" s="1332"/>
      <c r="CH61" s="1332"/>
      <c r="CI61" s="1332"/>
      <c r="CJ61" s="1332"/>
      <c r="CK61" s="1332"/>
      <c r="CL61" s="1332"/>
      <c r="CM61" s="1332"/>
      <c r="CN61" s="1332"/>
      <c r="CO61" s="1331"/>
      <c r="CP61" s="1331"/>
      <c r="CQ61" s="1332"/>
      <c r="CR61" s="1332"/>
      <c r="CS61" s="1332"/>
      <c r="CT61" s="1332"/>
      <c r="CU61" s="1332"/>
      <c r="CV61" s="1332"/>
      <c r="CW61" s="1332"/>
      <c r="CX61" s="1332"/>
      <c r="CY61" s="1332"/>
      <c r="CZ61" s="1332"/>
      <c r="DA61" s="1331"/>
      <c r="DB61" s="1331"/>
      <c r="DC61" s="1331"/>
      <c r="DD61" s="1330"/>
      <c r="DE61" s="1329"/>
    </row>
    <row r="62" spans="1:109" ht="13" x14ac:dyDescent="0.2">
      <c r="B62" s="1328"/>
      <c r="C62" s="1328"/>
      <c r="D62" s="1328"/>
      <c r="E62" s="1328"/>
      <c r="F62" s="1328"/>
      <c r="G62" s="1328"/>
      <c r="H62" s="1328"/>
      <c r="I62" s="1328"/>
      <c r="J62" s="1328"/>
      <c r="K62" s="1328"/>
      <c r="L62" s="1328"/>
      <c r="M62" s="1328"/>
      <c r="N62" s="1328"/>
      <c r="O62" s="1328"/>
      <c r="P62" s="1328"/>
      <c r="Q62" s="1328"/>
      <c r="R62" s="1328"/>
      <c r="S62" s="1328"/>
      <c r="T62" s="1328"/>
      <c r="U62" s="1328"/>
      <c r="V62" s="1328"/>
      <c r="W62" s="1328"/>
      <c r="X62" s="1328"/>
      <c r="Y62" s="1328"/>
      <c r="Z62" s="1328"/>
      <c r="AA62" s="1328"/>
      <c r="AB62" s="1328"/>
      <c r="AC62" s="1328"/>
      <c r="AD62" s="1328"/>
      <c r="AE62" s="1328"/>
      <c r="AF62" s="1328"/>
      <c r="AG62" s="1328"/>
      <c r="AH62" s="1328"/>
      <c r="AI62" s="1328"/>
      <c r="AJ62" s="1328"/>
      <c r="AK62" s="1328"/>
      <c r="AL62" s="1328"/>
      <c r="AM62" s="1328"/>
      <c r="AN62" s="1328"/>
      <c r="AO62" s="1328"/>
      <c r="AP62" s="1328"/>
      <c r="AQ62" s="1328"/>
      <c r="AR62" s="1328"/>
      <c r="AS62" s="1328"/>
      <c r="AT62" s="1328"/>
      <c r="AU62" s="1328"/>
      <c r="AV62" s="1328"/>
      <c r="AW62" s="1328"/>
      <c r="AX62" s="1328"/>
      <c r="AY62" s="1328"/>
      <c r="AZ62" s="1328"/>
      <c r="BA62" s="1328"/>
      <c r="BB62" s="1328"/>
      <c r="BC62" s="1328"/>
      <c r="BD62" s="1328"/>
      <c r="BE62" s="1328"/>
      <c r="BF62" s="1328"/>
      <c r="BG62" s="1328"/>
      <c r="BH62" s="1328"/>
      <c r="BI62" s="1328"/>
      <c r="BJ62" s="1328"/>
      <c r="BK62" s="1328"/>
      <c r="BL62" s="1328"/>
      <c r="BM62" s="1328"/>
      <c r="BN62" s="1328"/>
      <c r="BO62" s="1328"/>
      <c r="BP62" s="1328"/>
      <c r="BQ62" s="1328"/>
      <c r="BR62" s="1328"/>
      <c r="BS62" s="1328"/>
      <c r="BT62" s="1328"/>
      <c r="BU62" s="1328"/>
      <c r="BV62" s="1328"/>
      <c r="BW62" s="1328"/>
      <c r="BX62" s="1328"/>
      <c r="BY62" s="1328"/>
      <c r="BZ62" s="1328"/>
      <c r="CA62" s="1328"/>
      <c r="CB62" s="1328"/>
      <c r="CC62" s="1328"/>
      <c r="CD62" s="1328"/>
      <c r="CE62" s="1328"/>
      <c r="CF62" s="1328"/>
      <c r="CG62" s="1328"/>
      <c r="CH62" s="1328"/>
      <c r="CI62" s="1328"/>
      <c r="CJ62" s="1328"/>
      <c r="CK62" s="1328"/>
      <c r="CL62" s="1328"/>
      <c r="CM62" s="1328"/>
      <c r="CN62" s="1328"/>
      <c r="CO62" s="1328"/>
      <c r="CP62" s="1328"/>
      <c r="CQ62" s="1328"/>
      <c r="CR62" s="1328"/>
      <c r="CS62" s="1328"/>
      <c r="CT62" s="1328"/>
      <c r="CU62" s="1328"/>
      <c r="CV62" s="1328"/>
      <c r="CW62" s="1328"/>
      <c r="CX62" s="1328"/>
      <c r="CY62" s="1328"/>
      <c r="CZ62" s="1328"/>
      <c r="DA62" s="1328"/>
      <c r="DB62" s="1328"/>
      <c r="DC62" s="1328"/>
      <c r="DD62" s="1328"/>
      <c r="DE62" s="1286"/>
    </row>
    <row r="63" spans="1:109" ht="16.5" x14ac:dyDescent="0.2">
      <c r="B63" s="1327" t="s">
        <v>647</v>
      </c>
    </row>
    <row r="64" spans="1:109" ht="13" x14ac:dyDescent="0.2">
      <c r="B64" s="1287"/>
      <c r="G64" s="1324"/>
      <c r="I64" s="1326"/>
      <c r="J64" s="1326"/>
      <c r="K64" s="1326"/>
      <c r="L64" s="1326"/>
      <c r="M64" s="1326"/>
      <c r="N64" s="1325"/>
      <c r="AM64" s="1324"/>
      <c r="AN64" s="1324" t="s">
        <v>646</v>
      </c>
      <c r="AP64" s="1323"/>
      <c r="AQ64" s="1323"/>
      <c r="AR64" s="1323"/>
      <c r="AY64" s="1324"/>
      <c r="BA64" s="1323"/>
      <c r="BB64" s="1323"/>
      <c r="BC64" s="1323"/>
      <c r="BK64" s="1324"/>
      <c r="BM64" s="1323"/>
      <c r="BN64" s="1323"/>
      <c r="BO64" s="1323"/>
      <c r="BW64" s="1324"/>
      <c r="BY64" s="1323"/>
      <c r="BZ64" s="1323"/>
      <c r="CA64" s="1323"/>
      <c r="CI64" s="1324"/>
      <c r="CK64" s="1323"/>
      <c r="CL64" s="1323"/>
      <c r="CM64" s="1323"/>
      <c r="CU64" s="1324"/>
      <c r="CW64" s="1323"/>
      <c r="CX64" s="1323"/>
      <c r="CY64" s="1323"/>
    </row>
    <row r="65" spans="2:107" ht="13" x14ac:dyDescent="0.2">
      <c r="B65" s="1287"/>
      <c r="AN65" s="1322" t="s">
        <v>645</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0"/>
    </row>
    <row r="66" spans="2:107" ht="13" x14ac:dyDescent="0.2">
      <c r="B66" s="1287"/>
      <c r="AN66" s="1319"/>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7"/>
    </row>
    <row r="67" spans="2:107" ht="13" x14ac:dyDescent="0.2">
      <c r="B67" s="1287"/>
      <c r="AN67" s="1319"/>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7"/>
    </row>
    <row r="68" spans="2:107" ht="13" x14ac:dyDescent="0.2">
      <c r="B68" s="1287"/>
      <c r="AN68" s="1319"/>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7"/>
    </row>
    <row r="69" spans="2:107" ht="13" x14ac:dyDescent="0.2">
      <c r="B69" s="1287"/>
      <c r="AN69" s="1316"/>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4"/>
    </row>
    <row r="70" spans="2:107" ht="13" x14ac:dyDescent="0.2">
      <c r="B70" s="1287"/>
      <c r="H70" s="1313"/>
      <c r="I70" s="1313"/>
      <c r="J70" s="1311"/>
      <c r="K70" s="1311"/>
      <c r="L70" s="1310"/>
      <c r="M70" s="1311"/>
      <c r="N70" s="1310"/>
      <c r="AN70" s="1301"/>
      <c r="AO70" s="1301"/>
      <c r="AP70" s="1301"/>
      <c r="AZ70" s="1301"/>
      <c r="BA70" s="1301"/>
      <c r="BB70" s="1301"/>
      <c r="BL70" s="1301"/>
      <c r="BM70" s="1301"/>
      <c r="BN70" s="1301"/>
      <c r="BX70" s="1301"/>
      <c r="BY70" s="1301"/>
      <c r="BZ70" s="1301"/>
      <c r="CJ70" s="1301"/>
      <c r="CK70" s="1301"/>
      <c r="CL70" s="1301"/>
      <c r="CV70" s="1301"/>
      <c r="CW70" s="1301"/>
      <c r="CX70" s="1301"/>
    </row>
    <row r="71" spans="2:107" ht="13" x14ac:dyDescent="0.2">
      <c r="B71" s="1287"/>
      <c r="G71" s="1309"/>
      <c r="I71" s="1312"/>
      <c r="J71" s="1311"/>
      <c r="K71" s="1311"/>
      <c r="L71" s="1310"/>
      <c r="M71" s="1311"/>
      <c r="N71" s="1310"/>
      <c r="AM71" s="1309"/>
      <c r="AN71" s="1286" t="s">
        <v>644</v>
      </c>
    </row>
    <row r="72" spans="2:107" ht="13" x14ac:dyDescent="0.2">
      <c r="B72" s="1287"/>
      <c r="G72" s="1299"/>
      <c r="H72" s="1299"/>
      <c r="I72" s="1299"/>
      <c r="J72" s="1299"/>
      <c r="K72" s="1308"/>
      <c r="L72" s="1308"/>
      <c r="M72" s="1307"/>
      <c r="N72" s="1307"/>
      <c r="AN72" s="1306"/>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4"/>
      <c r="BP72" s="1296" t="s">
        <v>580</v>
      </c>
      <c r="BQ72" s="1296"/>
      <c r="BR72" s="1296"/>
      <c r="BS72" s="1296"/>
      <c r="BT72" s="1296"/>
      <c r="BU72" s="1296"/>
      <c r="BV72" s="1296"/>
      <c r="BW72" s="1296"/>
      <c r="BX72" s="1296" t="s">
        <v>581</v>
      </c>
      <c r="BY72" s="1296"/>
      <c r="BZ72" s="1296"/>
      <c r="CA72" s="1296"/>
      <c r="CB72" s="1296"/>
      <c r="CC72" s="1296"/>
      <c r="CD72" s="1296"/>
      <c r="CE72" s="1296"/>
      <c r="CF72" s="1296" t="s">
        <v>582</v>
      </c>
      <c r="CG72" s="1296"/>
      <c r="CH72" s="1296"/>
      <c r="CI72" s="1296"/>
      <c r="CJ72" s="1296"/>
      <c r="CK72" s="1296"/>
      <c r="CL72" s="1296"/>
      <c r="CM72" s="1296"/>
      <c r="CN72" s="1296" t="s">
        <v>583</v>
      </c>
      <c r="CO72" s="1296"/>
      <c r="CP72" s="1296"/>
      <c r="CQ72" s="1296"/>
      <c r="CR72" s="1296"/>
      <c r="CS72" s="1296"/>
      <c r="CT72" s="1296"/>
      <c r="CU72" s="1296"/>
      <c r="CV72" s="1296" t="s">
        <v>584</v>
      </c>
      <c r="CW72" s="1296"/>
      <c r="CX72" s="1296"/>
      <c r="CY72" s="1296"/>
      <c r="CZ72" s="1296"/>
      <c r="DA72" s="1296"/>
      <c r="DB72" s="1296"/>
      <c r="DC72" s="1296"/>
    </row>
    <row r="73" spans="2:107" ht="13" x14ac:dyDescent="0.2">
      <c r="B73" s="1287"/>
      <c r="G73" s="1303"/>
      <c r="H73" s="1303"/>
      <c r="I73" s="1303"/>
      <c r="J73" s="1303"/>
      <c r="K73" s="1300"/>
      <c r="L73" s="1300"/>
      <c r="M73" s="1300"/>
      <c r="N73" s="1300"/>
      <c r="AM73" s="1301"/>
      <c r="AN73" s="1295" t="s">
        <v>643</v>
      </c>
      <c r="AO73" s="1295"/>
      <c r="AP73" s="1295"/>
      <c r="AQ73" s="1295"/>
      <c r="AR73" s="1295"/>
      <c r="AS73" s="1295"/>
      <c r="AT73" s="1295"/>
      <c r="AU73" s="1295"/>
      <c r="AV73" s="1295"/>
      <c r="AW73" s="1295"/>
      <c r="AX73" s="1295"/>
      <c r="AY73" s="1295"/>
      <c r="AZ73" s="1295"/>
      <c r="BA73" s="1295"/>
      <c r="BB73" s="1295" t="s">
        <v>641</v>
      </c>
      <c r="BC73" s="1295"/>
      <c r="BD73" s="1295"/>
      <c r="BE73" s="1295"/>
      <c r="BF73" s="1295"/>
      <c r="BG73" s="1295"/>
      <c r="BH73" s="1295"/>
      <c r="BI73" s="1295"/>
      <c r="BJ73" s="1295"/>
      <c r="BK73" s="1295"/>
      <c r="BL73" s="1295"/>
      <c r="BM73" s="1295"/>
      <c r="BN73" s="1295"/>
      <c r="BO73" s="1295"/>
      <c r="BP73" s="1294">
        <v>226.2</v>
      </c>
      <c r="BQ73" s="1294"/>
      <c r="BR73" s="1294"/>
      <c r="BS73" s="1294"/>
      <c r="BT73" s="1294"/>
      <c r="BU73" s="1294"/>
      <c r="BV73" s="1294"/>
      <c r="BW73" s="1294"/>
      <c r="BX73" s="1294">
        <v>197.4</v>
      </c>
      <c r="BY73" s="1294"/>
      <c r="BZ73" s="1294"/>
      <c r="CA73" s="1294"/>
      <c r="CB73" s="1294"/>
      <c r="CC73" s="1294"/>
      <c r="CD73" s="1294"/>
      <c r="CE73" s="1294"/>
      <c r="CF73" s="1294">
        <v>191.2</v>
      </c>
      <c r="CG73" s="1294"/>
      <c r="CH73" s="1294"/>
      <c r="CI73" s="1294"/>
      <c r="CJ73" s="1294"/>
      <c r="CK73" s="1294"/>
      <c r="CL73" s="1294"/>
      <c r="CM73" s="1294"/>
      <c r="CN73" s="1294">
        <v>191.1</v>
      </c>
      <c r="CO73" s="1294"/>
      <c r="CP73" s="1294"/>
      <c r="CQ73" s="1294"/>
      <c r="CR73" s="1294"/>
      <c r="CS73" s="1294"/>
      <c r="CT73" s="1294"/>
      <c r="CU73" s="1294"/>
      <c r="CV73" s="1294">
        <v>193.4</v>
      </c>
      <c r="CW73" s="1294"/>
      <c r="CX73" s="1294"/>
      <c r="CY73" s="1294"/>
      <c r="CZ73" s="1294"/>
      <c r="DA73" s="1294"/>
      <c r="DB73" s="1294"/>
      <c r="DC73" s="1294"/>
    </row>
    <row r="74" spans="2:107" ht="13" x14ac:dyDescent="0.2">
      <c r="B74" s="1287"/>
      <c r="G74" s="1303"/>
      <c r="H74" s="1303"/>
      <c r="I74" s="1303"/>
      <c r="J74" s="1303"/>
      <c r="K74" s="1300"/>
      <c r="L74" s="1300"/>
      <c r="M74" s="1300"/>
      <c r="N74" s="1300"/>
      <c r="AM74" s="1301"/>
      <c r="AN74" s="1295"/>
      <c r="AO74" s="1295"/>
      <c r="AP74" s="1295"/>
      <c r="AQ74" s="1295"/>
      <c r="AR74" s="1295"/>
      <c r="AS74" s="1295"/>
      <c r="AT74" s="1295"/>
      <c r="AU74" s="1295"/>
      <c r="AV74" s="1295"/>
      <c r="AW74" s="1295"/>
      <c r="AX74" s="1295"/>
      <c r="AY74" s="1295"/>
      <c r="AZ74" s="1295"/>
      <c r="BA74" s="1295"/>
      <c r="BB74" s="1295"/>
      <c r="BC74" s="1295"/>
      <c r="BD74" s="1295"/>
      <c r="BE74" s="1295"/>
      <c r="BF74" s="1295"/>
      <c r="BG74" s="1295"/>
      <c r="BH74" s="1295"/>
      <c r="BI74" s="1295"/>
      <c r="BJ74" s="1295"/>
      <c r="BK74" s="1295"/>
      <c r="BL74" s="1295"/>
      <c r="BM74" s="1295"/>
      <c r="BN74" s="1295"/>
      <c r="BO74" s="1295"/>
      <c r="BP74" s="1294"/>
      <c r="BQ74" s="1294"/>
      <c r="BR74" s="1294"/>
      <c r="BS74" s="1294"/>
      <c r="BT74" s="1294"/>
      <c r="BU74" s="1294"/>
      <c r="BV74" s="1294"/>
      <c r="BW74" s="1294"/>
      <c r="BX74" s="1294"/>
      <c r="BY74" s="1294"/>
      <c r="BZ74" s="1294"/>
      <c r="CA74" s="1294"/>
      <c r="CB74" s="1294"/>
      <c r="CC74" s="1294"/>
      <c r="CD74" s="1294"/>
      <c r="CE74" s="1294"/>
      <c r="CF74" s="1294"/>
      <c r="CG74" s="1294"/>
      <c r="CH74" s="1294"/>
      <c r="CI74" s="1294"/>
      <c r="CJ74" s="1294"/>
      <c r="CK74" s="1294"/>
      <c r="CL74" s="1294"/>
      <c r="CM74" s="1294"/>
      <c r="CN74" s="1294"/>
      <c r="CO74" s="1294"/>
      <c r="CP74" s="1294"/>
      <c r="CQ74" s="1294"/>
      <c r="CR74" s="1294"/>
      <c r="CS74" s="1294"/>
      <c r="CT74" s="1294"/>
      <c r="CU74" s="1294"/>
      <c r="CV74" s="1294"/>
      <c r="CW74" s="1294"/>
      <c r="CX74" s="1294"/>
      <c r="CY74" s="1294"/>
      <c r="CZ74" s="1294"/>
      <c r="DA74" s="1294"/>
      <c r="DB74" s="1294"/>
      <c r="DC74" s="1294"/>
    </row>
    <row r="75" spans="2:107" ht="13" x14ac:dyDescent="0.2">
      <c r="B75" s="1287"/>
      <c r="G75" s="1303"/>
      <c r="H75" s="1303"/>
      <c r="I75" s="1299"/>
      <c r="J75" s="1299"/>
      <c r="K75" s="1302"/>
      <c r="L75" s="1302"/>
      <c r="M75" s="1302"/>
      <c r="N75" s="1302"/>
      <c r="AM75" s="1301"/>
      <c r="AN75" s="1295"/>
      <c r="AO75" s="1295"/>
      <c r="AP75" s="1295"/>
      <c r="AQ75" s="1295"/>
      <c r="AR75" s="1295"/>
      <c r="AS75" s="1295"/>
      <c r="AT75" s="1295"/>
      <c r="AU75" s="1295"/>
      <c r="AV75" s="1295"/>
      <c r="AW75" s="1295"/>
      <c r="AX75" s="1295"/>
      <c r="AY75" s="1295"/>
      <c r="AZ75" s="1295"/>
      <c r="BA75" s="1295"/>
      <c r="BB75" s="1295" t="s">
        <v>640</v>
      </c>
      <c r="BC75" s="1295"/>
      <c r="BD75" s="1295"/>
      <c r="BE75" s="1295"/>
      <c r="BF75" s="1295"/>
      <c r="BG75" s="1295"/>
      <c r="BH75" s="1295"/>
      <c r="BI75" s="1295"/>
      <c r="BJ75" s="1295"/>
      <c r="BK75" s="1295"/>
      <c r="BL75" s="1295"/>
      <c r="BM75" s="1295"/>
      <c r="BN75" s="1295"/>
      <c r="BO75" s="1295"/>
      <c r="BP75" s="1294">
        <v>15.2</v>
      </c>
      <c r="BQ75" s="1294"/>
      <c r="BR75" s="1294"/>
      <c r="BS75" s="1294"/>
      <c r="BT75" s="1294"/>
      <c r="BU75" s="1294"/>
      <c r="BV75" s="1294"/>
      <c r="BW75" s="1294"/>
      <c r="BX75" s="1294">
        <v>12.8</v>
      </c>
      <c r="BY75" s="1294"/>
      <c r="BZ75" s="1294"/>
      <c r="CA75" s="1294"/>
      <c r="CB75" s="1294"/>
      <c r="CC75" s="1294"/>
      <c r="CD75" s="1294"/>
      <c r="CE75" s="1294"/>
      <c r="CF75" s="1294">
        <v>11.4</v>
      </c>
      <c r="CG75" s="1294"/>
      <c r="CH75" s="1294"/>
      <c r="CI75" s="1294"/>
      <c r="CJ75" s="1294"/>
      <c r="CK75" s="1294"/>
      <c r="CL75" s="1294"/>
      <c r="CM75" s="1294"/>
      <c r="CN75" s="1294">
        <v>10.4</v>
      </c>
      <c r="CO75" s="1294"/>
      <c r="CP75" s="1294"/>
      <c r="CQ75" s="1294"/>
      <c r="CR75" s="1294"/>
      <c r="CS75" s="1294"/>
      <c r="CT75" s="1294"/>
      <c r="CU75" s="1294"/>
      <c r="CV75" s="1294">
        <v>11.4</v>
      </c>
      <c r="CW75" s="1294"/>
      <c r="CX75" s="1294"/>
      <c r="CY75" s="1294"/>
      <c r="CZ75" s="1294"/>
      <c r="DA75" s="1294"/>
      <c r="DB75" s="1294"/>
      <c r="DC75" s="1294"/>
    </row>
    <row r="76" spans="2:107" ht="13" x14ac:dyDescent="0.2">
      <c r="B76" s="1287"/>
      <c r="G76" s="1303"/>
      <c r="H76" s="1303"/>
      <c r="I76" s="1299"/>
      <c r="J76" s="1299"/>
      <c r="K76" s="1302"/>
      <c r="L76" s="1302"/>
      <c r="M76" s="1302"/>
      <c r="N76" s="1302"/>
      <c r="AM76" s="1301"/>
      <c r="AN76" s="1295"/>
      <c r="AO76" s="1295"/>
      <c r="AP76" s="1295"/>
      <c r="AQ76" s="1295"/>
      <c r="AR76" s="1295"/>
      <c r="AS76" s="1295"/>
      <c r="AT76" s="1295"/>
      <c r="AU76" s="1295"/>
      <c r="AV76" s="1295"/>
      <c r="AW76" s="1295"/>
      <c r="AX76" s="1295"/>
      <c r="AY76" s="1295"/>
      <c r="AZ76" s="1295"/>
      <c r="BA76" s="1295"/>
      <c r="BB76" s="1295"/>
      <c r="BC76" s="1295"/>
      <c r="BD76" s="1295"/>
      <c r="BE76" s="1295"/>
      <c r="BF76" s="1295"/>
      <c r="BG76" s="1295"/>
      <c r="BH76" s="1295"/>
      <c r="BI76" s="1295"/>
      <c r="BJ76" s="1295"/>
      <c r="BK76" s="1295"/>
      <c r="BL76" s="1295"/>
      <c r="BM76" s="1295"/>
      <c r="BN76" s="1295"/>
      <c r="BO76" s="1295"/>
      <c r="BP76" s="1294"/>
      <c r="BQ76" s="1294"/>
      <c r="BR76" s="1294"/>
      <c r="BS76" s="1294"/>
      <c r="BT76" s="1294"/>
      <c r="BU76" s="1294"/>
      <c r="BV76" s="1294"/>
      <c r="BW76" s="1294"/>
      <c r="BX76" s="1294"/>
      <c r="BY76" s="1294"/>
      <c r="BZ76" s="1294"/>
      <c r="CA76" s="1294"/>
      <c r="CB76" s="1294"/>
      <c r="CC76" s="1294"/>
      <c r="CD76" s="1294"/>
      <c r="CE76" s="1294"/>
      <c r="CF76" s="1294"/>
      <c r="CG76" s="1294"/>
      <c r="CH76" s="1294"/>
      <c r="CI76" s="1294"/>
      <c r="CJ76" s="1294"/>
      <c r="CK76" s="1294"/>
      <c r="CL76" s="1294"/>
      <c r="CM76" s="1294"/>
      <c r="CN76" s="1294"/>
      <c r="CO76" s="1294"/>
      <c r="CP76" s="1294"/>
      <c r="CQ76" s="1294"/>
      <c r="CR76" s="1294"/>
      <c r="CS76" s="1294"/>
      <c r="CT76" s="1294"/>
      <c r="CU76" s="1294"/>
      <c r="CV76" s="1294"/>
      <c r="CW76" s="1294"/>
      <c r="CX76" s="1294"/>
      <c r="CY76" s="1294"/>
      <c r="CZ76" s="1294"/>
      <c r="DA76" s="1294"/>
      <c r="DB76" s="1294"/>
      <c r="DC76" s="1294"/>
    </row>
    <row r="77" spans="2:107" ht="13" x14ac:dyDescent="0.2">
      <c r="B77" s="1287"/>
      <c r="G77" s="1299"/>
      <c r="H77" s="1299"/>
      <c r="I77" s="1299"/>
      <c r="J77" s="1299"/>
      <c r="K77" s="1300"/>
      <c r="L77" s="1300"/>
      <c r="M77" s="1300"/>
      <c r="N77" s="1300"/>
      <c r="AN77" s="1296" t="s">
        <v>642</v>
      </c>
      <c r="AO77" s="1296"/>
      <c r="AP77" s="1296"/>
      <c r="AQ77" s="1296"/>
      <c r="AR77" s="1296"/>
      <c r="AS77" s="1296"/>
      <c r="AT77" s="1296"/>
      <c r="AU77" s="1296"/>
      <c r="AV77" s="1296"/>
      <c r="AW77" s="1296"/>
      <c r="AX77" s="1296"/>
      <c r="AY77" s="1296"/>
      <c r="AZ77" s="1296"/>
      <c r="BA77" s="1296"/>
      <c r="BB77" s="1295" t="s">
        <v>641</v>
      </c>
      <c r="BC77" s="1295"/>
      <c r="BD77" s="1295"/>
      <c r="BE77" s="1295"/>
      <c r="BF77" s="1295"/>
      <c r="BG77" s="1295"/>
      <c r="BH77" s="1295"/>
      <c r="BI77" s="1295"/>
      <c r="BJ77" s="1295"/>
      <c r="BK77" s="1295"/>
      <c r="BL77" s="1295"/>
      <c r="BM77" s="1295"/>
      <c r="BN77" s="1295"/>
      <c r="BO77" s="1295"/>
      <c r="BP77" s="1294">
        <v>115.7</v>
      </c>
      <c r="BQ77" s="1294"/>
      <c r="BR77" s="1294"/>
      <c r="BS77" s="1294"/>
      <c r="BT77" s="1294"/>
      <c r="BU77" s="1294"/>
      <c r="BV77" s="1294"/>
      <c r="BW77" s="1294"/>
      <c r="BX77" s="1294">
        <v>106</v>
      </c>
      <c r="BY77" s="1294"/>
      <c r="BZ77" s="1294"/>
      <c r="CA77" s="1294"/>
      <c r="CB77" s="1294"/>
      <c r="CC77" s="1294"/>
      <c r="CD77" s="1294"/>
      <c r="CE77" s="1294"/>
      <c r="CF77" s="1294">
        <v>97.6</v>
      </c>
      <c r="CG77" s="1294"/>
      <c r="CH77" s="1294"/>
      <c r="CI77" s="1294"/>
      <c r="CJ77" s="1294"/>
      <c r="CK77" s="1294"/>
      <c r="CL77" s="1294"/>
      <c r="CM77" s="1294"/>
      <c r="CN77" s="1294">
        <v>91.6</v>
      </c>
      <c r="CO77" s="1294"/>
      <c r="CP77" s="1294"/>
      <c r="CQ77" s="1294"/>
      <c r="CR77" s="1294"/>
      <c r="CS77" s="1294"/>
      <c r="CT77" s="1294"/>
      <c r="CU77" s="1294"/>
      <c r="CV77" s="1294">
        <v>86</v>
      </c>
      <c r="CW77" s="1294"/>
      <c r="CX77" s="1294"/>
      <c r="CY77" s="1294"/>
      <c r="CZ77" s="1294"/>
      <c r="DA77" s="1294"/>
      <c r="DB77" s="1294"/>
      <c r="DC77" s="1294"/>
    </row>
    <row r="78" spans="2:107" ht="13" x14ac:dyDescent="0.2">
      <c r="B78" s="1287"/>
      <c r="G78" s="1299"/>
      <c r="H78" s="1299"/>
      <c r="I78" s="1299"/>
      <c r="J78" s="1299"/>
      <c r="K78" s="1300"/>
      <c r="L78" s="1300"/>
      <c r="M78" s="1300"/>
      <c r="N78" s="1300"/>
      <c r="AN78" s="1296"/>
      <c r="AO78" s="1296"/>
      <c r="AP78" s="1296"/>
      <c r="AQ78" s="1296"/>
      <c r="AR78" s="1296"/>
      <c r="AS78" s="1296"/>
      <c r="AT78" s="1296"/>
      <c r="AU78" s="1296"/>
      <c r="AV78" s="1296"/>
      <c r="AW78" s="1296"/>
      <c r="AX78" s="1296"/>
      <c r="AY78" s="1296"/>
      <c r="AZ78" s="1296"/>
      <c r="BA78" s="1296"/>
      <c r="BB78" s="1295"/>
      <c r="BC78" s="1295"/>
      <c r="BD78" s="1295"/>
      <c r="BE78" s="1295"/>
      <c r="BF78" s="1295"/>
      <c r="BG78" s="1295"/>
      <c r="BH78" s="1295"/>
      <c r="BI78" s="1295"/>
      <c r="BJ78" s="1295"/>
      <c r="BK78" s="1295"/>
      <c r="BL78" s="1295"/>
      <c r="BM78" s="1295"/>
      <c r="BN78" s="1295"/>
      <c r="BO78" s="1295"/>
      <c r="BP78" s="1294"/>
      <c r="BQ78" s="1294"/>
      <c r="BR78" s="1294"/>
      <c r="BS78" s="1294"/>
      <c r="BT78" s="1294"/>
      <c r="BU78" s="1294"/>
      <c r="BV78" s="1294"/>
      <c r="BW78" s="1294"/>
      <c r="BX78" s="1294"/>
      <c r="BY78" s="1294"/>
      <c r="BZ78" s="1294"/>
      <c r="CA78" s="1294"/>
      <c r="CB78" s="1294"/>
      <c r="CC78" s="1294"/>
      <c r="CD78" s="1294"/>
      <c r="CE78" s="1294"/>
      <c r="CF78" s="1294"/>
      <c r="CG78" s="1294"/>
      <c r="CH78" s="1294"/>
      <c r="CI78" s="1294"/>
      <c r="CJ78" s="1294"/>
      <c r="CK78" s="1294"/>
      <c r="CL78" s="1294"/>
      <c r="CM78" s="1294"/>
      <c r="CN78" s="1294"/>
      <c r="CO78" s="1294"/>
      <c r="CP78" s="1294"/>
      <c r="CQ78" s="1294"/>
      <c r="CR78" s="1294"/>
      <c r="CS78" s="1294"/>
      <c r="CT78" s="1294"/>
      <c r="CU78" s="1294"/>
      <c r="CV78" s="1294"/>
      <c r="CW78" s="1294"/>
      <c r="CX78" s="1294"/>
      <c r="CY78" s="1294"/>
      <c r="CZ78" s="1294"/>
      <c r="DA78" s="1294"/>
      <c r="DB78" s="1294"/>
      <c r="DC78" s="1294"/>
    </row>
    <row r="79" spans="2:107" ht="13" x14ac:dyDescent="0.2">
      <c r="B79" s="1287"/>
      <c r="G79" s="1299"/>
      <c r="H79" s="1299"/>
      <c r="I79" s="1298"/>
      <c r="J79" s="1298"/>
      <c r="K79" s="1297"/>
      <c r="L79" s="1297"/>
      <c r="M79" s="1297"/>
      <c r="N79" s="1297"/>
      <c r="AN79" s="1296"/>
      <c r="AO79" s="1296"/>
      <c r="AP79" s="1296"/>
      <c r="AQ79" s="1296"/>
      <c r="AR79" s="1296"/>
      <c r="AS79" s="1296"/>
      <c r="AT79" s="1296"/>
      <c r="AU79" s="1296"/>
      <c r="AV79" s="1296"/>
      <c r="AW79" s="1296"/>
      <c r="AX79" s="1296"/>
      <c r="AY79" s="1296"/>
      <c r="AZ79" s="1296"/>
      <c r="BA79" s="1296"/>
      <c r="BB79" s="1295" t="s">
        <v>640</v>
      </c>
      <c r="BC79" s="1295"/>
      <c r="BD79" s="1295"/>
      <c r="BE79" s="1295"/>
      <c r="BF79" s="1295"/>
      <c r="BG79" s="1295"/>
      <c r="BH79" s="1295"/>
      <c r="BI79" s="1295"/>
      <c r="BJ79" s="1295"/>
      <c r="BK79" s="1295"/>
      <c r="BL79" s="1295"/>
      <c r="BM79" s="1295"/>
      <c r="BN79" s="1295"/>
      <c r="BO79" s="1295"/>
      <c r="BP79" s="1294">
        <v>10.3</v>
      </c>
      <c r="BQ79" s="1294"/>
      <c r="BR79" s="1294"/>
      <c r="BS79" s="1294"/>
      <c r="BT79" s="1294"/>
      <c r="BU79" s="1294"/>
      <c r="BV79" s="1294"/>
      <c r="BW79" s="1294"/>
      <c r="BX79" s="1294">
        <v>9</v>
      </c>
      <c r="BY79" s="1294"/>
      <c r="BZ79" s="1294"/>
      <c r="CA79" s="1294"/>
      <c r="CB79" s="1294"/>
      <c r="CC79" s="1294"/>
      <c r="CD79" s="1294"/>
      <c r="CE79" s="1294"/>
      <c r="CF79" s="1294">
        <v>8</v>
      </c>
      <c r="CG79" s="1294"/>
      <c r="CH79" s="1294"/>
      <c r="CI79" s="1294"/>
      <c r="CJ79" s="1294"/>
      <c r="CK79" s="1294"/>
      <c r="CL79" s="1294"/>
      <c r="CM79" s="1294"/>
      <c r="CN79" s="1294">
        <v>7.3</v>
      </c>
      <c r="CO79" s="1294"/>
      <c r="CP79" s="1294"/>
      <c r="CQ79" s="1294"/>
      <c r="CR79" s="1294"/>
      <c r="CS79" s="1294"/>
      <c r="CT79" s="1294"/>
      <c r="CU79" s="1294"/>
      <c r="CV79" s="1294">
        <v>7.3</v>
      </c>
      <c r="CW79" s="1294"/>
      <c r="CX79" s="1294"/>
      <c r="CY79" s="1294"/>
      <c r="CZ79" s="1294"/>
      <c r="DA79" s="1294"/>
      <c r="DB79" s="1294"/>
      <c r="DC79" s="1294"/>
    </row>
    <row r="80" spans="2:107" ht="13" x14ac:dyDescent="0.2">
      <c r="B80" s="1287"/>
      <c r="G80" s="1299"/>
      <c r="H80" s="1299"/>
      <c r="I80" s="1298"/>
      <c r="J80" s="1298"/>
      <c r="K80" s="1297"/>
      <c r="L80" s="1297"/>
      <c r="M80" s="1297"/>
      <c r="N80" s="1297"/>
      <c r="AN80" s="1296"/>
      <c r="AO80" s="1296"/>
      <c r="AP80" s="1296"/>
      <c r="AQ80" s="1296"/>
      <c r="AR80" s="1296"/>
      <c r="AS80" s="1296"/>
      <c r="AT80" s="1296"/>
      <c r="AU80" s="1296"/>
      <c r="AV80" s="1296"/>
      <c r="AW80" s="1296"/>
      <c r="AX80" s="1296"/>
      <c r="AY80" s="1296"/>
      <c r="AZ80" s="1296"/>
      <c r="BA80" s="1296"/>
      <c r="BB80" s="1295"/>
      <c r="BC80" s="1295"/>
      <c r="BD80" s="1295"/>
      <c r="BE80" s="1295"/>
      <c r="BF80" s="1295"/>
      <c r="BG80" s="1295"/>
      <c r="BH80" s="1295"/>
      <c r="BI80" s="1295"/>
      <c r="BJ80" s="1295"/>
      <c r="BK80" s="1295"/>
      <c r="BL80" s="1295"/>
      <c r="BM80" s="1295"/>
      <c r="BN80" s="1295"/>
      <c r="BO80" s="1295"/>
      <c r="BP80" s="1294"/>
      <c r="BQ80" s="1294"/>
      <c r="BR80" s="1294"/>
      <c r="BS80" s="1294"/>
      <c r="BT80" s="1294"/>
      <c r="BU80" s="1294"/>
      <c r="BV80" s="1294"/>
      <c r="BW80" s="1294"/>
      <c r="BX80" s="1294"/>
      <c r="BY80" s="1294"/>
      <c r="BZ80" s="1294"/>
      <c r="CA80" s="1294"/>
      <c r="CB80" s="1294"/>
      <c r="CC80" s="1294"/>
      <c r="CD80" s="1294"/>
      <c r="CE80" s="1294"/>
      <c r="CF80" s="1294"/>
      <c r="CG80" s="1294"/>
      <c r="CH80" s="1294"/>
      <c r="CI80" s="1294"/>
      <c r="CJ80" s="1294"/>
      <c r="CK80" s="1294"/>
      <c r="CL80" s="1294"/>
      <c r="CM80" s="1294"/>
      <c r="CN80" s="1294"/>
      <c r="CO80" s="1294"/>
      <c r="CP80" s="1294"/>
      <c r="CQ80" s="1294"/>
      <c r="CR80" s="1294"/>
      <c r="CS80" s="1294"/>
      <c r="CT80" s="1294"/>
      <c r="CU80" s="1294"/>
      <c r="CV80" s="1294"/>
      <c r="CW80" s="1294"/>
      <c r="CX80" s="1294"/>
      <c r="CY80" s="1294"/>
      <c r="CZ80" s="1294"/>
      <c r="DA80" s="1294"/>
      <c r="DB80" s="1294"/>
      <c r="DC80" s="1294"/>
    </row>
    <row r="81" spans="2:109" ht="13" x14ac:dyDescent="0.2">
      <c r="B81" s="1287"/>
    </row>
    <row r="82" spans="2:109" ht="16.5" x14ac:dyDescent="0.2">
      <c r="B82" s="1287"/>
      <c r="K82" s="1293"/>
      <c r="L82" s="1293"/>
      <c r="M82" s="1293"/>
      <c r="N82" s="1293"/>
      <c r="AQ82" s="1293"/>
      <c r="AR82" s="1293"/>
      <c r="AS82" s="1293"/>
      <c r="AT82" s="1293"/>
      <c r="BC82" s="1293"/>
      <c r="BD82" s="1293"/>
      <c r="BE82" s="1293"/>
      <c r="BF82" s="1293"/>
      <c r="BO82" s="1293"/>
      <c r="BP82" s="1293"/>
      <c r="BQ82" s="1293"/>
      <c r="BR82" s="1293"/>
      <c r="CA82" s="1293"/>
      <c r="CB82" s="1293"/>
      <c r="CC82" s="1293"/>
      <c r="CD82" s="1293"/>
      <c r="CM82" s="1293"/>
      <c r="CN82" s="1293"/>
      <c r="CO82" s="1293"/>
      <c r="CP82" s="1293"/>
      <c r="CY82" s="1293"/>
      <c r="CZ82" s="1293"/>
      <c r="DA82" s="1293"/>
      <c r="DB82" s="1293"/>
      <c r="DC82" s="1293"/>
    </row>
    <row r="83" spans="2:109" ht="13" x14ac:dyDescent="0.2">
      <c r="B83" s="1292"/>
      <c r="C83" s="1291"/>
      <c r="D83" s="1291"/>
      <c r="E83" s="1291"/>
      <c r="F83" s="1291"/>
      <c r="G83" s="1291"/>
      <c r="H83" s="1291"/>
      <c r="I83" s="1291"/>
      <c r="J83" s="1291"/>
      <c r="K83" s="1291"/>
      <c r="L83" s="1291"/>
      <c r="M83" s="1291"/>
      <c r="N83" s="1291"/>
      <c r="O83" s="1291"/>
      <c r="P83" s="1291"/>
      <c r="Q83" s="1291"/>
      <c r="R83" s="1291"/>
      <c r="S83" s="1291"/>
      <c r="T83" s="1291"/>
      <c r="U83" s="1291"/>
      <c r="V83" s="1291"/>
      <c r="W83" s="1291"/>
      <c r="X83" s="1291"/>
      <c r="Y83" s="1291"/>
      <c r="Z83" s="1291"/>
      <c r="AA83" s="1291"/>
      <c r="AB83" s="1291"/>
      <c r="AC83" s="1291"/>
      <c r="AD83" s="1291"/>
      <c r="AE83" s="1291"/>
      <c r="AF83" s="1291"/>
      <c r="AG83" s="1291"/>
      <c r="AH83" s="1291"/>
      <c r="AI83" s="1291"/>
      <c r="AJ83" s="1291"/>
      <c r="AK83" s="1291"/>
      <c r="AL83" s="1291"/>
      <c r="AM83" s="1291"/>
      <c r="AN83" s="1291"/>
      <c r="AO83" s="1291"/>
      <c r="AP83" s="1291"/>
      <c r="AQ83" s="1291"/>
      <c r="AR83" s="1291"/>
      <c r="AS83" s="1291"/>
      <c r="AT83" s="1291"/>
      <c r="AU83" s="1291"/>
      <c r="AV83" s="1291"/>
      <c r="AW83" s="1291"/>
      <c r="AX83" s="1291"/>
      <c r="AY83" s="1291"/>
      <c r="AZ83" s="1291"/>
      <c r="BA83" s="1291"/>
      <c r="BB83" s="1291"/>
      <c r="BC83" s="1291"/>
      <c r="BD83" s="1291"/>
      <c r="BE83" s="1291"/>
      <c r="BF83" s="1291"/>
      <c r="BG83" s="1291"/>
      <c r="BH83" s="1291"/>
      <c r="BI83" s="1291"/>
      <c r="BJ83" s="1291"/>
      <c r="BK83" s="1291"/>
      <c r="BL83" s="1291"/>
      <c r="BM83" s="1291"/>
      <c r="BN83" s="1291"/>
      <c r="BO83" s="1291"/>
      <c r="BP83" s="1291"/>
      <c r="BQ83" s="1291"/>
      <c r="BR83" s="1291"/>
      <c r="BS83" s="1291"/>
      <c r="BT83" s="1291"/>
      <c r="BU83" s="1291"/>
      <c r="BV83" s="1291"/>
      <c r="BW83" s="1291"/>
      <c r="BX83" s="1291"/>
      <c r="BY83" s="1291"/>
      <c r="BZ83" s="1291"/>
      <c r="CA83" s="1291"/>
      <c r="CB83" s="1291"/>
      <c r="CC83" s="1291"/>
      <c r="CD83" s="1291"/>
      <c r="CE83" s="1291"/>
      <c r="CF83" s="1291"/>
      <c r="CG83" s="1291"/>
      <c r="CH83" s="1291"/>
      <c r="CI83" s="1291"/>
      <c r="CJ83" s="1291"/>
      <c r="CK83" s="1291"/>
      <c r="CL83" s="1291"/>
      <c r="CM83" s="1291"/>
      <c r="CN83" s="1291"/>
      <c r="CO83" s="1291"/>
      <c r="CP83" s="1291"/>
      <c r="CQ83" s="1291"/>
      <c r="CR83" s="1291"/>
      <c r="CS83" s="1291"/>
      <c r="CT83" s="1291"/>
      <c r="CU83" s="1291"/>
      <c r="CV83" s="1291"/>
      <c r="CW83" s="1291"/>
      <c r="CX83" s="1291"/>
      <c r="CY83" s="1291"/>
      <c r="CZ83" s="1291"/>
      <c r="DA83" s="1291"/>
      <c r="DB83" s="1291"/>
      <c r="DC83" s="1291"/>
      <c r="DD83" s="1290"/>
    </row>
    <row r="84" spans="2:109" ht="13" x14ac:dyDescent="0.2">
      <c r="DD84" s="1286"/>
      <c r="DE84" s="1286"/>
    </row>
    <row r="85" spans="2:109" ht="13" x14ac:dyDescent="0.2">
      <c r="DD85" s="1286"/>
      <c r="DE85" s="1286"/>
    </row>
    <row r="86" spans="2:109" ht="13" hidden="1" x14ac:dyDescent="0.2">
      <c r="DD86" s="1286"/>
      <c r="DE86" s="1286"/>
    </row>
    <row r="87" spans="2:109" ht="13" hidden="1" x14ac:dyDescent="0.2">
      <c r="K87" s="1289"/>
      <c r="AQ87" s="1289"/>
      <c r="BC87" s="1289"/>
      <c r="BO87" s="1289"/>
      <c r="CA87" s="1289"/>
      <c r="CM87" s="1289"/>
      <c r="CY87" s="1289"/>
      <c r="DD87" s="1286"/>
      <c r="DE87" s="1286"/>
    </row>
    <row r="88" spans="2:109" ht="13" hidden="1" x14ac:dyDescent="0.2">
      <c r="DD88" s="1286"/>
      <c r="DE88" s="1286"/>
    </row>
    <row r="89" spans="2:109" ht="13" hidden="1" x14ac:dyDescent="0.2">
      <c r="DD89" s="1286"/>
      <c r="DE89" s="1286"/>
    </row>
    <row r="90" spans="2:109" ht="13" hidden="1" x14ac:dyDescent="0.2">
      <c r="DD90" s="1286"/>
      <c r="DE90" s="1286"/>
    </row>
    <row r="91" spans="2:109" ht="13" hidden="1" x14ac:dyDescent="0.2">
      <c r="DD91" s="1286"/>
      <c r="DE91" s="1286"/>
    </row>
    <row r="92" spans="2:109" ht="13.5" hidden="1" customHeight="1" x14ac:dyDescent="0.2">
      <c r="DD92" s="1286"/>
      <c r="DE92" s="1286"/>
    </row>
    <row r="93" spans="2:109" ht="13.5" hidden="1" customHeight="1" x14ac:dyDescent="0.2">
      <c r="DD93" s="1286"/>
      <c r="DE93" s="1286"/>
    </row>
    <row r="94" spans="2:109" ht="13.5" hidden="1" customHeight="1" x14ac:dyDescent="0.2">
      <c r="DD94" s="1286"/>
      <c r="DE94" s="1286"/>
    </row>
    <row r="95" spans="2:109" ht="13.5" hidden="1" customHeight="1" x14ac:dyDescent="0.2">
      <c r="DD95" s="1286"/>
      <c r="DE95" s="1286"/>
    </row>
    <row r="96" spans="2:109" ht="13.5" hidden="1" customHeight="1" x14ac:dyDescent="0.2">
      <c r="DD96" s="1286"/>
      <c r="DE96" s="1286"/>
    </row>
    <row r="97" s="1286" customFormat="1" ht="13.5" hidden="1" customHeight="1" x14ac:dyDescent="0.2"/>
    <row r="98" s="1286" customFormat="1" ht="13.5" hidden="1" customHeight="1" x14ac:dyDescent="0.2"/>
    <row r="99" s="1286" customFormat="1" ht="13.5" hidden="1" customHeight="1" x14ac:dyDescent="0.2"/>
    <row r="100" s="1286" customFormat="1" ht="13.5" hidden="1" customHeight="1" x14ac:dyDescent="0.2"/>
    <row r="101" s="1286" customFormat="1" ht="13.5" hidden="1" customHeight="1" x14ac:dyDescent="0.2"/>
    <row r="102" s="1286" customFormat="1" ht="13.5" hidden="1" customHeight="1" x14ac:dyDescent="0.2"/>
    <row r="103" s="1286" customFormat="1" ht="13.5" hidden="1" customHeight="1" x14ac:dyDescent="0.2"/>
    <row r="104" s="1286" customFormat="1" ht="13.5" hidden="1" customHeight="1" x14ac:dyDescent="0.2"/>
    <row r="105" s="1286" customFormat="1" ht="13.5" hidden="1" customHeight="1" x14ac:dyDescent="0.2"/>
    <row r="106" s="1286" customFormat="1" ht="13.5" hidden="1" customHeight="1" x14ac:dyDescent="0.2"/>
    <row r="107" s="1286" customFormat="1" ht="13.5" hidden="1" customHeight="1" x14ac:dyDescent="0.2"/>
    <row r="108" s="1286" customFormat="1" ht="13.5" hidden="1" customHeight="1" x14ac:dyDescent="0.2"/>
    <row r="109" s="1286" customFormat="1" ht="13.5" hidden="1" customHeight="1" x14ac:dyDescent="0.2"/>
    <row r="110" s="1286" customFormat="1" ht="13.5" hidden="1" customHeight="1" x14ac:dyDescent="0.2"/>
    <row r="111" s="1286" customFormat="1" ht="13.5" hidden="1" customHeight="1" x14ac:dyDescent="0.2"/>
    <row r="112" s="1286" customFormat="1" ht="13.5" hidden="1" customHeight="1" x14ac:dyDescent="0.2"/>
    <row r="113" s="1286" customFormat="1" ht="13.5" hidden="1" customHeight="1" x14ac:dyDescent="0.2"/>
    <row r="114" s="1286" customFormat="1" ht="13.5" hidden="1" customHeight="1" x14ac:dyDescent="0.2"/>
    <row r="115" s="1286" customFormat="1" ht="13.5" hidden="1" customHeight="1" x14ac:dyDescent="0.2"/>
    <row r="116" s="1286" customFormat="1" ht="13.5" hidden="1" customHeight="1" x14ac:dyDescent="0.2"/>
    <row r="117" s="1286" customFormat="1" ht="13.5" hidden="1" customHeight="1" x14ac:dyDescent="0.2"/>
    <row r="118" s="1286" customFormat="1" ht="13.5" hidden="1" customHeight="1" x14ac:dyDescent="0.2"/>
    <row r="119" s="1286" customFormat="1" ht="13.5" hidden="1" customHeight="1" x14ac:dyDescent="0.2"/>
    <row r="120" s="1286" customFormat="1" ht="13.5" hidden="1" customHeight="1" x14ac:dyDescent="0.2"/>
    <row r="121" s="1286" customFormat="1" ht="13.5" hidden="1" customHeight="1" x14ac:dyDescent="0.2"/>
    <row r="122" s="1286" customFormat="1" ht="13.5" hidden="1" customHeight="1" x14ac:dyDescent="0.2"/>
    <row r="123" s="1286" customFormat="1" ht="13.5" hidden="1" customHeight="1" x14ac:dyDescent="0.2"/>
    <row r="124" s="1286" customFormat="1" ht="13.5" hidden="1" customHeight="1" x14ac:dyDescent="0.2"/>
    <row r="125" s="1286" customFormat="1" ht="13.5" hidden="1" customHeight="1" x14ac:dyDescent="0.2"/>
    <row r="126" s="1286" customFormat="1" ht="13.5" hidden="1" customHeight="1" x14ac:dyDescent="0.2"/>
    <row r="127" s="1286" customFormat="1" ht="13.5" hidden="1" customHeight="1" x14ac:dyDescent="0.2"/>
    <row r="128" s="1286" customFormat="1" ht="13.5" hidden="1" customHeight="1" x14ac:dyDescent="0.2"/>
    <row r="129" s="1286" customFormat="1" ht="13.5" hidden="1" customHeight="1" x14ac:dyDescent="0.2"/>
    <row r="130" s="1286" customFormat="1" ht="13.5" hidden="1" customHeight="1" x14ac:dyDescent="0.2"/>
    <row r="131" s="1286" customFormat="1" ht="13.5" hidden="1" customHeight="1" x14ac:dyDescent="0.2"/>
    <row r="132" s="1286" customFormat="1" ht="13.5" hidden="1" customHeight="1" x14ac:dyDescent="0.2"/>
    <row r="133" s="1286" customFormat="1" ht="13.5" hidden="1" customHeight="1" x14ac:dyDescent="0.2"/>
    <row r="134" s="1286" customFormat="1" ht="13.5" hidden="1" customHeight="1" x14ac:dyDescent="0.2"/>
    <row r="135" s="1286" customFormat="1" ht="13.5" hidden="1" customHeight="1" x14ac:dyDescent="0.2"/>
    <row r="136" s="1286" customFormat="1" ht="13.5" hidden="1" customHeight="1" x14ac:dyDescent="0.2"/>
    <row r="137" s="1286" customFormat="1" ht="13.5" hidden="1" customHeight="1" x14ac:dyDescent="0.2"/>
    <row r="138" s="1286" customFormat="1" ht="13.5" hidden="1" customHeight="1" x14ac:dyDescent="0.2"/>
    <row r="139" s="1286" customFormat="1" ht="13.5" hidden="1" customHeight="1" x14ac:dyDescent="0.2"/>
    <row r="140" s="1286" customFormat="1" ht="13.5" hidden="1" customHeight="1" x14ac:dyDescent="0.2"/>
    <row r="141" s="1286" customFormat="1" ht="13.5" hidden="1" customHeight="1" x14ac:dyDescent="0.2"/>
    <row r="142" s="1286" customFormat="1" ht="13.5" hidden="1" customHeight="1" x14ac:dyDescent="0.2"/>
    <row r="143" s="1286" customFormat="1" ht="13.5" hidden="1" customHeight="1" x14ac:dyDescent="0.2"/>
    <row r="144" s="1286" customFormat="1" ht="13.5" hidden="1" customHeight="1" x14ac:dyDescent="0.2"/>
    <row r="145" s="1286" customFormat="1" ht="13.5" hidden="1" customHeight="1" x14ac:dyDescent="0.2"/>
    <row r="146" s="1286" customFormat="1" ht="13.5" hidden="1" customHeight="1" x14ac:dyDescent="0.2"/>
    <row r="147" s="1286" customFormat="1" ht="13.5" hidden="1" customHeight="1" x14ac:dyDescent="0.2"/>
    <row r="148" s="1286" customFormat="1" ht="13.5" hidden="1" customHeight="1" x14ac:dyDescent="0.2"/>
    <row r="149" s="1286" customFormat="1" ht="13.5" hidden="1" customHeight="1" x14ac:dyDescent="0.2"/>
    <row r="150" s="1286" customFormat="1" ht="13.5" hidden="1" customHeight="1" x14ac:dyDescent="0.2"/>
    <row r="151" s="1286" customFormat="1" ht="13.5" hidden="1" customHeight="1" x14ac:dyDescent="0.2"/>
    <row r="152" s="1286" customFormat="1" ht="13.5" hidden="1" customHeight="1" x14ac:dyDescent="0.2"/>
    <row r="153" s="1286" customFormat="1" ht="13.5" hidden="1" customHeight="1" x14ac:dyDescent="0.2"/>
    <row r="154" s="1286" customFormat="1" ht="13.5" hidden="1" customHeight="1" x14ac:dyDescent="0.2"/>
    <row r="155" s="1286" customFormat="1" ht="13.5" hidden="1" customHeight="1" x14ac:dyDescent="0.2"/>
    <row r="156" s="1286" customFormat="1" ht="13.5" hidden="1" customHeight="1" x14ac:dyDescent="0.2"/>
    <row r="157" s="1286" customFormat="1" ht="13.5" hidden="1" customHeight="1" x14ac:dyDescent="0.2"/>
    <row r="158" s="1286" customFormat="1" ht="13.5" hidden="1" customHeight="1" x14ac:dyDescent="0.2"/>
    <row r="159" s="1286" customFormat="1" ht="13.5" hidden="1" customHeight="1" x14ac:dyDescent="0.2"/>
    <row r="160" s="1286" customFormat="1" ht="13.5" hidden="1" customHeight="1" x14ac:dyDescent="0.2"/>
  </sheetData>
  <sheetProtection algorithmName="SHA-512" hashValue="kJ1iUz8aKczNuhIgX2MlmkAfDiMNLNlPuP8zVivCi6LzJZQV2k19UtbPB537zZRK+i5+2VVT5rTMG3ud19WylQ==" saltValue="RzoZou6h3ZuTMSh1bcYWQ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FAC25-3E0A-4F6E-8486-18F218320151}">
  <sheetPr>
    <pageSetUpPr fitToPage="1"/>
  </sheetPr>
  <dimension ref="A1:DR125"/>
  <sheetViews>
    <sheetView showGridLines="0" zoomScale="80" zoomScaleNormal="80" zoomScaleSheetLayoutView="8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527</v>
      </c>
    </row>
  </sheetData>
  <sheetProtection algorithmName="SHA-512" hashValue="YO5frfzj2G4XLPlqO2r99xd8cQkYipzJmQuLKIED4F2exlnM/ed+4gdQ7vF7GntyQeB4xjRs3kWMIR770DL15w==" saltValue="VitFFUSXQQ9nFGS3Nu2phg==" spinCount="100000" sheet="1" objects="1" scenarios="1"/>
  <dataConsolidate/>
  <phoneticPr fontId="2"/>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D6E7B-22E9-4715-832E-A6BCC3F318B9}">
  <sheetPr>
    <pageSetUpPr fitToPage="1"/>
  </sheetPr>
  <dimension ref="A1:DR125"/>
  <sheetViews>
    <sheetView showGridLines="0" zoomScale="90" zoomScaleNormal="9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527</v>
      </c>
    </row>
  </sheetData>
  <sheetProtection algorithmName="SHA-512" hashValue="G5wV25MP/LAbO8gbFRXEr49ubTBSLHz1GFsKZTnR+0wyhGXvtz/MzgZDwjiKnNib6evNCcD7p+Y/yaxCGdWDGg==" saltValue="V2Vez8Lnx4mdb0XibiwYWw==" spinCount="100000" sheet="1" objects="1" scenarios="1"/>
  <dataConsolidate/>
  <phoneticPr fontId="2"/>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577</v>
      </c>
      <c r="G2" s="157"/>
      <c r="H2" s="158"/>
    </row>
    <row r="3" spans="1:8" x14ac:dyDescent="0.2">
      <c r="A3" s="154" t="s">
        <v>570</v>
      </c>
      <c r="B3" s="159"/>
      <c r="C3" s="160"/>
      <c r="D3" s="161">
        <v>41979</v>
      </c>
      <c r="E3" s="162"/>
      <c r="F3" s="163">
        <v>51684</v>
      </c>
      <c r="G3" s="164"/>
      <c r="H3" s="165"/>
    </row>
    <row r="4" spans="1:8" x14ac:dyDescent="0.2">
      <c r="A4" s="166"/>
      <c r="B4" s="167"/>
      <c r="C4" s="168"/>
      <c r="D4" s="169">
        <v>22385</v>
      </c>
      <c r="E4" s="170"/>
      <c r="F4" s="171">
        <v>26671</v>
      </c>
      <c r="G4" s="172"/>
      <c r="H4" s="173"/>
    </row>
    <row r="5" spans="1:8" x14ac:dyDescent="0.2">
      <c r="A5" s="154" t="s">
        <v>572</v>
      </c>
      <c r="B5" s="159"/>
      <c r="C5" s="160"/>
      <c r="D5" s="161">
        <v>43344</v>
      </c>
      <c r="E5" s="162"/>
      <c r="F5" s="163">
        <v>52897</v>
      </c>
      <c r="G5" s="164"/>
      <c r="H5" s="165"/>
    </row>
    <row r="6" spans="1:8" x14ac:dyDescent="0.2">
      <c r="A6" s="166"/>
      <c r="B6" s="167"/>
      <c r="C6" s="168"/>
      <c r="D6" s="169">
        <v>23619</v>
      </c>
      <c r="E6" s="170"/>
      <c r="F6" s="171">
        <v>27013</v>
      </c>
      <c r="G6" s="172"/>
      <c r="H6" s="173"/>
    </row>
    <row r="7" spans="1:8" x14ac:dyDescent="0.2">
      <c r="A7" s="154" t="s">
        <v>573</v>
      </c>
      <c r="B7" s="159"/>
      <c r="C7" s="160"/>
      <c r="D7" s="161">
        <v>57549</v>
      </c>
      <c r="E7" s="162"/>
      <c r="F7" s="163">
        <v>54945</v>
      </c>
      <c r="G7" s="164"/>
      <c r="H7" s="165"/>
    </row>
    <row r="8" spans="1:8" x14ac:dyDescent="0.2">
      <c r="A8" s="166"/>
      <c r="B8" s="167"/>
      <c r="C8" s="168"/>
      <c r="D8" s="169">
        <v>29305</v>
      </c>
      <c r="E8" s="170"/>
      <c r="F8" s="171">
        <v>29293</v>
      </c>
      <c r="G8" s="172"/>
      <c r="H8" s="173"/>
    </row>
    <row r="9" spans="1:8" x14ac:dyDescent="0.2">
      <c r="A9" s="154" t="s">
        <v>574</v>
      </c>
      <c r="B9" s="159"/>
      <c r="C9" s="160"/>
      <c r="D9" s="161">
        <v>55122</v>
      </c>
      <c r="E9" s="162"/>
      <c r="F9" s="163">
        <v>57132</v>
      </c>
      <c r="G9" s="164"/>
      <c r="H9" s="165"/>
    </row>
    <row r="10" spans="1:8" x14ac:dyDescent="0.2">
      <c r="A10" s="166"/>
      <c r="B10" s="167"/>
      <c r="C10" s="168"/>
      <c r="D10" s="169">
        <v>34473</v>
      </c>
      <c r="E10" s="170"/>
      <c r="F10" s="171">
        <v>30126</v>
      </c>
      <c r="G10" s="172"/>
      <c r="H10" s="173"/>
    </row>
    <row r="11" spans="1:8" x14ac:dyDescent="0.2">
      <c r="A11" s="154" t="s">
        <v>575</v>
      </c>
      <c r="B11" s="159"/>
      <c r="C11" s="160"/>
      <c r="D11" s="161">
        <v>48486</v>
      </c>
      <c r="E11" s="162"/>
      <c r="F11" s="163">
        <v>58766</v>
      </c>
      <c r="G11" s="164"/>
      <c r="H11" s="165"/>
    </row>
    <row r="12" spans="1:8" x14ac:dyDescent="0.2">
      <c r="A12" s="166"/>
      <c r="B12" s="167"/>
      <c r="C12" s="174"/>
      <c r="D12" s="169">
        <v>25314</v>
      </c>
      <c r="E12" s="170"/>
      <c r="F12" s="171">
        <v>29363</v>
      </c>
      <c r="G12" s="172"/>
      <c r="H12" s="173"/>
    </row>
    <row r="13" spans="1:8" x14ac:dyDescent="0.2">
      <c r="A13" s="154"/>
      <c r="B13" s="159"/>
      <c r="C13" s="175"/>
      <c r="D13" s="176">
        <v>49296</v>
      </c>
      <c r="E13" s="177"/>
      <c r="F13" s="178">
        <v>55085</v>
      </c>
      <c r="G13" s="179"/>
      <c r="H13" s="165"/>
    </row>
    <row r="14" spans="1:8" x14ac:dyDescent="0.2">
      <c r="A14" s="166"/>
      <c r="B14" s="167"/>
      <c r="C14" s="168"/>
      <c r="D14" s="169">
        <v>27019</v>
      </c>
      <c r="E14" s="170"/>
      <c r="F14" s="171">
        <v>28493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0.14000000000000001</v>
      </c>
      <c r="C19" s="180">
        <f>ROUND(VALUE(SUBSTITUTE(実質収支比率等に係る経年分析!G$48,"▲","-")),2)</f>
        <v>0.09</v>
      </c>
      <c r="D19" s="180">
        <f>ROUND(VALUE(SUBSTITUTE(実質収支比率等に係る経年分析!H$48,"▲","-")),2)</f>
        <v>0.09</v>
      </c>
      <c r="E19" s="180">
        <f>ROUND(VALUE(SUBSTITUTE(実質収支比率等に係る経年分析!I$48,"▲","-")),2)</f>
        <v>0.1</v>
      </c>
      <c r="F19" s="180">
        <f>ROUND(VALUE(SUBSTITUTE(実質収支比率等に係る経年分析!J$48,"▲","-")),2)</f>
        <v>-0.08</v>
      </c>
    </row>
    <row r="20" spans="1:11" x14ac:dyDescent="0.2">
      <c r="A20" s="180" t="s">
        <v>55</v>
      </c>
      <c r="B20" s="180" t="e">
        <f>ROUND(VALUE(SUBSTITUTE(実質収支比率等に係る経年分析!F$47,"▲","-")),2)</f>
        <v>#VALUE!</v>
      </c>
      <c r="C20" s="180">
        <f>ROUND(VALUE(SUBSTITUTE(実質収支比率等に係る経年分析!G$47,"▲","-")),2)</f>
        <v>0.33</v>
      </c>
      <c r="D20" s="180">
        <f>ROUND(VALUE(SUBSTITUTE(実質収支比率等に係る経年分析!H$47,"▲","-")),2)</f>
        <v>0.89</v>
      </c>
      <c r="E20" s="180" t="e">
        <f>ROUND(VALUE(SUBSTITUTE(実質収支比率等に係る経年分析!I$47,"▲","-")),2)</f>
        <v>#VALUE!</v>
      </c>
      <c r="F20" s="180" t="e">
        <f>ROUND(VALUE(SUBSTITUTE(実質収支比率等に係る経年分析!J$47,"▲","-")),2)</f>
        <v>#VALUE!</v>
      </c>
    </row>
    <row r="21" spans="1:11" x14ac:dyDescent="0.2">
      <c r="A21" s="180" t="s">
        <v>56</v>
      </c>
      <c r="B21" s="180">
        <f>IF(ISNUMBER(VALUE(SUBSTITUTE(実質収支比率等に係る経年分析!F$49,"▲","-"))),ROUND(VALUE(SUBSTITUTE(実質収支比率等に係る経年分析!F$49,"▲","-")),2),NA())</f>
        <v>-1.07</v>
      </c>
      <c r="C21" s="180">
        <f>IF(ISNUMBER(VALUE(SUBSTITUTE(実質収支比率等に係る経年分析!G$49,"▲","-"))),ROUND(VALUE(SUBSTITUTE(実質収支比率等に係る経年分析!G$49,"▲","-")),2),NA())</f>
        <v>0.18</v>
      </c>
      <c r="D21" s="180">
        <f>IF(ISNUMBER(VALUE(SUBSTITUTE(実質収支比率等に係る経年分析!H$49,"▲","-"))),ROUND(VALUE(SUBSTITUTE(実質収支比率等に係る経年分析!H$49,"▲","-")),2),NA())</f>
        <v>0</v>
      </c>
      <c r="E21" s="180">
        <f>IF(ISNUMBER(VALUE(SUBSTITUTE(実質収支比率等に係る経年分析!I$49,"▲","-"))),ROUND(VALUE(SUBSTITUTE(実質収支比率等に係る経年分析!I$49,"▲","-")),2),NA())</f>
        <v>-0.96</v>
      </c>
      <c r="F21" s="180">
        <f>IF(ISNUMBER(VALUE(SUBSTITUTE(実質収支比率等に係る経年分析!J$49,"▲","-"))),ROUND(VALUE(SUBSTITUTE(実質収支比率等に係る経年分析!J$49,"▲","-")),2),NA())</f>
        <v>-0.28999999999999998</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0.28999999999999998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0.16</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京都市後期高齢者医療特別会計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v>
      </c>
    </row>
    <row r="30" spans="1:11" x14ac:dyDescent="0.2">
      <c r="A30" s="181" t="str">
        <f>IF(連結実質赤字比率に係る赤字・黒字の構成分析!C$40="",NA(),連結実質赤字比率に係る赤字・黒字の構成分析!C$40)</f>
        <v>京都市介護保険事業特別会計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0.47</v>
      </c>
    </row>
    <row r="31" spans="1:11" x14ac:dyDescent="0.2">
      <c r="A31" s="181" t="str">
        <f>IF(連結実質赤字比率に係る赤字・黒字の構成分析!C$39="",NA(),連結実質赤字比率に係る赤字・黒字の構成分析!C$39)</f>
        <v>京都市自動車運送事業特別会計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1.39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0.61</v>
      </c>
    </row>
    <row r="32" spans="1:11" x14ac:dyDescent="0.2">
      <c r="A32" s="181" t="str">
        <f>IF(連結実質赤字比率に係る赤字・黒字の構成分析!C$38="",NA(),連結実質赤字比率に係る赤字・黒字の構成分析!C$38)</f>
        <v>京都市国民健康保険事業特別会計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0.86</v>
      </c>
    </row>
    <row r="33" spans="1:16" x14ac:dyDescent="0.2">
      <c r="A33" s="181" t="str">
        <f>IF(連結実質赤字比率に係る赤字・黒字の構成分析!C$37="",NA(),連結実質赤字比率に係る赤字・黒字の構成分析!C$37)</f>
        <v>京都市水道事業特別会計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3.89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2.2200000000000002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1.37</v>
      </c>
    </row>
    <row r="34" spans="1:16" x14ac:dyDescent="0.2">
      <c r="A34" s="181" t="str">
        <f>IF(連結実質赤字比率に係る赤字・黒字の構成分析!C$36="",NA(),連結実質赤字比率に係る赤字・黒字の構成分析!C$36)</f>
        <v>京都市公共下水道事業特別会計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5.26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1.42</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v>
      </c>
      <c r="J35" s="181">
        <f>IF(ROUND(VALUE(SUBSTITUTE(連結実質赤字比率に係る赤字・黒字の構成分析!J$35,"▲", "-")), 2) &lt; 0, ABS(ROUND(VALUE(SUBSTITUTE(連結実質赤字比率に係る赤字・黒字の構成分析!J$35,"▲", "-")), 2)), NA())</f>
        <v>7.0000000000000007E-2</v>
      </c>
      <c r="K35" s="181" t="e">
        <f>IF(ROUND(VALUE(SUBSTITUTE(連結実質赤字比率に係る赤字・黒字の構成分析!J$35,"▲", "-")), 2) &gt;= 0, ABS(ROUND(VALUE(SUBSTITUTE(連結実質赤字比率に係る赤字・黒字の構成分析!J$35,"▲", "-")), 2)), NA())</f>
        <v>#N/A</v>
      </c>
    </row>
    <row r="36" spans="1:16" x14ac:dyDescent="0.2">
      <c r="A36" s="181" t="str">
        <f>IF(連結実質赤字比率に係る赤字・黒字の構成分析!C$34="",NA(),連結実質赤字比率に係る赤字・黒字の構成分析!C$34)</f>
        <v>京都市高速鉄道事業特別会計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2.96</v>
      </c>
      <c r="K36" s="181" t="e">
        <f>IF(ROUND(VALUE(SUBSTITUTE(連結実質赤字比率に係る赤字・黒字の構成分析!J$34,"▲", "-")), 2) &gt;= 0, ABS(ROUND(VALUE(SUBSTITUTE(連結実質赤字比率に係る赤字・黒字の構成分析!J$34,"▲", "-")), 2)), NA())</f>
        <v>#N/A</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83472</v>
      </c>
      <c r="E42" s="182"/>
      <c r="F42" s="182"/>
      <c r="G42" s="182">
        <f>'実質公債費比率（分子）の構造'!L$52</f>
        <v>87722</v>
      </c>
      <c r="H42" s="182"/>
      <c r="I42" s="182"/>
      <c r="J42" s="182">
        <f>'実質公債費比率（分子）の構造'!M$52</f>
        <v>84128</v>
      </c>
      <c r="K42" s="182"/>
      <c r="L42" s="182"/>
      <c r="M42" s="182">
        <f>'実質公債費比率（分子）の構造'!N$52</f>
        <v>83088</v>
      </c>
      <c r="N42" s="182"/>
      <c r="O42" s="182"/>
      <c r="P42" s="182">
        <f>'実質公債費比率（分子）の構造'!O$52</f>
        <v>79805</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2">
      <c r="A44" s="182" t="s">
        <v>65</v>
      </c>
      <c r="B44" s="182">
        <f>'実質公債費比率（分子）の構造'!K$50</f>
        <v>832</v>
      </c>
      <c r="C44" s="182"/>
      <c r="D44" s="182"/>
      <c r="E44" s="182">
        <f>'実質公債費比率（分子）の構造'!L$50</f>
        <v>867</v>
      </c>
      <c r="F44" s="182"/>
      <c r="G44" s="182"/>
      <c r="H44" s="182">
        <f>'実質公債費比率（分子）の構造'!M$50</f>
        <v>868</v>
      </c>
      <c r="I44" s="182"/>
      <c r="J44" s="182"/>
      <c r="K44" s="182">
        <f>'実質公債費比率（分子）の構造'!N$50</f>
        <v>656</v>
      </c>
      <c r="L44" s="182"/>
      <c r="M44" s="182"/>
      <c r="N44" s="182">
        <f>'実質公債費比率（分子）の構造'!O$50</f>
        <v>657</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21138</v>
      </c>
      <c r="C46" s="182"/>
      <c r="D46" s="182"/>
      <c r="E46" s="182">
        <f>'実質公債費比率（分子）の構造'!L$48</f>
        <v>19486</v>
      </c>
      <c r="F46" s="182"/>
      <c r="G46" s="182"/>
      <c r="H46" s="182">
        <f>'実質公債費比率（分子）の構造'!M$48</f>
        <v>19946</v>
      </c>
      <c r="I46" s="182"/>
      <c r="J46" s="182"/>
      <c r="K46" s="182">
        <f>'実質公債費比率（分子）の構造'!N$48</f>
        <v>19711</v>
      </c>
      <c r="L46" s="182"/>
      <c r="M46" s="182"/>
      <c r="N46" s="182">
        <f>'実質公債費比率（分子）の構造'!O$48</f>
        <v>19111</v>
      </c>
      <c r="O46" s="182"/>
      <c r="P46" s="182"/>
    </row>
    <row r="47" spans="1:16" x14ac:dyDescent="0.2">
      <c r="A47" s="182" t="s">
        <v>68</v>
      </c>
      <c r="B47" s="182">
        <f>'実質公債費比率（分子）の構造'!K$47</f>
        <v>43080</v>
      </c>
      <c r="C47" s="182"/>
      <c r="D47" s="182"/>
      <c r="E47" s="182">
        <f>'実質公債費比率（分子）の構造'!L$47</f>
        <v>43789</v>
      </c>
      <c r="F47" s="182"/>
      <c r="G47" s="182"/>
      <c r="H47" s="182">
        <f>'実質公債費比率（分子）の構造'!M$47</f>
        <v>44580</v>
      </c>
      <c r="I47" s="182"/>
      <c r="J47" s="182"/>
      <c r="K47" s="182">
        <f>'実質公債費比率（分子）の構造'!N$47</f>
        <v>45235</v>
      </c>
      <c r="L47" s="182"/>
      <c r="M47" s="182"/>
      <c r="N47" s="182">
        <f>'実質公債費比率（分子）の構造'!O$47</f>
        <v>46050</v>
      </c>
      <c r="O47" s="182"/>
      <c r="P47" s="182"/>
    </row>
    <row r="48" spans="1:16" x14ac:dyDescent="0.2">
      <c r="A48" s="182" t="s">
        <v>69</v>
      </c>
      <c r="B48" s="182">
        <f>'実質公債費比率（分子）の構造'!K$46</f>
        <v>14540</v>
      </c>
      <c r="C48" s="182"/>
      <c r="D48" s="182"/>
      <c r="E48" s="182">
        <f>'実質公債費比率（分子）の構造'!L$46</f>
        <v>7877</v>
      </c>
      <c r="F48" s="182"/>
      <c r="G48" s="182"/>
      <c r="H48" s="182">
        <f>'実質公債費比率（分子）の構造'!M$46</f>
        <v>9241</v>
      </c>
      <c r="I48" s="182"/>
      <c r="J48" s="182"/>
      <c r="K48" s="182">
        <f>'実質公債費比率（分子）の構造'!N$46</f>
        <v>9744</v>
      </c>
      <c r="L48" s="182"/>
      <c r="M48" s="182"/>
      <c r="N48" s="182">
        <f>'実質公債費比率（分子）の構造'!O$46</f>
        <v>9646</v>
      </c>
      <c r="O48" s="182"/>
      <c r="P48" s="182"/>
    </row>
    <row r="49" spans="1:16" x14ac:dyDescent="0.2">
      <c r="A49" s="182" t="s">
        <v>70</v>
      </c>
      <c r="B49" s="182">
        <f>'実質公債費比率（分子）の構造'!K$45</f>
        <v>46003</v>
      </c>
      <c r="C49" s="182"/>
      <c r="D49" s="182"/>
      <c r="E49" s="182">
        <f>'実質公債費比率（分子）の構造'!L$45</f>
        <v>46834</v>
      </c>
      <c r="F49" s="182"/>
      <c r="G49" s="182"/>
      <c r="H49" s="182">
        <f>'実質公債費比率（分子）の構造'!M$45</f>
        <v>47591</v>
      </c>
      <c r="I49" s="182"/>
      <c r="J49" s="182"/>
      <c r="K49" s="182">
        <f>'実質公債費比率（分子）の構造'!N$45</f>
        <v>46846</v>
      </c>
      <c r="L49" s="182"/>
      <c r="M49" s="182"/>
      <c r="N49" s="182">
        <f>'実質公債費比率（分子）の構造'!O$45</f>
        <v>46755</v>
      </c>
      <c r="O49" s="182"/>
      <c r="P49" s="182"/>
    </row>
    <row r="50" spans="1:16" x14ac:dyDescent="0.2">
      <c r="A50" s="182" t="s">
        <v>71</v>
      </c>
      <c r="B50" s="182" t="e">
        <f>NA()</f>
        <v>#N/A</v>
      </c>
      <c r="C50" s="182">
        <f>IF(ISNUMBER('実質公債費比率（分子）の構造'!K$53),'実質公債費比率（分子）の構造'!K$53,NA())</f>
        <v>42121</v>
      </c>
      <c r="D50" s="182" t="e">
        <f>NA()</f>
        <v>#N/A</v>
      </c>
      <c r="E50" s="182" t="e">
        <f>NA()</f>
        <v>#N/A</v>
      </c>
      <c r="F50" s="182">
        <f>IF(ISNUMBER('実質公債費比率（分子）の構造'!L$53),'実質公債費比率（分子）の構造'!L$53,NA())</f>
        <v>31131</v>
      </c>
      <c r="G50" s="182" t="e">
        <f>NA()</f>
        <v>#N/A</v>
      </c>
      <c r="H50" s="182" t="e">
        <f>NA()</f>
        <v>#N/A</v>
      </c>
      <c r="I50" s="182">
        <f>IF(ISNUMBER('実質公債費比率（分子）の構造'!M$53),'実質公債費比率（分子）の構造'!M$53,NA())</f>
        <v>38098</v>
      </c>
      <c r="J50" s="182" t="e">
        <f>NA()</f>
        <v>#N/A</v>
      </c>
      <c r="K50" s="182" t="e">
        <f>NA()</f>
        <v>#N/A</v>
      </c>
      <c r="L50" s="182">
        <f>IF(ISNUMBER('実質公債費比率（分子）の構造'!N$53),'実質公債費比率（分子）の構造'!N$53,NA())</f>
        <v>39104</v>
      </c>
      <c r="M50" s="182" t="e">
        <f>NA()</f>
        <v>#N/A</v>
      </c>
      <c r="N50" s="182" t="e">
        <f>NA()</f>
        <v>#N/A</v>
      </c>
      <c r="O50" s="182">
        <f>IF(ISNUMBER('実質公債費比率（分子）の構造'!O$53),'実質公債費比率（分子）の構造'!O$53,NA())</f>
        <v>42414</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714544</v>
      </c>
      <c r="E56" s="181"/>
      <c r="F56" s="181"/>
      <c r="G56" s="181">
        <f>'将来負担比率（分子）の構造'!J$52</f>
        <v>717027</v>
      </c>
      <c r="H56" s="181"/>
      <c r="I56" s="181"/>
      <c r="J56" s="181">
        <f>'将来負担比率（分子）の構造'!K$52</f>
        <v>724977</v>
      </c>
      <c r="K56" s="181"/>
      <c r="L56" s="181"/>
      <c r="M56" s="181">
        <f>'将来負担比率（分子）の構造'!L$52</f>
        <v>727332</v>
      </c>
      <c r="N56" s="181"/>
      <c r="O56" s="181"/>
      <c r="P56" s="181">
        <f>'将来負担比率（分子）の構造'!M$52</f>
        <v>728306</v>
      </c>
    </row>
    <row r="57" spans="1:16" x14ac:dyDescent="0.2">
      <c r="A57" s="181" t="s">
        <v>42</v>
      </c>
      <c r="B57" s="181"/>
      <c r="C57" s="181"/>
      <c r="D57" s="181">
        <f>'将来負担比率（分子）の構造'!I$51</f>
        <v>325249</v>
      </c>
      <c r="E57" s="181"/>
      <c r="F57" s="181"/>
      <c r="G57" s="181">
        <f>'将来負担比率（分子）の構造'!J$51</f>
        <v>319617</v>
      </c>
      <c r="H57" s="181"/>
      <c r="I57" s="181"/>
      <c r="J57" s="181">
        <f>'将来負担比率（分子）の構造'!K$51</f>
        <v>307248</v>
      </c>
      <c r="K57" s="181"/>
      <c r="L57" s="181"/>
      <c r="M57" s="181">
        <f>'将来負担比率（分子）の構造'!L$51</f>
        <v>304769</v>
      </c>
      <c r="N57" s="181"/>
      <c r="O57" s="181"/>
      <c r="P57" s="181">
        <f>'将来負担比率（分子）の構造'!M$51</f>
        <v>316059</v>
      </c>
    </row>
    <row r="58" spans="1:16" x14ac:dyDescent="0.2">
      <c r="A58" s="181" t="s">
        <v>41</v>
      </c>
      <c r="B58" s="181"/>
      <c r="C58" s="181"/>
      <c r="D58" s="181">
        <f>'将来負担比率（分子）の構造'!I$50</f>
        <v>124094</v>
      </c>
      <c r="E58" s="181"/>
      <c r="F58" s="181"/>
      <c r="G58" s="181">
        <f>'将来負担比率（分子）の構造'!J$50</f>
        <v>150341</v>
      </c>
      <c r="H58" s="181"/>
      <c r="I58" s="181"/>
      <c r="J58" s="181">
        <f>'将来負担比率（分子）の構造'!K$50</f>
        <v>165598</v>
      </c>
      <c r="K58" s="181"/>
      <c r="L58" s="181"/>
      <c r="M58" s="181">
        <f>'将来負担比率（分子）の構造'!L$50</f>
        <v>165840</v>
      </c>
      <c r="N58" s="181"/>
      <c r="O58" s="181"/>
      <c r="P58" s="181">
        <f>'将来負担比率（分子）の構造'!M$50</f>
        <v>166251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3251</v>
      </c>
      <c r="C61" s="181"/>
      <c r="D61" s="181"/>
      <c r="E61" s="181">
        <f>'将来負担比率（分子）の構造'!J$46</f>
        <v>1108</v>
      </c>
      <c r="F61" s="181"/>
      <c r="G61" s="181"/>
      <c r="H61" s="181">
        <f>'将来負担比率（分子）の構造'!K$46</f>
        <v>2626</v>
      </c>
      <c r="I61" s="181"/>
      <c r="J61" s="181"/>
      <c r="K61" s="181">
        <f>'将来負担比率（分子）の構造'!L$46</f>
        <v>1512</v>
      </c>
      <c r="L61" s="181"/>
      <c r="M61" s="181"/>
      <c r="N61" s="181">
        <f>'将来負担比率（分子）の構造'!M$46</f>
        <v>3882</v>
      </c>
      <c r="O61" s="181"/>
      <c r="P61" s="181"/>
    </row>
    <row r="62" spans="1:16" x14ac:dyDescent="0.2">
      <c r="A62" s="181" t="s">
        <v>35</v>
      </c>
      <c r="B62" s="181">
        <f>'将来負担比率（分子）の構造'!I$45</f>
        <v>77573</v>
      </c>
      <c r="C62" s="181"/>
      <c r="D62" s="181"/>
      <c r="E62" s="181">
        <f>'将来負担比率（分子）の構造'!J$45</f>
        <v>109778</v>
      </c>
      <c r="F62" s="181"/>
      <c r="G62" s="181"/>
      <c r="H62" s="181">
        <f>'将来負担比率（分子）の構造'!K$45</f>
        <v>101967</v>
      </c>
      <c r="I62" s="181"/>
      <c r="J62" s="181"/>
      <c r="K62" s="181">
        <f>'将来負担比率（分子）の構造'!L$45</f>
        <v>99287</v>
      </c>
      <c r="L62" s="181"/>
      <c r="M62" s="181"/>
      <c r="N62" s="181">
        <f>'将来負担比率（分子）の構造'!M$45</f>
        <v>97000</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284539</v>
      </c>
      <c r="C64" s="181"/>
      <c r="D64" s="181"/>
      <c r="E64" s="181">
        <f>'将来負担比率（分子）の構造'!J$43</f>
        <v>253236</v>
      </c>
      <c r="F64" s="181"/>
      <c r="G64" s="181"/>
      <c r="H64" s="181">
        <f>'将来負担比率（分子）の構造'!K$43</f>
        <v>227784</v>
      </c>
      <c r="I64" s="181"/>
      <c r="J64" s="181"/>
      <c r="K64" s="181">
        <f>'将来負担比率（分子）の構造'!L$43</f>
        <v>221471</v>
      </c>
      <c r="L64" s="181"/>
      <c r="M64" s="181"/>
      <c r="N64" s="181">
        <f>'将来負担比率（分子）の構造'!M$43</f>
        <v>233769</v>
      </c>
      <c r="O64" s="181"/>
      <c r="P64" s="181"/>
    </row>
    <row r="65" spans="1:16" x14ac:dyDescent="0.2">
      <c r="A65" s="181" t="s">
        <v>32</v>
      </c>
      <c r="B65" s="181">
        <f>'将来負担比率（分子）の構造'!I$42</f>
        <v>10537</v>
      </c>
      <c r="C65" s="181"/>
      <c r="D65" s="181"/>
      <c r="E65" s="181">
        <f>'将来負担比率（分子）の構造'!J$42</f>
        <v>8977</v>
      </c>
      <c r="F65" s="181"/>
      <c r="G65" s="181"/>
      <c r="H65" s="181">
        <f>'将来負担比率（分子）の構造'!K$42</f>
        <v>7557</v>
      </c>
      <c r="I65" s="181"/>
      <c r="J65" s="181"/>
      <c r="K65" s="181">
        <f>'将来負担比率（分子）の構造'!L$42</f>
        <v>6866</v>
      </c>
      <c r="L65" s="181"/>
      <c r="M65" s="181"/>
      <c r="N65" s="181">
        <f>'将来負担比率（分子）の構造'!M$42</f>
        <v>8691</v>
      </c>
      <c r="O65" s="181"/>
      <c r="P65" s="181"/>
    </row>
    <row r="66" spans="1:16" x14ac:dyDescent="0.2">
      <c r="A66" s="181" t="s">
        <v>31</v>
      </c>
      <c r="B66" s="181">
        <f>'将来負担比率（分子）の構造'!I$41</f>
        <v>1457994</v>
      </c>
      <c r="C66" s="181"/>
      <c r="D66" s="181"/>
      <c r="E66" s="181">
        <f>'将来負担比率（分子）の構造'!J$41</f>
        <v>1489847</v>
      </c>
      <c r="F66" s="181"/>
      <c r="G66" s="181"/>
      <c r="H66" s="181">
        <f>'将来負担比率（分子）の構造'!K$41</f>
        <v>1518531</v>
      </c>
      <c r="I66" s="181"/>
      <c r="J66" s="181"/>
      <c r="K66" s="181">
        <f>'将来負担比率（分子）の構造'!L$41</f>
        <v>1533264</v>
      </c>
      <c r="L66" s="181"/>
      <c r="M66" s="181"/>
      <c r="N66" s="181">
        <f>'将来負担比率（分子）の構造'!M$41</f>
        <v>1548504</v>
      </c>
      <c r="O66" s="181"/>
      <c r="P66" s="181"/>
    </row>
    <row r="67" spans="1:16" x14ac:dyDescent="0.2">
      <c r="A67" s="181" t="s">
        <v>75</v>
      </c>
      <c r="B67" s="181" t="e">
        <f>NA()</f>
        <v>#N/A</v>
      </c>
      <c r="C67" s="181">
        <f>IF(ISNUMBER('将来負担比率（分子）の構造'!I$53), IF('将来負担比率（分子）の構造'!I$53 &lt; 0, 0, '将来負担比率（分子）の構造'!I$53), NA())</f>
        <v>670006</v>
      </c>
      <c r="D67" s="181" t="e">
        <f>NA()</f>
        <v>#N/A</v>
      </c>
      <c r="E67" s="181" t="e">
        <f>NA()</f>
        <v>#N/A</v>
      </c>
      <c r="F67" s="181">
        <f>IF(ISNUMBER('将来負担比率（分子）の構造'!J$53), IF('将来負担比率（分子）の構造'!J$53 &lt; 0, 0, '将来負担比率（分子）の構造'!J$53), NA())</f>
        <v>675961</v>
      </c>
      <c r="G67" s="181" t="e">
        <f>NA()</f>
        <v>#N/A</v>
      </c>
      <c r="H67" s="181" t="e">
        <f>NA()</f>
        <v>#N/A</v>
      </c>
      <c r="I67" s="181">
        <f>IF(ISNUMBER('将来負担比率（分子）の構造'!K$53), IF('将来負担比率（分子）の構造'!K$53 &lt; 0, 0, '将来負担比率（分子）の構造'!K$53), NA())</f>
        <v>660642</v>
      </c>
      <c r="J67" s="181" t="e">
        <f>NA()</f>
        <v>#N/A</v>
      </c>
      <c r="K67" s="181" t="e">
        <f>NA()</f>
        <v>#N/A</v>
      </c>
      <c r="L67" s="181">
        <f>IF(ISNUMBER('将来負担比率（分子）の構造'!L$53), IF('将来負担比率（分子）の構造'!L$53 &lt; 0, 0, '将来負担比率（分子）の構造'!L$53), NA())</f>
        <v>664459</v>
      </c>
      <c r="M67" s="181" t="e">
        <f>NA()</f>
        <v>#N/A</v>
      </c>
      <c r="N67" s="181" t="e">
        <f>NA()</f>
        <v>#N/A</v>
      </c>
      <c r="O67" s="181">
        <f>IF(ISNUMBER('将来負担比率（分子）の構造'!M$53), IF('将来負担比率（分子）の構造'!M$53 &lt; 0, 0, '将来負担比率（分子）の構造'!M$53), NA())</f>
        <v>681230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3574</v>
      </c>
      <c r="C72" s="185">
        <f>基金残高に係る経年分析!G55</f>
        <v>20</v>
      </c>
      <c r="D72" s="185" t="str">
        <f>基金残高に係る経年分析!H55</f>
        <v>-</v>
      </c>
    </row>
    <row r="73" spans="1:16" x14ac:dyDescent="0.2">
      <c r="A73" s="184" t="s">
        <v>78</v>
      </c>
      <c r="B73" s="185">
        <f>基金残高に係る経年分析!F56</f>
        <v>238</v>
      </c>
      <c r="C73" s="185" t="str">
        <f>基金残高に係る経年分析!G56</f>
        <v>-</v>
      </c>
      <c r="D73" s="185" t="str">
        <f>基金残高に係る経年分析!H56</f>
        <v>-</v>
      </c>
    </row>
    <row r="74" spans="1:16" x14ac:dyDescent="0.2">
      <c r="A74" s="184" t="s">
        <v>79</v>
      </c>
      <c r="B74" s="185">
        <f>基金残高に係る経年分析!F57</f>
        <v>37588</v>
      </c>
      <c r="C74" s="185">
        <f>基金残高に係る経年分析!G57</f>
        <v>36490</v>
      </c>
      <c r="D74" s="185">
        <f>基金残高に係る経年分析!H57</f>
        <v>34818</v>
      </c>
    </row>
  </sheetData>
  <sheetProtection algorithmName="SHA-512" hashValue="0ElPhOhNi2Emk1LHXwWOIJ669sxcqg+TS93GgHnAcDFDRGTqSx2BUYqGkQMTJdP5N6SlnpON1xmBxPOhHoJUfw==" saltValue="BwmTygC06v/dTPAI3vY3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6" t="s">
        <v>216</v>
      </c>
      <c r="DI1" s="627"/>
      <c r="DJ1" s="627"/>
      <c r="DK1" s="627"/>
      <c r="DL1" s="627"/>
      <c r="DM1" s="627"/>
      <c r="DN1" s="628"/>
      <c r="DO1" s="226"/>
      <c r="DP1" s="626" t="s">
        <v>217</v>
      </c>
      <c r="DQ1" s="627"/>
      <c r="DR1" s="627"/>
      <c r="DS1" s="627"/>
      <c r="DT1" s="627"/>
      <c r="DU1" s="627"/>
      <c r="DV1" s="627"/>
      <c r="DW1" s="627"/>
      <c r="DX1" s="627"/>
      <c r="DY1" s="627"/>
      <c r="DZ1" s="627"/>
      <c r="EA1" s="627"/>
      <c r="EB1" s="627"/>
      <c r="EC1" s="628"/>
      <c r="ED1" s="224"/>
      <c r="EE1" s="224"/>
      <c r="EF1" s="224"/>
      <c r="EG1" s="224"/>
      <c r="EH1" s="224"/>
      <c r="EI1" s="224"/>
      <c r="EJ1" s="224"/>
      <c r="EK1" s="224"/>
      <c r="EL1" s="224"/>
      <c r="EM1" s="224"/>
    </row>
    <row r="2" spans="2:143" ht="22.5" customHeight="1" x14ac:dyDescent="0.2">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9" t="s">
        <v>219</v>
      </c>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630"/>
      <c r="AJ3" s="630"/>
      <c r="AK3" s="630"/>
      <c r="AL3" s="630"/>
      <c r="AM3" s="630"/>
      <c r="AN3" s="630"/>
      <c r="AO3" s="630"/>
      <c r="AP3" s="629" t="s">
        <v>220</v>
      </c>
      <c r="AQ3" s="630"/>
      <c r="AR3" s="630"/>
      <c r="AS3" s="630"/>
      <c r="AT3" s="630"/>
      <c r="AU3" s="630"/>
      <c r="AV3" s="630"/>
      <c r="AW3" s="630"/>
      <c r="AX3" s="630"/>
      <c r="AY3" s="630"/>
      <c r="AZ3" s="630"/>
      <c r="BA3" s="630"/>
      <c r="BB3" s="630"/>
      <c r="BC3" s="630"/>
      <c r="BD3" s="630"/>
      <c r="BE3" s="630"/>
      <c r="BF3" s="630"/>
      <c r="BG3" s="630"/>
      <c r="BH3" s="630"/>
      <c r="BI3" s="630"/>
      <c r="BJ3" s="630"/>
      <c r="BK3" s="630"/>
      <c r="BL3" s="630"/>
      <c r="BM3" s="630"/>
      <c r="BN3" s="630"/>
      <c r="BO3" s="630"/>
      <c r="BP3" s="630"/>
      <c r="BQ3" s="630"/>
      <c r="BR3" s="630"/>
      <c r="BS3" s="630"/>
      <c r="BT3" s="630"/>
      <c r="BU3" s="630"/>
      <c r="BV3" s="630"/>
      <c r="BW3" s="630"/>
      <c r="BX3" s="630"/>
      <c r="BY3" s="630"/>
      <c r="BZ3" s="630"/>
      <c r="CA3" s="630"/>
      <c r="CB3" s="631"/>
      <c r="CD3" s="632" t="s">
        <v>221</v>
      </c>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4"/>
    </row>
    <row r="4" spans="2:143" ht="11.25" customHeight="1" x14ac:dyDescent="0.2">
      <c r="B4" s="629" t="s">
        <v>1</v>
      </c>
      <c r="C4" s="630"/>
      <c r="D4" s="630"/>
      <c r="E4" s="630"/>
      <c r="F4" s="630"/>
      <c r="G4" s="630"/>
      <c r="H4" s="630"/>
      <c r="I4" s="630"/>
      <c r="J4" s="630"/>
      <c r="K4" s="630"/>
      <c r="L4" s="630"/>
      <c r="M4" s="630"/>
      <c r="N4" s="630"/>
      <c r="O4" s="630"/>
      <c r="P4" s="630"/>
      <c r="Q4" s="631"/>
      <c r="R4" s="629" t="s">
        <v>222</v>
      </c>
      <c r="S4" s="630"/>
      <c r="T4" s="630"/>
      <c r="U4" s="630"/>
      <c r="V4" s="630"/>
      <c r="W4" s="630"/>
      <c r="X4" s="630"/>
      <c r="Y4" s="631"/>
      <c r="Z4" s="629" t="s">
        <v>223</v>
      </c>
      <c r="AA4" s="630"/>
      <c r="AB4" s="630"/>
      <c r="AC4" s="631"/>
      <c r="AD4" s="629" t="s">
        <v>224</v>
      </c>
      <c r="AE4" s="630"/>
      <c r="AF4" s="630"/>
      <c r="AG4" s="630"/>
      <c r="AH4" s="630"/>
      <c r="AI4" s="630"/>
      <c r="AJ4" s="630"/>
      <c r="AK4" s="631"/>
      <c r="AL4" s="629" t="s">
        <v>223</v>
      </c>
      <c r="AM4" s="630"/>
      <c r="AN4" s="630"/>
      <c r="AO4" s="631"/>
      <c r="AP4" s="635" t="s">
        <v>225</v>
      </c>
      <c r="AQ4" s="635"/>
      <c r="AR4" s="635"/>
      <c r="AS4" s="635"/>
      <c r="AT4" s="635"/>
      <c r="AU4" s="635"/>
      <c r="AV4" s="635"/>
      <c r="AW4" s="635"/>
      <c r="AX4" s="635"/>
      <c r="AY4" s="635"/>
      <c r="AZ4" s="635"/>
      <c r="BA4" s="635"/>
      <c r="BB4" s="635"/>
      <c r="BC4" s="635"/>
      <c r="BD4" s="635"/>
      <c r="BE4" s="635"/>
      <c r="BF4" s="635"/>
      <c r="BG4" s="635" t="s">
        <v>226</v>
      </c>
      <c r="BH4" s="635"/>
      <c r="BI4" s="635"/>
      <c r="BJ4" s="635"/>
      <c r="BK4" s="635"/>
      <c r="BL4" s="635"/>
      <c r="BM4" s="635"/>
      <c r="BN4" s="635"/>
      <c r="BO4" s="635" t="s">
        <v>223</v>
      </c>
      <c r="BP4" s="635"/>
      <c r="BQ4" s="635"/>
      <c r="BR4" s="635"/>
      <c r="BS4" s="635" t="s">
        <v>227</v>
      </c>
      <c r="BT4" s="635"/>
      <c r="BU4" s="635"/>
      <c r="BV4" s="635"/>
      <c r="BW4" s="635"/>
      <c r="BX4" s="635"/>
      <c r="BY4" s="635"/>
      <c r="BZ4" s="635"/>
      <c r="CA4" s="635"/>
      <c r="CB4" s="635"/>
      <c r="CD4" s="632" t="s">
        <v>228</v>
      </c>
      <c r="CE4" s="633"/>
      <c r="CF4" s="633"/>
      <c r="CG4" s="633"/>
      <c r="CH4" s="633"/>
      <c r="CI4" s="633"/>
      <c r="CJ4" s="633"/>
      <c r="CK4" s="633"/>
      <c r="CL4" s="633"/>
      <c r="CM4" s="633"/>
      <c r="CN4" s="633"/>
      <c r="CO4" s="633"/>
      <c r="CP4" s="633"/>
      <c r="CQ4" s="633"/>
      <c r="CR4" s="633"/>
      <c r="CS4" s="633"/>
      <c r="CT4" s="633"/>
      <c r="CU4" s="633"/>
      <c r="CV4" s="633"/>
      <c r="CW4" s="633"/>
      <c r="CX4" s="633"/>
      <c r="CY4" s="633"/>
      <c r="CZ4" s="633"/>
      <c r="DA4" s="633"/>
      <c r="DB4" s="633"/>
      <c r="DC4" s="633"/>
      <c r="DD4" s="633"/>
      <c r="DE4" s="633"/>
      <c r="DF4" s="633"/>
      <c r="DG4" s="633"/>
      <c r="DH4" s="633"/>
      <c r="DI4" s="633"/>
      <c r="DJ4" s="633"/>
      <c r="DK4" s="633"/>
      <c r="DL4" s="633"/>
      <c r="DM4" s="633"/>
      <c r="DN4" s="633"/>
      <c r="DO4" s="633"/>
      <c r="DP4" s="633"/>
      <c r="DQ4" s="633"/>
      <c r="DR4" s="633"/>
      <c r="DS4" s="633"/>
      <c r="DT4" s="633"/>
      <c r="DU4" s="633"/>
      <c r="DV4" s="633"/>
      <c r="DW4" s="633"/>
      <c r="DX4" s="633"/>
      <c r="DY4" s="633"/>
      <c r="DZ4" s="633"/>
      <c r="EA4" s="633"/>
      <c r="EB4" s="633"/>
      <c r="EC4" s="634"/>
    </row>
    <row r="5" spans="2:143" s="230" customFormat="1" ht="11.25" customHeight="1" x14ac:dyDescent="0.2">
      <c r="B5" s="636" t="s">
        <v>229</v>
      </c>
      <c r="C5" s="637"/>
      <c r="D5" s="637"/>
      <c r="E5" s="637"/>
      <c r="F5" s="637"/>
      <c r="G5" s="637"/>
      <c r="H5" s="637"/>
      <c r="I5" s="637"/>
      <c r="J5" s="637"/>
      <c r="K5" s="637"/>
      <c r="L5" s="637"/>
      <c r="M5" s="637"/>
      <c r="N5" s="637"/>
      <c r="O5" s="637"/>
      <c r="P5" s="637"/>
      <c r="Q5" s="638"/>
      <c r="R5" s="639">
        <v>295943361</v>
      </c>
      <c r="S5" s="640"/>
      <c r="T5" s="640"/>
      <c r="U5" s="640"/>
      <c r="V5" s="640"/>
      <c r="W5" s="640"/>
      <c r="X5" s="640"/>
      <c r="Y5" s="641"/>
      <c r="Z5" s="642">
        <v>27.6</v>
      </c>
      <c r="AA5" s="642"/>
      <c r="AB5" s="642"/>
      <c r="AC5" s="642"/>
      <c r="AD5" s="643">
        <v>267119215</v>
      </c>
      <c r="AE5" s="643"/>
      <c r="AF5" s="643"/>
      <c r="AG5" s="643"/>
      <c r="AH5" s="643"/>
      <c r="AI5" s="643"/>
      <c r="AJ5" s="643"/>
      <c r="AK5" s="643"/>
      <c r="AL5" s="644">
        <v>71.7</v>
      </c>
      <c r="AM5" s="645"/>
      <c r="AN5" s="645"/>
      <c r="AO5" s="646"/>
      <c r="AP5" s="636" t="s">
        <v>230</v>
      </c>
      <c r="AQ5" s="637"/>
      <c r="AR5" s="637"/>
      <c r="AS5" s="637"/>
      <c r="AT5" s="637"/>
      <c r="AU5" s="637"/>
      <c r="AV5" s="637"/>
      <c r="AW5" s="637"/>
      <c r="AX5" s="637"/>
      <c r="AY5" s="637"/>
      <c r="AZ5" s="637"/>
      <c r="BA5" s="637"/>
      <c r="BB5" s="637"/>
      <c r="BC5" s="637"/>
      <c r="BD5" s="637"/>
      <c r="BE5" s="637"/>
      <c r="BF5" s="638"/>
      <c r="BG5" s="650">
        <v>263205275</v>
      </c>
      <c r="BH5" s="651"/>
      <c r="BI5" s="651"/>
      <c r="BJ5" s="651"/>
      <c r="BK5" s="651"/>
      <c r="BL5" s="651"/>
      <c r="BM5" s="651"/>
      <c r="BN5" s="652"/>
      <c r="BO5" s="653">
        <v>88.9</v>
      </c>
      <c r="BP5" s="653"/>
      <c r="BQ5" s="653"/>
      <c r="BR5" s="653"/>
      <c r="BS5" s="654">
        <v>3908260</v>
      </c>
      <c r="BT5" s="654"/>
      <c r="BU5" s="654"/>
      <c r="BV5" s="654"/>
      <c r="BW5" s="654"/>
      <c r="BX5" s="654"/>
      <c r="BY5" s="654"/>
      <c r="BZ5" s="654"/>
      <c r="CA5" s="654"/>
      <c r="CB5" s="658"/>
      <c r="CD5" s="632" t="s">
        <v>225</v>
      </c>
      <c r="CE5" s="633"/>
      <c r="CF5" s="633"/>
      <c r="CG5" s="633"/>
      <c r="CH5" s="633"/>
      <c r="CI5" s="633"/>
      <c r="CJ5" s="633"/>
      <c r="CK5" s="633"/>
      <c r="CL5" s="633"/>
      <c r="CM5" s="633"/>
      <c r="CN5" s="633"/>
      <c r="CO5" s="633"/>
      <c r="CP5" s="633"/>
      <c r="CQ5" s="634"/>
      <c r="CR5" s="632" t="s">
        <v>231</v>
      </c>
      <c r="CS5" s="633"/>
      <c r="CT5" s="633"/>
      <c r="CU5" s="633"/>
      <c r="CV5" s="633"/>
      <c r="CW5" s="633"/>
      <c r="CX5" s="633"/>
      <c r="CY5" s="634"/>
      <c r="CZ5" s="632" t="s">
        <v>223</v>
      </c>
      <c r="DA5" s="633"/>
      <c r="DB5" s="633"/>
      <c r="DC5" s="634"/>
      <c r="DD5" s="632" t="s">
        <v>232</v>
      </c>
      <c r="DE5" s="633"/>
      <c r="DF5" s="633"/>
      <c r="DG5" s="633"/>
      <c r="DH5" s="633"/>
      <c r="DI5" s="633"/>
      <c r="DJ5" s="633"/>
      <c r="DK5" s="633"/>
      <c r="DL5" s="633"/>
      <c r="DM5" s="633"/>
      <c r="DN5" s="633"/>
      <c r="DO5" s="633"/>
      <c r="DP5" s="634"/>
      <c r="DQ5" s="632" t="s">
        <v>233</v>
      </c>
      <c r="DR5" s="633"/>
      <c r="DS5" s="633"/>
      <c r="DT5" s="633"/>
      <c r="DU5" s="633"/>
      <c r="DV5" s="633"/>
      <c r="DW5" s="633"/>
      <c r="DX5" s="633"/>
      <c r="DY5" s="633"/>
      <c r="DZ5" s="633"/>
      <c r="EA5" s="633"/>
      <c r="EB5" s="633"/>
      <c r="EC5" s="634"/>
    </row>
    <row r="6" spans="2:143" ht="11.25" customHeight="1" x14ac:dyDescent="0.2">
      <c r="B6" s="647" t="s">
        <v>234</v>
      </c>
      <c r="C6" s="648"/>
      <c r="D6" s="648"/>
      <c r="E6" s="648"/>
      <c r="F6" s="648"/>
      <c r="G6" s="648"/>
      <c r="H6" s="648"/>
      <c r="I6" s="648"/>
      <c r="J6" s="648"/>
      <c r="K6" s="648"/>
      <c r="L6" s="648"/>
      <c r="M6" s="648"/>
      <c r="N6" s="648"/>
      <c r="O6" s="648"/>
      <c r="P6" s="648"/>
      <c r="Q6" s="649"/>
      <c r="R6" s="650">
        <v>3366828</v>
      </c>
      <c r="S6" s="651"/>
      <c r="T6" s="651"/>
      <c r="U6" s="651"/>
      <c r="V6" s="651"/>
      <c r="W6" s="651"/>
      <c r="X6" s="651"/>
      <c r="Y6" s="652"/>
      <c r="Z6" s="653">
        <v>0.3</v>
      </c>
      <c r="AA6" s="653"/>
      <c r="AB6" s="653"/>
      <c r="AC6" s="653"/>
      <c r="AD6" s="654">
        <v>3366828</v>
      </c>
      <c r="AE6" s="654"/>
      <c r="AF6" s="654"/>
      <c r="AG6" s="654"/>
      <c r="AH6" s="654"/>
      <c r="AI6" s="654"/>
      <c r="AJ6" s="654"/>
      <c r="AK6" s="654"/>
      <c r="AL6" s="655">
        <v>0.9</v>
      </c>
      <c r="AM6" s="656"/>
      <c r="AN6" s="656"/>
      <c r="AO6" s="657"/>
      <c r="AP6" s="647" t="s">
        <v>235</v>
      </c>
      <c r="AQ6" s="648"/>
      <c r="AR6" s="648"/>
      <c r="AS6" s="648"/>
      <c r="AT6" s="648"/>
      <c r="AU6" s="648"/>
      <c r="AV6" s="648"/>
      <c r="AW6" s="648"/>
      <c r="AX6" s="648"/>
      <c r="AY6" s="648"/>
      <c r="AZ6" s="648"/>
      <c r="BA6" s="648"/>
      <c r="BB6" s="648"/>
      <c r="BC6" s="648"/>
      <c r="BD6" s="648"/>
      <c r="BE6" s="648"/>
      <c r="BF6" s="649"/>
      <c r="BG6" s="650">
        <v>263205275</v>
      </c>
      <c r="BH6" s="651"/>
      <c r="BI6" s="651"/>
      <c r="BJ6" s="651"/>
      <c r="BK6" s="651"/>
      <c r="BL6" s="651"/>
      <c r="BM6" s="651"/>
      <c r="BN6" s="652"/>
      <c r="BO6" s="653">
        <v>88.9</v>
      </c>
      <c r="BP6" s="653"/>
      <c r="BQ6" s="653"/>
      <c r="BR6" s="653"/>
      <c r="BS6" s="654">
        <v>3908260</v>
      </c>
      <c r="BT6" s="654"/>
      <c r="BU6" s="654"/>
      <c r="BV6" s="654"/>
      <c r="BW6" s="654"/>
      <c r="BX6" s="654"/>
      <c r="BY6" s="654"/>
      <c r="BZ6" s="654"/>
      <c r="CA6" s="654"/>
      <c r="CB6" s="658"/>
      <c r="CD6" s="661" t="s">
        <v>236</v>
      </c>
      <c r="CE6" s="662"/>
      <c r="CF6" s="662"/>
      <c r="CG6" s="662"/>
      <c r="CH6" s="662"/>
      <c r="CI6" s="662"/>
      <c r="CJ6" s="662"/>
      <c r="CK6" s="662"/>
      <c r="CL6" s="662"/>
      <c r="CM6" s="662"/>
      <c r="CN6" s="662"/>
      <c r="CO6" s="662"/>
      <c r="CP6" s="662"/>
      <c r="CQ6" s="663"/>
      <c r="CR6" s="650">
        <v>1994401</v>
      </c>
      <c r="CS6" s="651"/>
      <c r="CT6" s="651"/>
      <c r="CU6" s="651"/>
      <c r="CV6" s="651"/>
      <c r="CW6" s="651"/>
      <c r="CX6" s="651"/>
      <c r="CY6" s="652"/>
      <c r="CZ6" s="644">
        <v>0.2</v>
      </c>
      <c r="DA6" s="645"/>
      <c r="DB6" s="645"/>
      <c r="DC6" s="664"/>
      <c r="DD6" s="659" t="s">
        <v>237</v>
      </c>
      <c r="DE6" s="651"/>
      <c r="DF6" s="651"/>
      <c r="DG6" s="651"/>
      <c r="DH6" s="651"/>
      <c r="DI6" s="651"/>
      <c r="DJ6" s="651"/>
      <c r="DK6" s="651"/>
      <c r="DL6" s="651"/>
      <c r="DM6" s="651"/>
      <c r="DN6" s="651"/>
      <c r="DO6" s="651"/>
      <c r="DP6" s="652"/>
      <c r="DQ6" s="659">
        <v>1910533</v>
      </c>
      <c r="DR6" s="651"/>
      <c r="DS6" s="651"/>
      <c r="DT6" s="651"/>
      <c r="DU6" s="651"/>
      <c r="DV6" s="651"/>
      <c r="DW6" s="651"/>
      <c r="DX6" s="651"/>
      <c r="DY6" s="651"/>
      <c r="DZ6" s="651"/>
      <c r="EA6" s="651"/>
      <c r="EB6" s="651"/>
      <c r="EC6" s="660"/>
    </row>
    <row r="7" spans="2:143" ht="11.25" customHeight="1" x14ac:dyDescent="0.2">
      <c r="B7" s="647" t="s">
        <v>238</v>
      </c>
      <c r="C7" s="648"/>
      <c r="D7" s="648"/>
      <c r="E7" s="648"/>
      <c r="F7" s="648"/>
      <c r="G7" s="648"/>
      <c r="H7" s="648"/>
      <c r="I7" s="648"/>
      <c r="J7" s="648"/>
      <c r="K7" s="648"/>
      <c r="L7" s="648"/>
      <c r="M7" s="648"/>
      <c r="N7" s="648"/>
      <c r="O7" s="648"/>
      <c r="P7" s="648"/>
      <c r="Q7" s="649"/>
      <c r="R7" s="650">
        <v>201597</v>
      </c>
      <c r="S7" s="651"/>
      <c r="T7" s="651"/>
      <c r="U7" s="651"/>
      <c r="V7" s="651"/>
      <c r="W7" s="651"/>
      <c r="X7" s="651"/>
      <c r="Y7" s="652"/>
      <c r="Z7" s="653">
        <v>0</v>
      </c>
      <c r="AA7" s="653"/>
      <c r="AB7" s="653"/>
      <c r="AC7" s="653"/>
      <c r="AD7" s="654">
        <v>201597</v>
      </c>
      <c r="AE7" s="654"/>
      <c r="AF7" s="654"/>
      <c r="AG7" s="654"/>
      <c r="AH7" s="654"/>
      <c r="AI7" s="654"/>
      <c r="AJ7" s="654"/>
      <c r="AK7" s="654"/>
      <c r="AL7" s="655">
        <v>0.1</v>
      </c>
      <c r="AM7" s="656"/>
      <c r="AN7" s="656"/>
      <c r="AO7" s="657"/>
      <c r="AP7" s="647" t="s">
        <v>239</v>
      </c>
      <c r="AQ7" s="648"/>
      <c r="AR7" s="648"/>
      <c r="AS7" s="648"/>
      <c r="AT7" s="648"/>
      <c r="AU7" s="648"/>
      <c r="AV7" s="648"/>
      <c r="AW7" s="648"/>
      <c r="AX7" s="648"/>
      <c r="AY7" s="648"/>
      <c r="AZ7" s="648"/>
      <c r="BA7" s="648"/>
      <c r="BB7" s="648"/>
      <c r="BC7" s="648"/>
      <c r="BD7" s="648"/>
      <c r="BE7" s="648"/>
      <c r="BF7" s="649"/>
      <c r="BG7" s="650">
        <v>143965437</v>
      </c>
      <c r="BH7" s="651"/>
      <c r="BI7" s="651"/>
      <c r="BJ7" s="651"/>
      <c r="BK7" s="651"/>
      <c r="BL7" s="651"/>
      <c r="BM7" s="651"/>
      <c r="BN7" s="652"/>
      <c r="BO7" s="653">
        <v>48.6</v>
      </c>
      <c r="BP7" s="653"/>
      <c r="BQ7" s="653"/>
      <c r="BR7" s="653"/>
      <c r="BS7" s="654">
        <v>3908260</v>
      </c>
      <c r="BT7" s="654"/>
      <c r="BU7" s="654"/>
      <c r="BV7" s="654"/>
      <c r="BW7" s="654"/>
      <c r="BX7" s="654"/>
      <c r="BY7" s="654"/>
      <c r="BZ7" s="654"/>
      <c r="CA7" s="654"/>
      <c r="CB7" s="658"/>
      <c r="CD7" s="665" t="s">
        <v>240</v>
      </c>
      <c r="CE7" s="666"/>
      <c r="CF7" s="666"/>
      <c r="CG7" s="666"/>
      <c r="CH7" s="666"/>
      <c r="CI7" s="666"/>
      <c r="CJ7" s="666"/>
      <c r="CK7" s="666"/>
      <c r="CL7" s="666"/>
      <c r="CM7" s="666"/>
      <c r="CN7" s="666"/>
      <c r="CO7" s="666"/>
      <c r="CP7" s="666"/>
      <c r="CQ7" s="667"/>
      <c r="CR7" s="650">
        <v>189598972</v>
      </c>
      <c r="CS7" s="651"/>
      <c r="CT7" s="651"/>
      <c r="CU7" s="651"/>
      <c r="CV7" s="651"/>
      <c r="CW7" s="651"/>
      <c r="CX7" s="651"/>
      <c r="CY7" s="652"/>
      <c r="CZ7" s="653">
        <v>17.8</v>
      </c>
      <c r="DA7" s="653"/>
      <c r="DB7" s="653"/>
      <c r="DC7" s="653"/>
      <c r="DD7" s="659">
        <v>6513303</v>
      </c>
      <c r="DE7" s="651"/>
      <c r="DF7" s="651"/>
      <c r="DG7" s="651"/>
      <c r="DH7" s="651"/>
      <c r="DI7" s="651"/>
      <c r="DJ7" s="651"/>
      <c r="DK7" s="651"/>
      <c r="DL7" s="651"/>
      <c r="DM7" s="651"/>
      <c r="DN7" s="651"/>
      <c r="DO7" s="651"/>
      <c r="DP7" s="652"/>
      <c r="DQ7" s="659">
        <v>36048483</v>
      </c>
      <c r="DR7" s="651"/>
      <c r="DS7" s="651"/>
      <c r="DT7" s="651"/>
      <c r="DU7" s="651"/>
      <c r="DV7" s="651"/>
      <c r="DW7" s="651"/>
      <c r="DX7" s="651"/>
      <c r="DY7" s="651"/>
      <c r="DZ7" s="651"/>
      <c r="EA7" s="651"/>
      <c r="EB7" s="651"/>
      <c r="EC7" s="660"/>
    </row>
    <row r="8" spans="2:143" ht="11.25" customHeight="1" x14ac:dyDescent="0.2">
      <c r="B8" s="647" t="s">
        <v>241</v>
      </c>
      <c r="C8" s="648"/>
      <c r="D8" s="648"/>
      <c r="E8" s="648"/>
      <c r="F8" s="648"/>
      <c r="G8" s="648"/>
      <c r="H8" s="648"/>
      <c r="I8" s="648"/>
      <c r="J8" s="648"/>
      <c r="K8" s="648"/>
      <c r="L8" s="648"/>
      <c r="M8" s="648"/>
      <c r="N8" s="648"/>
      <c r="O8" s="648"/>
      <c r="P8" s="648"/>
      <c r="Q8" s="649"/>
      <c r="R8" s="650">
        <v>1386850</v>
      </c>
      <c r="S8" s="651"/>
      <c r="T8" s="651"/>
      <c r="U8" s="651"/>
      <c r="V8" s="651"/>
      <c r="W8" s="651"/>
      <c r="X8" s="651"/>
      <c r="Y8" s="652"/>
      <c r="Z8" s="653">
        <v>0.1</v>
      </c>
      <c r="AA8" s="653"/>
      <c r="AB8" s="653"/>
      <c r="AC8" s="653"/>
      <c r="AD8" s="654">
        <v>1386850</v>
      </c>
      <c r="AE8" s="654"/>
      <c r="AF8" s="654"/>
      <c r="AG8" s="654"/>
      <c r="AH8" s="654"/>
      <c r="AI8" s="654"/>
      <c r="AJ8" s="654"/>
      <c r="AK8" s="654"/>
      <c r="AL8" s="655">
        <v>0.4</v>
      </c>
      <c r="AM8" s="656"/>
      <c r="AN8" s="656"/>
      <c r="AO8" s="657"/>
      <c r="AP8" s="647" t="s">
        <v>242</v>
      </c>
      <c r="AQ8" s="648"/>
      <c r="AR8" s="648"/>
      <c r="AS8" s="648"/>
      <c r="AT8" s="648"/>
      <c r="AU8" s="648"/>
      <c r="AV8" s="648"/>
      <c r="AW8" s="648"/>
      <c r="AX8" s="648"/>
      <c r="AY8" s="648"/>
      <c r="AZ8" s="648"/>
      <c r="BA8" s="648"/>
      <c r="BB8" s="648"/>
      <c r="BC8" s="648"/>
      <c r="BD8" s="648"/>
      <c r="BE8" s="648"/>
      <c r="BF8" s="649"/>
      <c r="BG8" s="650">
        <v>2207251</v>
      </c>
      <c r="BH8" s="651"/>
      <c r="BI8" s="651"/>
      <c r="BJ8" s="651"/>
      <c r="BK8" s="651"/>
      <c r="BL8" s="651"/>
      <c r="BM8" s="651"/>
      <c r="BN8" s="652"/>
      <c r="BO8" s="653">
        <v>0.7</v>
      </c>
      <c r="BP8" s="653"/>
      <c r="BQ8" s="653"/>
      <c r="BR8" s="653"/>
      <c r="BS8" s="659" t="s">
        <v>237</v>
      </c>
      <c r="BT8" s="651"/>
      <c r="BU8" s="651"/>
      <c r="BV8" s="651"/>
      <c r="BW8" s="651"/>
      <c r="BX8" s="651"/>
      <c r="BY8" s="651"/>
      <c r="BZ8" s="651"/>
      <c r="CA8" s="651"/>
      <c r="CB8" s="660"/>
      <c r="CD8" s="665" t="s">
        <v>243</v>
      </c>
      <c r="CE8" s="666"/>
      <c r="CF8" s="666"/>
      <c r="CG8" s="666"/>
      <c r="CH8" s="666"/>
      <c r="CI8" s="666"/>
      <c r="CJ8" s="666"/>
      <c r="CK8" s="666"/>
      <c r="CL8" s="666"/>
      <c r="CM8" s="666"/>
      <c r="CN8" s="666"/>
      <c r="CO8" s="666"/>
      <c r="CP8" s="666"/>
      <c r="CQ8" s="667"/>
      <c r="CR8" s="650">
        <v>323643381</v>
      </c>
      <c r="CS8" s="651"/>
      <c r="CT8" s="651"/>
      <c r="CU8" s="651"/>
      <c r="CV8" s="651"/>
      <c r="CW8" s="651"/>
      <c r="CX8" s="651"/>
      <c r="CY8" s="652"/>
      <c r="CZ8" s="653">
        <v>30.5</v>
      </c>
      <c r="DA8" s="653"/>
      <c r="DB8" s="653"/>
      <c r="DC8" s="653"/>
      <c r="DD8" s="659">
        <v>4428373</v>
      </c>
      <c r="DE8" s="651"/>
      <c r="DF8" s="651"/>
      <c r="DG8" s="651"/>
      <c r="DH8" s="651"/>
      <c r="DI8" s="651"/>
      <c r="DJ8" s="651"/>
      <c r="DK8" s="651"/>
      <c r="DL8" s="651"/>
      <c r="DM8" s="651"/>
      <c r="DN8" s="651"/>
      <c r="DO8" s="651"/>
      <c r="DP8" s="652"/>
      <c r="DQ8" s="659">
        <v>150355407</v>
      </c>
      <c r="DR8" s="651"/>
      <c r="DS8" s="651"/>
      <c r="DT8" s="651"/>
      <c r="DU8" s="651"/>
      <c r="DV8" s="651"/>
      <c r="DW8" s="651"/>
      <c r="DX8" s="651"/>
      <c r="DY8" s="651"/>
      <c r="DZ8" s="651"/>
      <c r="EA8" s="651"/>
      <c r="EB8" s="651"/>
      <c r="EC8" s="660"/>
    </row>
    <row r="9" spans="2:143" ht="11.25" customHeight="1" x14ac:dyDescent="0.2">
      <c r="B9" s="647" t="s">
        <v>244</v>
      </c>
      <c r="C9" s="648"/>
      <c r="D9" s="648"/>
      <c r="E9" s="648"/>
      <c r="F9" s="648"/>
      <c r="G9" s="648"/>
      <c r="H9" s="648"/>
      <c r="I9" s="648"/>
      <c r="J9" s="648"/>
      <c r="K9" s="648"/>
      <c r="L9" s="648"/>
      <c r="M9" s="648"/>
      <c r="N9" s="648"/>
      <c r="O9" s="648"/>
      <c r="P9" s="648"/>
      <c r="Q9" s="649"/>
      <c r="R9" s="650">
        <v>1549316</v>
      </c>
      <c r="S9" s="651"/>
      <c r="T9" s="651"/>
      <c r="U9" s="651"/>
      <c r="V9" s="651"/>
      <c r="W9" s="651"/>
      <c r="X9" s="651"/>
      <c r="Y9" s="652"/>
      <c r="Z9" s="653">
        <v>0.1</v>
      </c>
      <c r="AA9" s="653"/>
      <c r="AB9" s="653"/>
      <c r="AC9" s="653"/>
      <c r="AD9" s="654">
        <v>1549316</v>
      </c>
      <c r="AE9" s="654"/>
      <c r="AF9" s="654"/>
      <c r="AG9" s="654"/>
      <c r="AH9" s="654"/>
      <c r="AI9" s="654"/>
      <c r="AJ9" s="654"/>
      <c r="AK9" s="654"/>
      <c r="AL9" s="655">
        <v>0.4</v>
      </c>
      <c r="AM9" s="656"/>
      <c r="AN9" s="656"/>
      <c r="AO9" s="657"/>
      <c r="AP9" s="647" t="s">
        <v>245</v>
      </c>
      <c r="AQ9" s="648"/>
      <c r="AR9" s="648"/>
      <c r="AS9" s="648"/>
      <c r="AT9" s="648"/>
      <c r="AU9" s="648"/>
      <c r="AV9" s="648"/>
      <c r="AW9" s="648"/>
      <c r="AX9" s="648"/>
      <c r="AY9" s="648"/>
      <c r="AZ9" s="648"/>
      <c r="BA9" s="648"/>
      <c r="BB9" s="648"/>
      <c r="BC9" s="648"/>
      <c r="BD9" s="648"/>
      <c r="BE9" s="648"/>
      <c r="BF9" s="649"/>
      <c r="BG9" s="650">
        <v>114997650</v>
      </c>
      <c r="BH9" s="651"/>
      <c r="BI9" s="651"/>
      <c r="BJ9" s="651"/>
      <c r="BK9" s="651"/>
      <c r="BL9" s="651"/>
      <c r="BM9" s="651"/>
      <c r="BN9" s="652"/>
      <c r="BO9" s="653">
        <v>38.9</v>
      </c>
      <c r="BP9" s="653"/>
      <c r="BQ9" s="653"/>
      <c r="BR9" s="653"/>
      <c r="BS9" s="659" t="s">
        <v>237</v>
      </c>
      <c r="BT9" s="651"/>
      <c r="BU9" s="651"/>
      <c r="BV9" s="651"/>
      <c r="BW9" s="651"/>
      <c r="BX9" s="651"/>
      <c r="BY9" s="651"/>
      <c r="BZ9" s="651"/>
      <c r="CA9" s="651"/>
      <c r="CB9" s="660"/>
      <c r="CD9" s="665" t="s">
        <v>246</v>
      </c>
      <c r="CE9" s="666"/>
      <c r="CF9" s="666"/>
      <c r="CG9" s="666"/>
      <c r="CH9" s="666"/>
      <c r="CI9" s="666"/>
      <c r="CJ9" s="666"/>
      <c r="CK9" s="666"/>
      <c r="CL9" s="666"/>
      <c r="CM9" s="666"/>
      <c r="CN9" s="666"/>
      <c r="CO9" s="666"/>
      <c r="CP9" s="666"/>
      <c r="CQ9" s="667"/>
      <c r="CR9" s="650">
        <v>50590099</v>
      </c>
      <c r="CS9" s="651"/>
      <c r="CT9" s="651"/>
      <c r="CU9" s="651"/>
      <c r="CV9" s="651"/>
      <c r="CW9" s="651"/>
      <c r="CX9" s="651"/>
      <c r="CY9" s="652"/>
      <c r="CZ9" s="653">
        <v>4.8</v>
      </c>
      <c r="DA9" s="653"/>
      <c r="DB9" s="653"/>
      <c r="DC9" s="653"/>
      <c r="DD9" s="659">
        <v>7700955</v>
      </c>
      <c r="DE9" s="651"/>
      <c r="DF9" s="651"/>
      <c r="DG9" s="651"/>
      <c r="DH9" s="651"/>
      <c r="DI9" s="651"/>
      <c r="DJ9" s="651"/>
      <c r="DK9" s="651"/>
      <c r="DL9" s="651"/>
      <c r="DM9" s="651"/>
      <c r="DN9" s="651"/>
      <c r="DO9" s="651"/>
      <c r="DP9" s="652"/>
      <c r="DQ9" s="659">
        <v>31035007</v>
      </c>
      <c r="DR9" s="651"/>
      <c r="DS9" s="651"/>
      <c r="DT9" s="651"/>
      <c r="DU9" s="651"/>
      <c r="DV9" s="651"/>
      <c r="DW9" s="651"/>
      <c r="DX9" s="651"/>
      <c r="DY9" s="651"/>
      <c r="DZ9" s="651"/>
      <c r="EA9" s="651"/>
      <c r="EB9" s="651"/>
      <c r="EC9" s="660"/>
    </row>
    <row r="10" spans="2:143" ht="11.25" customHeight="1" x14ac:dyDescent="0.2">
      <c r="B10" s="647" t="s">
        <v>247</v>
      </c>
      <c r="C10" s="648"/>
      <c r="D10" s="648"/>
      <c r="E10" s="648"/>
      <c r="F10" s="648"/>
      <c r="G10" s="648"/>
      <c r="H10" s="648"/>
      <c r="I10" s="648"/>
      <c r="J10" s="648"/>
      <c r="K10" s="648"/>
      <c r="L10" s="648"/>
      <c r="M10" s="648"/>
      <c r="N10" s="648"/>
      <c r="O10" s="648"/>
      <c r="P10" s="648"/>
      <c r="Q10" s="649"/>
      <c r="R10" s="650">
        <v>321483</v>
      </c>
      <c r="S10" s="651"/>
      <c r="T10" s="651"/>
      <c r="U10" s="651"/>
      <c r="V10" s="651"/>
      <c r="W10" s="651"/>
      <c r="X10" s="651"/>
      <c r="Y10" s="652"/>
      <c r="Z10" s="653">
        <v>0</v>
      </c>
      <c r="AA10" s="653"/>
      <c r="AB10" s="653"/>
      <c r="AC10" s="653"/>
      <c r="AD10" s="654">
        <v>321483</v>
      </c>
      <c r="AE10" s="654"/>
      <c r="AF10" s="654"/>
      <c r="AG10" s="654"/>
      <c r="AH10" s="654"/>
      <c r="AI10" s="654"/>
      <c r="AJ10" s="654"/>
      <c r="AK10" s="654"/>
      <c r="AL10" s="655">
        <v>0.1</v>
      </c>
      <c r="AM10" s="656"/>
      <c r="AN10" s="656"/>
      <c r="AO10" s="657"/>
      <c r="AP10" s="647" t="s">
        <v>248</v>
      </c>
      <c r="AQ10" s="648"/>
      <c r="AR10" s="648"/>
      <c r="AS10" s="648"/>
      <c r="AT10" s="648"/>
      <c r="AU10" s="648"/>
      <c r="AV10" s="648"/>
      <c r="AW10" s="648"/>
      <c r="AX10" s="648"/>
      <c r="AY10" s="648"/>
      <c r="AZ10" s="648"/>
      <c r="BA10" s="648"/>
      <c r="BB10" s="648"/>
      <c r="BC10" s="648"/>
      <c r="BD10" s="648"/>
      <c r="BE10" s="648"/>
      <c r="BF10" s="649"/>
      <c r="BG10" s="650">
        <v>5308772</v>
      </c>
      <c r="BH10" s="651"/>
      <c r="BI10" s="651"/>
      <c r="BJ10" s="651"/>
      <c r="BK10" s="651"/>
      <c r="BL10" s="651"/>
      <c r="BM10" s="651"/>
      <c r="BN10" s="652"/>
      <c r="BO10" s="653">
        <v>1.8</v>
      </c>
      <c r="BP10" s="653"/>
      <c r="BQ10" s="653"/>
      <c r="BR10" s="653"/>
      <c r="BS10" s="659" t="s">
        <v>139</v>
      </c>
      <c r="BT10" s="651"/>
      <c r="BU10" s="651"/>
      <c r="BV10" s="651"/>
      <c r="BW10" s="651"/>
      <c r="BX10" s="651"/>
      <c r="BY10" s="651"/>
      <c r="BZ10" s="651"/>
      <c r="CA10" s="651"/>
      <c r="CB10" s="660"/>
      <c r="CD10" s="665" t="s">
        <v>249</v>
      </c>
      <c r="CE10" s="666"/>
      <c r="CF10" s="666"/>
      <c r="CG10" s="666"/>
      <c r="CH10" s="666"/>
      <c r="CI10" s="666"/>
      <c r="CJ10" s="666"/>
      <c r="CK10" s="666"/>
      <c r="CL10" s="666"/>
      <c r="CM10" s="666"/>
      <c r="CN10" s="666"/>
      <c r="CO10" s="666"/>
      <c r="CP10" s="666"/>
      <c r="CQ10" s="667"/>
      <c r="CR10" s="650">
        <v>36879</v>
      </c>
      <c r="CS10" s="651"/>
      <c r="CT10" s="651"/>
      <c r="CU10" s="651"/>
      <c r="CV10" s="651"/>
      <c r="CW10" s="651"/>
      <c r="CX10" s="651"/>
      <c r="CY10" s="652"/>
      <c r="CZ10" s="653">
        <v>0</v>
      </c>
      <c r="DA10" s="653"/>
      <c r="DB10" s="653"/>
      <c r="DC10" s="653"/>
      <c r="DD10" s="659">
        <v>5854</v>
      </c>
      <c r="DE10" s="651"/>
      <c r="DF10" s="651"/>
      <c r="DG10" s="651"/>
      <c r="DH10" s="651"/>
      <c r="DI10" s="651"/>
      <c r="DJ10" s="651"/>
      <c r="DK10" s="651"/>
      <c r="DL10" s="651"/>
      <c r="DM10" s="651"/>
      <c r="DN10" s="651"/>
      <c r="DO10" s="651"/>
      <c r="DP10" s="652"/>
      <c r="DQ10" s="659">
        <v>35519</v>
      </c>
      <c r="DR10" s="651"/>
      <c r="DS10" s="651"/>
      <c r="DT10" s="651"/>
      <c r="DU10" s="651"/>
      <c r="DV10" s="651"/>
      <c r="DW10" s="651"/>
      <c r="DX10" s="651"/>
      <c r="DY10" s="651"/>
      <c r="DZ10" s="651"/>
      <c r="EA10" s="651"/>
      <c r="EB10" s="651"/>
      <c r="EC10" s="660"/>
    </row>
    <row r="11" spans="2:143" ht="11.25" customHeight="1" x14ac:dyDescent="0.2">
      <c r="B11" s="647" t="s">
        <v>250</v>
      </c>
      <c r="C11" s="648"/>
      <c r="D11" s="648"/>
      <c r="E11" s="648"/>
      <c r="F11" s="648"/>
      <c r="G11" s="648"/>
      <c r="H11" s="648"/>
      <c r="I11" s="648"/>
      <c r="J11" s="648"/>
      <c r="K11" s="648"/>
      <c r="L11" s="648"/>
      <c r="M11" s="648"/>
      <c r="N11" s="648"/>
      <c r="O11" s="648"/>
      <c r="P11" s="648"/>
      <c r="Q11" s="649"/>
      <c r="R11" s="650">
        <v>31876568</v>
      </c>
      <c r="S11" s="651"/>
      <c r="T11" s="651"/>
      <c r="U11" s="651"/>
      <c r="V11" s="651"/>
      <c r="W11" s="651"/>
      <c r="X11" s="651"/>
      <c r="Y11" s="652"/>
      <c r="Z11" s="655">
        <v>3</v>
      </c>
      <c r="AA11" s="656"/>
      <c r="AB11" s="656"/>
      <c r="AC11" s="668"/>
      <c r="AD11" s="659">
        <v>31876568</v>
      </c>
      <c r="AE11" s="651"/>
      <c r="AF11" s="651"/>
      <c r="AG11" s="651"/>
      <c r="AH11" s="651"/>
      <c r="AI11" s="651"/>
      <c r="AJ11" s="651"/>
      <c r="AK11" s="652"/>
      <c r="AL11" s="655">
        <v>8.6</v>
      </c>
      <c r="AM11" s="656"/>
      <c r="AN11" s="656"/>
      <c r="AO11" s="657"/>
      <c r="AP11" s="647" t="s">
        <v>251</v>
      </c>
      <c r="AQ11" s="648"/>
      <c r="AR11" s="648"/>
      <c r="AS11" s="648"/>
      <c r="AT11" s="648"/>
      <c r="AU11" s="648"/>
      <c r="AV11" s="648"/>
      <c r="AW11" s="648"/>
      <c r="AX11" s="648"/>
      <c r="AY11" s="648"/>
      <c r="AZ11" s="648"/>
      <c r="BA11" s="648"/>
      <c r="BB11" s="648"/>
      <c r="BC11" s="648"/>
      <c r="BD11" s="648"/>
      <c r="BE11" s="648"/>
      <c r="BF11" s="649"/>
      <c r="BG11" s="650">
        <v>21451764</v>
      </c>
      <c r="BH11" s="651"/>
      <c r="BI11" s="651"/>
      <c r="BJ11" s="651"/>
      <c r="BK11" s="651"/>
      <c r="BL11" s="651"/>
      <c r="BM11" s="651"/>
      <c r="BN11" s="652"/>
      <c r="BO11" s="653">
        <v>7.2</v>
      </c>
      <c r="BP11" s="653"/>
      <c r="BQ11" s="653"/>
      <c r="BR11" s="653"/>
      <c r="BS11" s="659">
        <v>3908260</v>
      </c>
      <c r="BT11" s="651"/>
      <c r="BU11" s="651"/>
      <c r="BV11" s="651"/>
      <c r="BW11" s="651"/>
      <c r="BX11" s="651"/>
      <c r="BY11" s="651"/>
      <c r="BZ11" s="651"/>
      <c r="CA11" s="651"/>
      <c r="CB11" s="660"/>
      <c r="CD11" s="665" t="s">
        <v>252</v>
      </c>
      <c r="CE11" s="666"/>
      <c r="CF11" s="666"/>
      <c r="CG11" s="666"/>
      <c r="CH11" s="666"/>
      <c r="CI11" s="666"/>
      <c r="CJ11" s="666"/>
      <c r="CK11" s="666"/>
      <c r="CL11" s="666"/>
      <c r="CM11" s="666"/>
      <c r="CN11" s="666"/>
      <c r="CO11" s="666"/>
      <c r="CP11" s="666"/>
      <c r="CQ11" s="667"/>
      <c r="CR11" s="650">
        <v>2405870</v>
      </c>
      <c r="CS11" s="651"/>
      <c r="CT11" s="651"/>
      <c r="CU11" s="651"/>
      <c r="CV11" s="651"/>
      <c r="CW11" s="651"/>
      <c r="CX11" s="651"/>
      <c r="CY11" s="652"/>
      <c r="CZ11" s="653">
        <v>0.2</v>
      </c>
      <c r="DA11" s="653"/>
      <c r="DB11" s="653"/>
      <c r="DC11" s="653"/>
      <c r="DD11" s="659">
        <v>486991</v>
      </c>
      <c r="DE11" s="651"/>
      <c r="DF11" s="651"/>
      <c r="DG11" s="651"/>
      <c r="DH11" s="651"/>
      <c r="DI11" s="651"/>
      <c r="DJ11" s="651"/>
      <c r="DK11" s="651"/>
      <c r="DL11" s="651"/>
      <c r="DM11" s="651"/>
      <c r="DN11" s="651"/>
      <c r="DO11" s="651"/>
      <c r="DP11" s="652"/>
      <c r="DQ11" s="659">
        <v>1947290</v>
      </c>
      <c r="DR11" s="651"/>
      <c r="DS11" s="651"/>
      <c r="DT11" s="651"/>
      <c r="DU11" s="651"/>
      <c r="DV11" s="651"/>
      <c r="DW11" s="651"/>
      <c r="DX11" s="651"/>
      <c r="DY11" s="651"/>
      <c r="DZ11" s="651"/>
      <c r="EA11" s="651"/>
      <c r="EB11" s="651"/>
      <c r="EC11" s="660"/>
    </row>
    <row r="12" spans="2:143" ht="11.25" customHeight="1" x14ac:dyDescent="0.2">
      <c r="B12" s="647" t="s">
        <v>253</v>
      </c>
      <c r="C12" s="648"/>
      <c r="D12" s="648"/>
      <c r="E12" s="648"/>
      <c r="F12" s="648"/>
      <c r="G12" s="648"/>
      <c r="H12" s="648"/>
      <c r="I12" s="648"/>
      <c r="J12" s="648"/>
      <c r="K12" s="648"/>
      <c r="L12" s="648"/>
      <c r="M12" s="648"/>
      <c r="N12" s="648"/>
      <c r="O12" s="648"/>
      <c r="P12" s="648"/>
      <c r="Q12" s="649"/>
      <c r="R12" s="650">
        <v>31056</v>
      </c>
      <c r="S12" s="651"/>
      <c r="T12" s="651"/>
      <c r="U12" s="651"/>
      <c r="V12" s="651"/>
      <c r="W12" s="651"/>
      <c r="X12" s="651"/>
      <c r="Y12" s="652"/>
      <c r="Z12" s="653">
        <v>0</v>
      </c>
      <c r="AA12" s="653"/>
      <c r="AB12" s="653"/>
      <c r="AC12" s="653"/>
      <c r="AD12" s="654">
        <v>31056</v>
      </c>
      <c r="AE12" s="654"/>
      <c r="AF12" s="654"/>
      <c r="AG12" s="654"/>
      <c r="AH12" s="654"/>
      <c r="AI12" s="654"/>
      <c r="AJ12" s="654"/>
      <c r="AK12" s="654"/>
      <c r="AL12" s="655">
        <v>0</v>
      </c>
      <c r="AM12" s="656"/>
      <c r="AN12" s="656"/>
      <c r="AO12" s="657"/>
      <c r="AP12" s="647" t="s">
        <v>254</v>
      </c>
      <c r="AQ12" s="648"/>
      <c r="AR12" s="648"/>
      <c r="AS12" s="648"/>
      <c r="AT12" s="648"/>
      <c r="AU12" s="648"/>
      <c r="AV12" s="648"/>
      <c r="AW12" s="648"/>
      <c r="AX12" s="648"/>
      <c r="AY12" s="648"/>
      <c r="AZ12" s="648"/>
      <c r="BA12" s="648"/>
      <c r="BB12" s="648"/>
      <c r="BC12" s="648"/>
      <c r="BD12" s="648"/>
      <c r="BE12" s="648"/>
      <c r="BF12" s="649"/>
      <c r="BG12" s="650">
        <v>108732207</v>
      </c>
      <c r="BH12" s="651"/>
      <c r="BI12" s="651"/>
      <c r="BJ12" s="651"/>
      <c r="BK12" s="651"/>
      <c r="BL12" s="651"/>
      <c r="BM12" s="651"/>
      <c r="BN12" s="652"/>
      <c r="BO12" s="653">
        <v>36.700000000000003</v>
      </c>
      <c r="BP12" s="653"/>
      <c r="BQ12" s="653"/>
      <c r="BR12" s="653"/>
      <c r="BS12" s="659" t="s">
        <v>139</v>
      </c>
      <c r="BT12" s="651"/>
      <c r="BU12" s="651"/>
      <c r="BV12" s="651"/>
      <c r="BW12" s="651"/>
      <c r="BX12" s="651"/>
      <c r="BY12" s="651"/>
      <c r="BZ12" s="651"/>
      <c r="CA12" s="651"/>
      <c r="CB12" s="660"/>
      <c r="CD12" s="665" t="s">
        <v>255</v>
      </c>
      <c r="CE12" s="666"/>
      <c r="CF12" s="666"/>
      <c r="CG12" s="666"/>
      <c r="CH12" s="666"/>
      <c r="CI12" s="666"/>
      <c r="CJ12" s="666"/>
      <c r="CK12" s="666"/>
      <c r="CL12" s="666"/>
      <c r="CM12" s="666"/>
      <c r="CN12" s="666"/>
      <c r="CO12" s="666"/>
      <c r="CP12" s="666"/>
      <c r="CQ12" s="667"/>
      <c r="CR12" s="650">
        <v>191077105</v>
      </c>
      <c r="CS12" s="651"/>
      <c r="CT12" s="651"/>
      <c r="CU12" s="651"/>
      <c r="CV12" s="651"/>
      <c r="CW12" s="651"/>
      <c r="CX12" s="651"/>
      <c r="CY12" s="652"/>
      <c r="CZ12" s="653">
        <v>18</v>
      </c>
      <c r="DA12" s="653"/>
      <c r="DB12" s="653"/>
      <c r="DC12" s="653"/>
      <c r="DD12" s="659">
        <v>552747</v>
      </c>
      <c r="DE12" s="651"/>
      <c r="DF12" s="651"/>
      <c r="DG12" s="651"/>
      <c r="DH12" s="651"/>
      <c r="DI12" s="651"/>
      <c r="DJ12" s="651"/>
      <c r="DK12" s="651"/>
      <c r="DL12" s="651"/>
      <c r="DM12" s="651"/>
      <c r="DN12" s="651"/>
      <c r="DO12" s="651"/>
      <c r="DP12" s="652"/>
      <c r="DQ12" s="659">
        <v>10186752</v>
      </c>
      <c r="DR12" s="651"/>
      <c r="DS12" s="651"/>
      <c r="DT12" s="651"/>
      <c r="DU12" s="651"/>
      <c r="DV12" s="651"/>
      <c r="DW12" s="651"/>
      <c r="DX12" s="651"/>
      <c r="DY12" s="651"/>
      <c r="DZ12" s="651"/>
      <c r="EA12" s="651"/>
      <c r="EB12" s="651"/>
      <c r="EC12" s="660"/>
    </row>
    <row r="13" spans="2:143" ht="11.25" customHeight="1" x14ac:dyDescent="0.2">
      <c r="B13" s="647" t="s">
        <v>256</v>
      </c>
      <c r="C13" s="648"/>
      <c r="D13" s="648"/>
      <c r="E13" s="648"/>
      <c r="F13" s="648"/>
      <c r="G13" s="648"/>
      <c r="H13" s="648"/>
      <c r="I13" s="648"/>
      <c r="J13" s="648"/>
      <c r="K13" s="648"/>
      <c r="L13" s="648"/>
      <c r="M13" s="648"/>
      <c r="N13" s="648"/>
      <c r="O13" s="648"/>
      <c r="P13" s="648"/>
      <c r="Q13" s="649"/>
      <c r="R13" s="650" t="s">
        <v>139</v>
      </c>
      <c r="S13" s="651"/>
      <c r="T13" s="651"/>
      <c r="U13" s="651"/>
      <c r="V13" s="651"/>
      <c r="W13" s="651"/>
      <c r="X13" s="651"/>
      <c r="Y13" s="652"/>
      <c r="Z13" s="653" t="s">
        <v>139</v>
      </c>
      <c r="AA13" s="653"/>
      <c r="AB13" s="653"/>
      <c r="AC13" s="653"/>
      <c r="AD13" s="654" t="s">
        <v>139</v>
      </c>
      <c r="AE13" s="654"/>
      <c r="AF13" s="654"/>
      <c r="AG13" s="654"/>
      <c r="AH13" s="654"/>
      <c r="AI13" s="654"/>
      <c r="AJ13" s="654"/>
      <c r="AK13" s="654"/>
      <c r="AL13" s="655" t="s">
        <v>139</v>
      </c>
      <c r="AM13" s="656"/>
      <c r="AN13" s="656"/>
      <c r="AO13" s="657"/>
      <c r="AP13" s="647" t="s">
        <v>257</v>
      </c>
      <c r="AQ13" s="648"/>
      <c r="AR13" s="648"/>
      <c r="AS13" s="648"/>
      <c r="AT13" s="648"/>
      <c r="AU13" s="648"/>
      <c r="AV13" s="648"/>
      <c r="AW13" s="648"/>
      <c r="AX13" s="648"/>
      <c r="AY13" s="648"/>
      <c r="AZ13" s="648"/>
      <c r="BA13" s="648"/>
      <c r="BB13" s="648"/>
      <c r="BC13" s="648"/>
      <c r="BD13" s="648"/>
      <c r="BE13" s="648"/>
      <c r="BF13" s="649"/>
      <c r="BG13" s="650">
        <v>108451975</v>
      </c>
      <c r="BH13" s="651"/>
      <c r="BI13" s="651"/>
      <c r="BJ13" s="651"/>
      <c r="BK13" s="651"/>
      <c r="BL13" s="651"/>
      <c r="BM13" s="651"/>
      <c r="BN13" s="652"/>
      <c r="BO13" s="653">
        <v>36.6</v>
      </c>
      <c r="BP13" s="653"/>
      <c r="BQ13" s="653"/>
      <c r="BR13" s="653"/>
      <c r="BS13" s="659" t="s">
        <v>237</v>
      </c>
      <c r="BT13" s="651"/>
      <c r="BU13" s="651"/>
      <c r="BV13" s="651"/>
      <c r="BW13" s="651"/>
      <c r="BX13" s="651"/>
      <c r="BY13" s="651"/>
      <c r="BZ13" s="651"/>
      <c r="CA13" s="651"/>
      <c r="CB13" s="660"/>
      <c r="CD13" s="665" t="s">
        <v>258</v>
      </c>
      <c r="CE13" s="666"/>
      <c r="CF13" s="666"/>
      <c r="CG13" s="666"/>
      <c r="CH13" s="666"/>
      <c r="CI13" s="666"/>
      <c r="CJ13" s="666"/>
      <c r="CK13" s="666"/>
      <c r="CL13" s="666"/>
      <c r="CM13" s="666"/>
      <c r="CN13" s="666"/>
      <c r="CO13" s="666"/>
      <c r="CP13" s="666"/>
      <c r="CQ13" s="667"/>
      <c r="CR13" s="650">
        <v>68935435</v>
      </c>
      <c r="CS13" s="651"/>
      <c r="CT13" s="651"/>
      <c r="CU13" s="651"/>
      <c r="CV13" s="651"/>
      <c r="CW13" s="651"/>
      <c r="CX13" s="651"/>
      <c r="CY13" s="652"/>
      <c r="CZ13" s="653">
        <v>6.5</v>
      </c>
      <c r="DA13" s="653"/>
      <c r="DB13" s="653"/>
      <c r="DC13" s="653"/>
      <c r="DD13" s="659">
        <v>29273520</v>
      </c>
      <c r="DE13" s="651"/>
      <c r="DF13" s="651"/>
      <c r="DG13" s="651"/>
      <c r="DH13" s="651"/>
      <c r="DI13" s="651"/>
      <c r="DJ13" s="651"/>
      <c r="DK13" s="651"/>
      <c r="DL13" s="651"/>
      <c r="DM13" s="651"/>
      <c r="DN13" s="651"/>
      <c r="DO13" s="651"/>
      <c r="DP13" s="652"/>
      <c r="DQ13" s="659">
        <v>38428815</v>
      </c>
      <c r="DR13" s="651"/>
      <c r="DS13" s="651"/>
      <c r="DT13" s="651"/>
      <c r="DU13" s="651"/>
      <c r="DV13" s="651"/>
      <c r="DW13" s="651"/>
      <c r="DX13" s="651"/>
      <c r="DY13" s="651"/>
      <c r="DZ13" s="651"/>
      <c r="EA13" s="651"/>
      <c r="EB13" s="651"/>
      <c r="EC13" s="660"/>
    </row>
    <row r="14" spans="2:143" ht="11.25" customHeight="1" x14ac:dyDescent="0.2">
      <c r="B14" s="647" t="s">
        <v>259</v>
      </c>
      <c r="C14" s="648"/>
      <c r="D14" s="648"/>
      <c r="E14" s="648"/>
      <c r="F14" s="648"/>
      <c r="G14" s="648"/>
      <c r="H14" s="648"/>
      <c r="I14" s="648"/>
      <c r="J14" s="648"/>
      <c r="K14" s="648"/>
      <c r="L14" s="648"/>
      <c r="M14" s="648"/>
      <c r="N14" s="648"/>
      <c r="O14" s="648"/>
      <c r="P14" s="648"/>
      <c r="Q14" s="649"/>
      <c r="R14" s="650">
        <v>4200</v>
      </c>
      <c r="S14" s="651"/>
      <c r="T14" s="651"/>
      <c r="U14" s="651"/>
      <c r="V14" s="651"/>
      <c r="W14" s="651"/>
      <c r="X14" s="651"/>
      <c r="Y14" s="652"/>
      <c r="Z14" s="653">
        <v>0</v>
      </c>
      <c r="AA14" s="653"/>
      <c r="AB14" s="653"/>
      <c r="AC14" s="653"/>
      <c r="AD14" s="654">
        <v>4200</v>
      </c>
      <c r="AE14" s="654"/>
      <c r="AF14" s="654"/>
      <c r="AG14" s="654"/>
      <c r="AH14" s="654"/>
      <c r="AI14" s="654"/>
      <c r="AJ14" s="654"/>
      <c r="AK14" s="654"/>
      <c r="AL14" s="655">
        <v>0</v>
      </c>
      <c r="AM14" s="656"/>
      <c r="AN14" s="656"/>
      <c r="AO14" s="657"/>
      <c r="AP14" s="647" t="s">
        <v>260</v>
      </c>
      <c r="AQ14" s="648"/>
      <c r="AR14" s="648"/>
      <c r="AS14" s="648"/>
      <c r="AT14" s="648"/>
      <c r="AU14" s="648"/>
      <c r="AV14" s="648"/>
      <c r="AW14" s="648"/>
      <c r="AX14" s="648"/>
      <c r="AY14" s="648"/>
      <c r="AZ14" s="648"/>
      <c r="BA14" s="648"/>
      <c r="BB14" s="648"/>
      <c r="BC14" s="648"/>
      <c r="BD14" s="648"/>
      <c r="BE14" s="648"/>
      <c r="BF14" s="649"/>
      <c r="BG14" s="650">
        <v>2007435</v>
      </c>
      <c r="BH14" s="651"/>
      <c r="BI14" s="651"/>
      <c r="BJ14" s="651"/>
      <c r="BK14" s="651"/>
      <c r="BL14" s="651"/>
      <c r="BM14" s="651"/>
      <c r="BN14" s="652"/>
      <c r="BO14" s="653">
        <v>0.7</v>
      </c>
      <c r="BP14" s="653"/>
      <c r="BQ14" s="653"/>
      <c r="BR14" s="653"/>
      <c r="BS14" s="659" t="s">
        <v>139</v>
      </c>
      <c r="BT14" s="651"/>
      <c r="BU14" s="651"/>
      <c r="BV14" s="651"/>
      <c r="BW14" s="651"/>
      <c r="BX14" s="651"/>
      <c r="BY14" s="651"/>
      <c r="BZ14" s="651"/>
      <c r="CA14" s="651"/>
      <c r="CB14" s="660"/>
      <c r="CD14" s="665" t="s">
        <v>261</v>
      </c>
      <c r="CE14" s="666"/>
      <c r="CF14" s="666"/>
      <c r="CG14" s="666"/>
      <c r="CH14" s="666"/>
      <c r="CI14" s="666"/>
      <c r="CJ14" s="666"/>
      <c r="CK14" s="666"/>
      <c r="CL14" s="666"/>
      <c r="CM14" s="666"/>
      <c r="CN14" s="666"/>
      <c r="CO14" s="666"/>
      <c r="CP14" s="666"/>
      <c r="CQ14" s="667"/>
      <c r="CR14" s="650">
        <v>21285203</v>
      </c>
      <c r="CS14" s="651"/>
      <c r="CT14" s="651"/>
      <c r="CU14" s="651"/>
      <c r="CV14" s="651"/>
      <c r="CW14" s="651"/>
      <c r="CX14" s="651"/>
      <c r="CY14" s="652"/>
      <c r="CZ14" s="653">
        <v>2</v>
      </c>
      <c r="DA14" s="653"/>
      <c r="DB14" s="653"/>
      <c r="DC14" s="653"/>
      <c r="DD14" s="659">
        <v>3048708</v>
      </c>
      <c r="DE14" s="651"/>
      <c r="DF14" s="651"/>
      <c r="DG14" s="651"/>
      <c r="DH14" s="651"/>
      <c r="DI14" s="651"/>
      <c r="DJ14" s="651"/>
      <c r="DK14" s="651"/>
      <c r="DL14" s="651"/>
      <c r="DM14" s="651"/>
      <c r="DN14" s="651"/>
      <c r="DO14" s="651"/>
      <c r="DP14" s="652"/>
      <c r="DQ14" s="659">
        <v>18237165</v>
      </c>
      <c r="DR14" s="651"/>
      <c r="DS14" s="651"/>
      <c r="DT14" s="651"/>
      <c r="DU14" s="651"/>
      <c r="DV14" s="651"/>
      <c r="DW14" s="651"/>
      <c r="DX14" s="651"/>
      <c r="DY14" s="651"/>
      <c r="DZ14" s="651"/>
      <c r="EA14" s="651"/>
      <c r="EB14" s="651"/>
      <c r="EC14" s="660"/>
    </row>
    <row r="15" spans="2:143" ht="11.25" customHeight="1" x14ac:dyDescent="0.2">
      <c r="B15" s="647" t="s">
        <v>262</v>
      </c>
      <c r="C15" s="648"/>
      <c r="D15" s="648"/>
      <c r="E15" s="648"/>
      <c r="F15" s="648"/>
      <c r="G15" s="648"/>
      <c r="H15" s="648"/>
      <c r="I15" s="648"/>
      <c r="J15" s="648"/>
      <c r="K15" s="648"/>
      <c r="L15" s="648"/>
      <c r="M15" s="648"/>
      <c r="N15" s="648"/>
      <c r="O15" s="648"/>
      <c r="P15" s="648"/>
      <c r="Q15" s="649"/>
      <c r="R15" s="650">
        <v>4113070</v>
      </c>
      <c r="S15" s="651"/>
      <c r="T15" s="651"/>
      <c r="U15" s="651"/>
      <c r="V15" s="651"/>
      <c r="W15" s="651"/>
      <c r="X15" s="651"/>
      <c r="Y15" s="652"/>
      <c r="Z15" s="653">
        <v>0.4</v>
      </c>
      <c r="AA15" s="653"/>
      <c r="AB15" s="653"/>
      <c r="AC15" s="653"/>
      <c r="AD15" s="654">
        <v>4113070</v>
      </c>
      <c r="AE15" s="654"/>
      <c r="AF15" s="654"/>
      <c r="AG15" s="654"/>
      <c r="AH15" s="654"/>
      <c r="AI15" s="654"/>
      <c r="AJ15" s="654"/>
      <c r="AK15" s="654"/>
      <c r="AL15" s="655">
        <v>1.1000000000000001</v>
      </c>
      <c r="AM15" s="656"/>
      <c r="AN15" s="656"/>
      <c r="AO15" s="657"/>
      <c r="AP15" s="647" t="s">
        <v>263</v>
      </c>
      <c r="AQ15" s="648"/>
      <c r="AR15" s="648"/>
      <c r="AS15" s="648"/>
      <c r="AT15" s="648"/>
      <c r="AU15" s="648"/>
      <c r="AV15" s="648"/>
      <c r="AW15" s="648"/>
      <c r="AX15" s="648"/>
      <c r="AY15" s="648"/>
      <c r="AZ15" s="648"/>
      <c r="BA15" s="648"/>
      <c r="BB15" s="648"/>
      <c r="BC15" s="648"/>
      <c r="BD15" s="648"/>
      <c r="BE15" s="648"/>
      <c r="BF15" s="649"/>
      <c r="BG15" s="650">
        <v>8500196</v>
      </c>
      <c r="BH15" s="651"/>
      <c r="BI15" s="651"/>
      <c r="BJ15" s="651"/>
      <c r="BK15" s="651"/>
      <c r="BL15" s="651"/>
      <c r="BM15" s="651"/>
      <c r="BN15" s="652"/>
      <c r="BO15" s="653">
        <v>2.9</v>
      </c>
      <c r="BP15" s="653"/>
      <c r="BQ15" s="653"/>
      <c r="BR15" s="653"/>
      <c r="BS15" s="659" t="s">
        <v>139</v>
      </c>
      <c r="BT15" s="651"/>
      <c r="BU15" s="651"/>
      <c r="BV15" s="651"/>
      <c r="BW15" s="651"/>
      <c r="BX15" s="651"/>
      <c r="BY15" s="651"/>
      <c r="BZ15" s="651"/>
      <c r="CA15" s="651"/>
      <c r="CB15" s="660"/>
      <c r="CD15" s="665" t="s">
        <v>264</v>
      </c>
      <c r="CE15" s="666"/>
      <c r="CF15" s="666"/>
      <c r="CG15" s="666"/>
      <c r="CH15" s="666"/>
      <c r="CI15" s="666"/>
      <c r="CJ15" s="666"/>
      <c r="CK15" s="666"/>
      <c r="CL15" s="666"/>
      <c r="CM15" s="666"/>
      <c r="CN15" s="666"/>
      <c r="CO15" s="666"/>
      <c r="CP15" s="666"/>
      <c r="CQ15" s="667"/>
      <c r="CR15" s="650">
        <v>126358632</v>
      </c>
      <c r="CS15" s="651"/>
      <c r="CT15" s="651"/>
      <c r="CU15" s="651"/>
      <c r="CV15" s="651"/>
      <c r="CW15" s="651"/>
      <c r="CX15" s="651"/>
      <c r="CY15" s="652"/>
      <c r="CZ15" s="653">
        <v>11.9</v>
      </c>
      <c r="DA15" s="653"/>
      <c r="DB15" s="653"/>
      <c r="DC15" s="653"/>
      <c r="DD15" s="659">
        <v>15905173</v>
      </c>
      <c r="DE15" s="651"/>
      <c r="DF15" s="651"/>
      <c r="DG15" s="651"/>
      <c r="DH15" s="651"/>
      <c r="DI15" s="651"/>
      <c r="DJ15" s="651"/>
      <c r="DK15" s="651"/>
      <c r="DL15" s="651"/>
      <c r="DM15" s="651"/>
      <c r="DN15" s="651"/>
      <c r="DO15" s="651"/>
      <c r="DP15" s="652"/>
      <c r="DQ15" s="659">
        <v>91368877</v>
      </c>
      <c r="DR15" s="651"/>
      <c r="DS15" s="651"/>
      <c r="DT15" s="651"/>
      <c r="DU15" s="651"/>
      <c r="DV15" s="651"/>
      <c r="DW15" s="651"/>
      <c r="DX15" s="651"/>
      <c r="DY15" s="651"/>
      <c r="DZ15" s="651"/>
      <c r="EA15" s="651"/>
      <c r="EB15" s="651"/>
      <c r="EC15" s="660"/>
    </row>
    <row r="16" spans="2:143" ht="11.25" customHeight="1" x14ac:dyDescent="0.2">
      <c r="B16" s="647" t="s">
        <v>265</v>
      </c>
      <c r="C16" s="648"/>
      <c r="D16" s="648"/>
      <c r="E16" s="648"/>
      <c r="F16" s="648"/>
      <c r="G16" s="648"/>
      <c r="H16" s="648"/>
      <c r="I16" s="648"/>
      <c r="J16" s="648"/>
      <c r="K16" s="648"/>
      <c r="L16" s="648"/>
      <c r="M16" s="648"/>
      <c r="N16" s="648"/>
      <c r="O16" s="648"/>
      <c r="P16" s="648"/>
      <c r="Q16" s="649"/>
      <c r="R16" s="650">
        <v>592963</v>
      </c>
      <c r="S16" s="651"/>
      <c r="T16" s="651"/>
      <c r="U16" s="651"/>
      <c r="V16" s="651"/>
      <c r="W16" s="651"/>
      <c r="X16" s="651"/>
      <c r="Y16" s="652"/>
      <c r="Z16" s="653">
        <v>0.1</v>
      </c>
      <c r="AA16" s="653"/>
      <c r="AB16" s="653"/>
      <c r="AC16" s="653"/>
      <c r="AD16" s="654">
        <v>592963</v>
      </c>
      <c r="AE16" s="654"/>
      <c r="AF16" s="654"/>
      <c r="AG16" s="654"/>
      <c r="AH16" s="654"/>
      <c r="AI16" s="654"/>
      <c r="AJ16" s="654"/>
      <c r="AK16" s="654"/>
      <c r="AL16" s="655">
        <v>0.2</v>
      </c>
      <c r="AM16" s="656"/>
      <c r="AN16" s="656"/>
      <c r="AO16" s="657"/>
      <c r="AP16" s="647" t="s">
        <v>266</v>
      </c>
      <c r="AQ16" s="648"/>
      <c r="AR16" s="648"/>
      <c r="AS16" s="648"/>
      <c r="AT16" s="648"/>
      <c r="AU16" s="648"/>
      <c r="AV16" s="648"/>
      <c r="AW16" s="648"/>
      <c r="AX16" s="648"/>
      <c r="AY16" s="648"/>
      <c r="AZ16" s="648"/>
      <c r="BA16" s="648"/>
      <c r="BB16" s="648"/>
      <c r="BC16" s="648"/>
      <c r="BD16" s="648"/>
      <c r="BE16" s="648"/>
      <c r="BF16" s="649"/>
      <c r="BG16" s="650" t="s">
        <v>237</v>
      </c>
      <c r="BH16" s="651"/>
      <c r="BI16" s="651"/>
      <c r="BJ16" s="651"/>
      <c r="BK16" s="651"/>
      <c r="BL16" s="651"/>
      <c r="BM16" s="651"/>
      <c r="BN16" s="652"/>
      <c r="BO16" s="653" t="s">
        <v>237</v>
      </c>
      <c r="BP16" s="653"/>
      <c r="BQ16" s="653"/>
      <c r="BR16" s="653"/>
      <c r="BS16" s="659" t="s">
        <v>139</v>
      </c>
      <c r="BT16" s="651"/>
      <c r="BU16" s="651"/>
      <c r="BV16" s="651"/>
      <c r="BW16" s="651"/>
      <c r="BX16" s="651"/>
      <c r="BY16" s="651"/>
      <c r="BZ16" s="651"/>
      <c r="CA16" s="651"/>
      <c r="CB16" s="660"/>
      <c r="CD16" s="665" t="s">
        <v>267</v>
      </c>
      <c r="CE16" s="666"/>
      <c r="CF16" s="666"/>
      <c r="CG16" s="666"/>
      <c r="CH16" s="666"/>
      <c r="CI16" s="666"/>
      <c r="CJ16" s="666"/>
      <c r="CK16" s="666"/>
      <c r="CL16" s="666"/>
      <c r="CM16" s="666"/>
      <c r="CN16" s="666"/>
      <c r="CO16" s="666"/>
      <c r="CP16" s="666"/>
      <c r="CQ16" s="667"/>
      <c r="CR16" s="650">
        <v>516337</v>
      </c>
      <c r="CS16" s="651"/>
      <c r="CT16" s="651"/>
      <c r="CU16" s="651"/>
      <c r="CV16" s="651"/>
      <c r="CW16" s="651"/>
      <c r="CX16" s="651"/>
      <c r="CY16" s="652"/>
      <c r="CZ16" s="653">
        <v>0</v>
      </c>
      <c r="DA16" s="653"/>
      <c r="DB16" s="653"/>
      <c r="DC16" s="653"/>
      <c r="DD16" s="659" t="s">
        <v>237</v>
      </c>
      <c r="DE16" s="651"/>
      <c r="DF16" s="651"/>
      <c r="DG16" s="651"/>
      <c r="DH16" s="651"/>
      <c r="DI16" s="651"/>
      <c r="DJ16" s="651"/>
      <c r="DK16" s="651"/>
      <c r="DL16" s="651"/>
      <c r="DM16" s="651"/>
      <c r="DN16" s="651"/>
      <c r="DO16" s="651"/>
      <c r="DP16" s="652"/>
      <c r="DQ16" s="659">
        <v>109399</v>
      </c>
      <c r="DR16" s="651"/>
      <c r="DS16" s="651"/>
      <c r="DT16" s="651"/>
      <c r="DU16" s="651"/>
      <c r="DV16" s="651"/>
      <c r="DW16" s="651"/>
      <c r="DX16" s="651"/>
      <c r="DY16" s="651"/>
      <c r="DZ16" s="651"/>
      <c r="EA16" s="651"/>
      <c r="EB16" s="651"/>
      <c r="EC16" s="660"/>
    </row>
    <row r="17" spans="2:133" ht="11.25" customHeight="1" x14ac:dyDescent="0.2">
      <c r="B17" s="647" t="s">
        <v>268</v>
      </c>
      <c r="C17" s="648"/>
      <c r="D17" s="648"/>
      <c r="E17" s="648"/>
      <c r="F17" s="648"/>
      <c r="G17" s="648"/>
      <c r="H17" s="648"/>
      <c r="I17" s="648"/>
      <c r="J17" s="648"/>
      <c r="K17" s="648"/>
      <c r="L17" s="648"/>
      <c r="M17" s="648"/>
      <c r="N17" s="648"/>
      <c r="O17" s="648"/>
      <c r="P17" s="648"/>
      <c r="Q17" s="649"/>
      <c r="R17" s="650">
        <v>2509231</v>
      </c>
      <c r="S17" s="651"/>
      <c r="T17" s="651"/>
      <c r="U17" s="651"/>
      <c r="V17" s="651"/>
      <c r="W17" s="651"/>
      <c r="X17" s="651"/>
      <c r="Y17" s="652"/>
      <c r="Z17" s="653">
        <v>0.2</v>
      </c>
      <c r="AA17" s="653"/>
      <c r="AB17" s="653"/>
      <c r="AC17" s="653"/>
      <c r="AD17" s="654">
        <v>2509231</v>
      </c>
      <c r="AE17" s="654"/>
      <c r="AF17" s="654"/>
      <c r="AG17" s="654"/>
      <c r="AH17" s="654"/>
      <c r="AI17" s="654"/>
      <c r="AJ17" s="654"/>
      <c r="AK17" s="654"/>
      <c r="AL17" s="655">
        <v>0.7</v>
      </c>
      <c r="AM17" s="656"/>
      <c r="AN17" s="656"/>
      <c r="AO17" s="657"/>
      <c r="AP17" s="647" t="s">
        <v>269</v>
      </c>
      <c r="AQ17" s="648"/>
      <c r="AR17" s="648"/>
      <c r="AS17" s="648"/>
      <c r="AT17" s="648"/>
      <c r="AU17" s="648"/>
      <c r="AV17" s="648"/>
      <c r="AW17" s="648"/>
      <c r="AX17" s="648"/>
      <c r="AY17" s="648"/>
      <c r="AZ17" s="648"/>
      <c r="BA17" s="648"/>
      <c r="BB17" s="648"/>
      <c r="BC17" s="648"/>
      <c r="BD17" s="648"/>
      <c r="BE17" s="648"/>
      <c r="BF17" s="649"/>
      <c r="BG17" s="650" t="s">
        <v>237</v>
      </c>
      <c r="BH17" s="651"/>
      <c r="BI17" s="651"/>
      <c r="BJ17" s="651"/>
      <c r="BK17" s="651"/>
      <c r="BL17" s="651"/>
      <c r="BM17" s="651"/>
      <c r="BN17" s="652"/>
      <c r="BO17" s="653" t="s">
        <v>139</v>
      </c>
      <c r="BP17" s="653"/>
      <c r="BQ17" s="653"/>
      <c r="BR17" s="653"/>
      <c r="BS17" s="659" t="s">
        <v>139</v>
      </c>
      <c r="BT17" s="651"/>
      <c r="BU17" s="651"/>
      <c r="BV17" s="651"/>
      <c r="BW17" s="651"/>
      <c r="BX17" s="651"/>
      <c r="BY17" s="651"/>
      <c r="BZ17" s="651"/>
      <c r="CA17" s="651"/>
      <c r="CB17" s="660"/>
      <c r="CD17" s="665" t="s">
        <v>270</v>
      </c>
      <c r="CE17" s="666"/>
      <c r="CF17" s="666"/>
      <c r="CG17" s="666"/>
      <c r="CH17" s="666"/>
      <c r="CI17" s="666"/>
      <c r="CJ17" s="666"/>
      <c r="CK17" s="666"/>
      <c r="CL17" s="666"/>
      <c r="CM17" s="666"/>
      <c r="CN17" s="666"/>
      <c r="CO17" s="666"/>
      <c r="CP17" s="666"/>
      <c r="CQ17" s="667"/>
      <c r="CR17" s="650">
        <v>78796707</v>
      </c>
      <c r="CS17" s="651"/>
      <c r="CT17" s="651"/>
      <c r="CU17" s="651"/>
      <c r="CV17" s="651"/>
      <c r="CW17" s="651"/>
      <c r="CX17" s="651"/>
      <c r="CY17" s="652"/>
      <c r="CZ17" s="653">
        <v>7.4</v>
      </c>
      <c r="DA17" s="653"/>
      <c r="DB17" s="653"/>
      <c r="DC17" s="653"/>
      <c r="DD17" s="659" t="s">
        <v>139</v>
      </c>
      <c r="DE17" s="651"/>
      <c r="DF17" s="651"/>
      <c r="DG17" s="651"/>
      <c r="DH17" s="651"/>
      <c r="DI17" s="651"/>
      <c r="DJ17" s="651"/>
      <c r="DK17" s="651"/>
      <c r="DL17" s="651"/>
      <c r="DM17" s="651"/>
      <c r="DN17" s="651"/>
      <c r="DO17" s="651"/>
      <c r="DP17" s="652"/>
      <c r="DQ17" s="659">
        <v>74396758</v>
      </c>
      <c r="DR17" s="651"/>
      <c r="DS17" s="651"/>
      <c r="DT17" s="651"/>
      <c r="DU17" s="651"/>
      <c r="DV17" s="651"/>
      <c r="DW17" s="651"/>
      <c r="DX17" s="651"/>
      <c r="DY17" s="651"/>
      <c r="DZ17" s="651"/>
      <c r="EA17" s="651"/>
      <c r="EB17" s="651"/>
      <c r="EC17" s="660"/>
    </row>
    <row r="18" spans="2:133" ht="11.25" customHeight="1" x14ac:dyDescent="0.2">
      <c r="B18" s="647" t="s">
        <v>271</v>
      </c>
      <c r="C18" s="648"/>
      <c r="D18" s="648"/>
      <c r="E18" s="648"/>
      <c r="F18" s="648"/>
      <c r="G18" s="648"/>
      <c r="H18" s="648"/>
      <c r="I18" s="648"/>
      <c r="J18" s="648"/>
      <c r="K18" s="648"/>
      <c r="L18" s="648"/>
      <c r="M18" s="648"/>
      <c r="N18" s="648"/>
      <c r="O18" s="648"/>
      <c r="P18" s="648"/>
      <c r="Q18" s="649"/>
      <c r="R18" s="650">
        <v>1486184</v>
      </c>
      <c r="S18" s="651"/>
      <c r="T18" s="651"/>
      <c r="U18" s="651"/>
      <c r="V18" s="651"/>
      <c r="W18" s="651"/>
      <c r="X18" s="651"/>
      <c r="Y18" s="652"/>
      <c r="Z18" s="653">
        <v>0.1</v>
      </c>
      <c r="AA18" s="653"/>
      <c r="AB18" s="653"/>
      <c r="AC18" s="653"/>
      <c r="AD18" s="654">
        <v>1486184</v>
      </c>
      <c r="AE18" s="654"/>
      <c r="AF18" s="654"/>
      <c r="AG18" s="654"/>
      <c r="AH18" s="654"/>
      <c r="AI18" s="654"/>
      <c r="AJ18" s="654"/>
      <c r="AK18" s="654"/>
      <c r="AL18" s="655">
        <v>0.4</v>
      </c>
      <c r="AM18" s="656"/>
      <c r="AN18" s="656"/>
      <c r="AO18" s="657"/>
      <c r="AP18" s="647" t="s">
        <v>272</v>
      </c>
      <c r="AQ18" s="648"/>
      <c r="AR18" s="648"/>
      <c r="AS18" s="648"/>
      <c r="AT18" s="648"/>
      <c r="AU18" s="648"/>
      <c r="AV18" s="648"/>
      <c r="AW18" s="648"/>
      <c r="AX18" s="648"/>
      <c r="AY18" s="648"/>
      <c r="AZ18" s="648"/>
      <c r="BA18" s="648"/>
      <c r="BB18" s="648"/>
      <c r="BC18" s="648"/>
      <c r="BD18" s="648"/>
      <c r="BE18" s="648"/>
      <c r="BF18" s="649"/>
      <c r="BG18" s="650" t="s">
        <v>139</v>
      </c>
      <c r="BH18" s="651"/>
      <c r="BI18" s="651"/>
      <c r="BJ18" s="651"/>
      <c r="BK18" s="651"/>
      <c r="BL18" s="651"/>
      <c r="BM18" s="651"/>
      <c r="BN18" s="652"/>
      <c r="BO18" s="653" t="s">
        <v>237</v>
      </c>
      <c r="BP18" s="653"/>
      <c r="BQ18" s="653"/>
      <c r="BR18" s="653"/>
      <c r="BS18" s="659" t="s">
        <v>139</v>
      </c>
      <c r="BT18" s="651"/>
      <c r="BU18" s="651"/>
      <c r="BV18" s="651"/>
      <c r="BW18" s="651"/>
      <c r="BX18" s="651"/>
      <c r="BY18" s="651"/>
      <c r="BZ18" s="651"/>
      <c r="CA18" s="651"/>
      <c r="CB18" s="660"/>
      <c r="CD18" s="665" t="s">
        <v>273</v>
      </c>
      <c r="CE18" s="666"/>
      <c r="CF18" s="666"/>
      <c r="CG18" s="666"/>
      <c r="CH18" s="666"/>
      <c r="CI18" s="666"/>
      <c r="CJ18" s="666"/>
      <c r="CK18" s="666"/>
      <c r="CL18" s="666"/>
      <c r="CM18" s="666"/>
      <c r="CN18" s="666"/>
      <c r="CO18" s="666"/>
      <c r="CP18" s="666"/>
      <c r="CQ18" s="667"/>
      <c r="CR18" s="650">
        <v>7601551</v>
      </c>
      <c r="CS18" s="651"/>
      <c r="CT18" s="651"/>
      <c r="CU18" s="651"/>
      <c r="CV18" s="651"/>
      <c r="CW18" s="651"/>
      <c r="CX18" s="651"/>
      <c r="CY18" s="652"/>
      <c r="CZ18" s="653">
        <v>0.7</v>
      </c>
      <c r="DA18" s="653"/>
      <c r="DB18" s="653"/>
      <c r="DC18" s="653"/>
      <c r="DD18" s="659" t="s">
        <v>237</v>
      </c>
      <c r="DE18" s="651"/>
      <c r="DF18" s="651"/>
      <c r="DG18" s="651"/>
      <c r="DH18" s="651"/>
      <c r="DI18" s="651"/>
      <c r="DJ18" s="651"/>
      <c r="DK18" s="651"/>
      <c r="DL18" s="651"/>
      <c r="DM18" s="651"/>
      <c r="DN18" s="651"/>
      <c r="DO18" s="651"/>
      <c r="DP18" s="652"/>
      <c r="DQ18" s="659">
        <v>4580551</v>
      </c>
      <c r="DR18" s="651"/>
      <c r="DS18" s="651"/>
      <c r="DT18" s="651"/>
      <c r="DU18" s="651"/>
      <c r="DV18" s="651"/>
      <c r="DW18" s="651"/>
      <c r="DX18" s="651"/>
      <c r="DY18" s="651"/>
      <c r="DZ18" s="651"/>
      <c r="EA18" s="651"/>
      <c r="EB18" s="651"/>
      <c r="EC18" s="660"/>
    </row>
    <row r="19" spans="2:133" ht="11.25" customHeight="1" x14ac:dyDescent="0.2">
      <c r="B19" s="647" t="s">
        <v>274</v>
      </c>
      <c r="C19" s="648"/>
      <c r="D19" s="648"/>
      <c r="E19" s="648"/>
      <c r="F19" s="648"/>
      <c r="G19" s="648"/>
      <c r="H19" s="648"/>
      <c r="I19" s="648"/>
      <c r="J19" s="648"/>
      <c r="K19" s="648"/>
      <c r="L19" s="648"/>
      <c r="M19" s="648"/>
      <c r="N19" s="648"/>
      <c r="O19" s="648"/>
      <c r="P19" s="648"/>
      <c r="Q19" s="649"/>
      <c r="R19" s="650">
        <v>1174326</v>
      </c>
      <c r="S19" s="651"/>
      <c r="T19" s="651"/>
      <c r="U19" s="651"/>
      <c r="V19" s="651"/>
      <c r="W19" s="651"/>
      <c r="X19" s="651"/>
      <c r="Y19" s="652"/>
      <c r="Z19" s="653">
        <v>0.1</v>
      </c>
      <c r="AA19" s="653"/>
      <c r="AB19" s="653"/>
      <c r="AC19" s="653"/>
      <c r="AD19" s="654">
        <v>1174326</v>
      </c>
      <c r="AE19" s="654"/>
      <c r="AF19" s="654"/>
      <c r="AG19" s="654"/>
      <c r="AH19" s="654"/>
      <c r="AI19" s="654"/>
      <c r="AJ19" s="654"/>
      <c r="AK19" s="654"/>
      <c r="AL19" s="655">
        <v>0.3</v>
      </c>
      <c r="AM19" s="656"/>
      <c r="AN19" s="656"/>
      <c r="AO19" s="657"/>
      <c r="AP19" s="647" t="s">
        <v>275</v>
      </c>
      <c r="AQ19" s="648"/>
      <c r="AR19" s="648"/>
      <c r="AS19" s="648"/>
      <c r="AT19" s="648"/>
      <c r="AU19" s="648"/>
      <c r="AV19" s="648"/>
      <c r="AW19" s="648"/>
      <c r="AX19" s="648"/>
      <c r="AY19" s="648"/>
      <c r="AZ19" s="648"/>
      <c r="BA19" s="648"/>
      <c r="BB19" s="648"/>
      <c r="BC19" s="648"/>
      <c r="BD19" s="648"/>
      <c r="BE19" s="648"/>
      <c r="BF19" s="649"/>
      <c r="BG19" s="650">
        <v>32738086</v>
      </c>
      <c r="BH19" s="651"/>
      <c r="BI19" s="651"/>
      <c r="BJ19" s="651"/>
      <c r="BK19" s="651"/>
      <c r="BL19" s="651"/>
      <c r="BM19" s="651"/>
      <c r="BN19" s="652"/>
      <c r="BO19" s="653">
        <v>11.1</v>
      </c>
      <c r="BP19" s="653"/>
      <c r="BQ19" s="653"/>
      <c r="BR19" s="653"/>
      <c r="BS19" s="659" t="s">
        <v>139</v>
      </c>
      <c r="BT19" s="651"/>
      <c r="BU19" s="651"/>
      <c r="BV19" s="651"/>
      <c r="BW19" s="651"/>
      <c r="BX19" s="651"/>
      <c r="BY19" s="651"/>
      <c r="BZ19" s="651"/>
      <c r="CA19" s="651"/>
      <c r="CB19" s="660"/>
      <c r="CD19" s="665" t="s">
        <v>276</v>
      </c>
      <c r="CE19" s="666"/>
      <c r="CF19" s="666"/>
      <c r="CG19" s="666"/>
      <c r="CH19" s="666"/>
      <c r="CI19" s="666"/>
      <c r="CJ19" s="666"/>
      <c r="CK19" s="666"/>
      <c r="CL19" s="666"/>
      <c r="CM19" s="666"/>
      <c r="CN19" s="666"/>
      <c r="CO19" s="666"/>
      <c r="CP19" s="666"/>
      <c r="CQ19" s="667"/>
      <c r="CR19" s="650" t="s">
        <v>139</v>
      </c>
      <c r="CS19" s="651"/>
      <c r="CT19" s="651"/>
      <c r="CU19" s="651"/>
      <c r="CV19" s="651"/>
      <c r="CW19" s="651"/>
      <c r="CX19" s="651"/>
      <c r="CY19" s="652"/>
      <c r="CZ19" s="653" t="s">
        <v>237</v>
      </c>
      <c r="DA19" s="653"/>
      <c r="DB19" s="653"/>
      <c r="DC19" s="653"/>
      <c r="DD19" s="659" t="s">
        <v>237</v>
      </c>
      <c r="DE19" s="651"/>
      <c r="DF19" s="651"/>
      <c r="DG19" s="651"/>
      <c r="DH19" s="651"/>
      <c r="DI19" s="651"/>
      <c r="DJ19" s="651"/>
      <c r="DK19" s="651"/>
      <c r="DL19" s="651"/>
      <c r="DM19" s="651"/>
      <c r="DN19" s="651"/>
      <c r="DO19" s="651"/>
      <c r="DP19" s="652"/>
      <c r="DQ19" s="659" t="s">
        <v>237</v>
      </c>
      <c r="DR19" s="651"/>
      <c r="DS19" s="651"/>
      <c r="DT19" s="651"/>
      <c r="DU19" s="651"/>
      <c r="DV19" s="651"/>
      <c r="DW19" s="651"/>
      <c r="DX19" s="651"/>
      <c r="DY19" s="651"/>
      <c r="DZ19" s="651"/>
      <c r="EA19" s="651"/>
      <c r="EB19" s="651"/>
      <c r="EC19" s="660"/>
    </row>
    <row r="20" spans="2:133" ht="11.25" customHeight="1" x14ac:dyDescent="0.2">
      <c r="B20" s="647" t="s">
        <v>277</v>
      </c>
      <c r="C20" s="648"/>
      <c r="D20" s="648"/>
      <c r="E20" s="648"/>
      <c r="F20" s="648"/>
      <c r="G20" s="648"/>
      <c r="H20" s="648"/>
      <c r="I20" s="648"/>
      <c r="J20" s="648"/>
      <c r="K20" s="648"/>
      <c r="L20" s="648"/>
      <c r="M20" s="648"/>
      <c r="N20" s="648"/>
      <c r="O20" s="648"/>
      <c r="P20" s="648"/>
      <c r="Q20" s="649"/>
      <c r="R20" s="650">
        <v>257448</v>
      </c>
      <c r="S20" s="651"/>
      <c r="T20" s="651"/>
      <c r="U20" s="651"/>
      <c r="V20" s="651"/>
      <c r="W20" s="651"/>
      <c r="X20" s="651"/>
      <c r="Y20" s="652"/>
      <c r="Z20" s="653">
        <v>0</v>
      </c>
      <c r="AA20" s="653"/>
      <c r="AB20" s="653"/>
      <c r="AC20" s="653"/>
      <c r="AD20" s="654">
        <v>257448</v>
      </c>
      <c r="AE20" s="654"/>
      <c r="AF20" s="654"/>
      <c r="AG20" s="654"/>
      <c r="AH20" s="654"/>
      <c r="AI20" s="654"/>
      <c r="AJ20" s="654"/>
      <c r="AK20" s="654"/>
      <c r="AL20" s="655">
        <v>0.1</v>
      </c>
      <c r="AM20" s="656"/>
      <c r="AN20" s="656"/>
      <c r="AO20" s="657"/>
      <c r="AP20" s="647" t="s">
        <v>278</v>
      </c>
      <c r="AQ20" s="648"/>
      <c r="AR20" s="648"/>
      <c r="AS20" s="648"/>
      <c r="AT20" s="648"/>
      <c r="AU20" s="648"/>
      <c r="AV20" s="648"/>
      <c r="AW20" s="648"/>
      <c r="AX20" s="648"/>
      <c r="AY20" s="648"/>
      <c r="AZ20" s="648"/>
      <c r="BA20" s="648"/>
      <c r="BB20" s="648"/>
      <c r="BC20" s="648"/>
      <c r="BD20" s="648"/>
      <c r="BE20" s="648"/>
      <c r="BF20" s="649"/>
      <c r="BG20" s="650">
        <v>31448102</v>
      </c>
      <c r="BH20" s="651"/>
      <c r="BI20" s="651"/>
      <c r="BJ20" s="651"/>
      <c r="BK20" s="651"/>
      <c r="BL20" s="651"/>
      <c r="BM20" s="651"/>
      <c r="BN20" s="652"/>
      <c r="BO20" s="653">
        <v>10.6</v>
      </c>
      <c r="BP20" s="653"/>
      <c r="BQ20" s="653"/>
      <c r="BR20" s="653"/>
      <c r="BS20" s="659" t="s">
        <v>139</v>
      </c>
      <c r="BT20" s="651"/>
      <c r="BU20" s="651"/>
      <c r="BV20" s="651"/>
      <c r="BW20" s="651"/>
      <c r="BX20" s="651"/>
      <c r="BY20" s="651"/>
      <c r="BZ20" s="651"/>
      <c r="CA20" s="651"/>
      <c r="CB20" s="660"/>
      <c r="CD20" s="665" t="s">
        <v>279</v>
      </c>
      <c r="CE20" s="666"/>
      <c r="CF20" s="666"/>
      <c r="CG20" s="666"/>
      <c r="CH20" s="666"/>
      <c r="CI20" s="666"/>
      <c r="CJ20" s="666"/>
      <c r="CK20" s="666"/>
      <c r="CL20" s="666"/>
      <c r="CM20" s="666"/>
      <c r="CN20" s="666"/>
      <c r="CO20" s="666"/>
      <c r="CP20" s="666"/>
      <c r="CQ20" s="667"/>
      <c r="CR20" s="650">
        <v>1062840572</v>
      </c>
      <c r="CS20" s="651"/>
      <c r="CT20" s="651"/>
      <c r="CU20" s="651"/>
      <c r="CV20" s="651"/>
      <c r="CW20" s="651"/>
      <c r="CX20" s="651"/>
      <c r="CY20" s="652"/>
      <c r="CZ20" s="653">
        <v>100</v>
      </c>
      <c r="DA20" s="653"/>
      <c r="DB20" s="653"/>
      <c r="DC20" s="653"/>
      <c r="DD20" s="659">
        <v>67915624</v>
      </c>
      <c r="DE20" s="651"/>
      <c r="DF20" s="651"/>
      <c r="DG20" s="651"/>
      <c r="DH20" s="651"/>
      <c r="DI20" s="651"/>
      <c r="DJ20" s="651"/>
      <c r="DK20" s="651"/>
      <c r="DL20" s="651"/>
      <c r="DM20" s="651"/>
      <c r="DN20" s="651"/>
      <c r="DO20" s="651"/>
      <c r="DP20" s="652"/>
      <c r="DQ20" s="659">
        <v>458640556</v>
      </c>
      <c r="DR20" s="651"/>
      <c r="DS20" s="651"/>
      <c r="DT20" s="651"/>
      <c r="DU20" s="651"/>
      <c r="DV20" s="651"/>
      <c r="DW20" s="651"/>
      <c r="DX20" s="651"/>
      <c r="DY20" s="651"/>
      <c r="DZ20" s="651"/>
      <c r="EA20" s="651"/>
      <c r="EB20" s="651"/>
      <c r="EC20" s="660"/>
    </row>
    <row r="21" spans="2:133" ht="11.25" customHeight="1" x14ac:dyDescent="0.2">
      <c r="B21" s="647" t="s">
        <v>280</v>
      </c>
      <c r="C21" s="648"/>
      <c r="D21" s="648"/>
      <c r="E21" s="648"/>
      <c r="F21" s="648"/>
      <c r="G21" s="648"/>
      <c r="H21" s="648"/>
      <c r="I21" s="648"/>
      <c r="J21" s="648"/>
      <c r="K21" s="648"/>
      <c r="L21" s="648"/>
      <c r="M21" s="648"/>
      <c r="N21" s="648"/>
      <c r="O21" s="648"/>
      <c r="P21" s="648"/>
      <c r="Q21" s="649"/>
      <c r="R21" s="650">
        <v>54410</v>
      </c>
      <c r="S21" s="651"/>
      <c r="T21" s="651"/>
      <c r="U21" s="651"/>
      <c r="V21" s="651"/>
      <c r="W21" s="651"/>
      <c r="X21" s="651"/>
      <c r="Y21" s="652"/>
      <c r="Z21" s="653">
        <v>0</v>
      </c>
      <c r="AA21" s="653"/>
      <c r="AB21" s="653"/>
      <c r="AC21" s="653"/>
      <c r="AD21" s="654">
        <v>54410</v>
      </c>
      <c r="AE21" s="654"/>
      <c r="AF21" s="654"/>
      <c r="AG21" s="654"/>
      <c r="AH21" s="654"/>
      <c r="AI21" s="654"/>
      <c r="AJ21" s="654"/>
      <c r="AK21" s="654"/>
      <c r="AL21" s="655">
        <v>0</v>
      </c>
      <c r="AM21" s="656"/>
      <c r="AN21" s="656"/>
      <c r="AO21" s="657"/>
      <c r="AP21" s="669" t="s">
        <v>281</v>
      </c>
      <c r="AQ21" s="670"/>
      <c r="AR21" s="670"/>
      <c r="AS21" s="670"/>
      <c r="AT21" s="670"/>
      <c r="AU21" s="670"/>
      <c r="AV21" s="670"/>
      <c r="AW21" s="670"/>
      <c r="AX21" s="670"/>
      <c r="AY21" s="670"/>
      <c r="AZ21" s="670"/>
      <c r="BA21" s="670"/>
      <c r="BB21" s="670"/>
      <c r="BC21" s="670"/>
      <c r="BD21" s="670"/>
      <c r="BE21" s="670"/>
      <c r="BF21" s="671"/>
      <c r="BG21" s="650">
        <v>59724</v>
      </c>
      <c r="BH21" s="651"/>
      <c r="BI21" s="651"/>
      <c r="BJ21" s="651"/>
      <c r="BK21" s="651"/>
      <c r="BL21" s="651"/>
      <c r="BM21" s="651"/>
      <c r="BN21" s="652"/>
      <c r="BO21" s="653">
        <v>0</v>
      </c>
      <c r="BP21" s="653"/>
      <c r="BQ21" s="653"/>
      <c r="BR21" s="653"/>
      <c r="BS21" s="659" t="s">
        <v>139</v>
      </c>
      <c r="BT21" s="651"/>
      <c r="BU21" s="651"/>
      <c r="BV21" s="651"/>
      <c r="BW21" s="651"/>
      <c r="BX21" s="651"/>
      <c r="BY21" s="651"/>
      <c r="BZ21" s="651"/>
      <c r="CA21" s="651"/>
      <c r="CB21" s="660"/>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2">
      <c r="B22" s="647" t="s">
        <v>282</v>
      </c>
      <c r="C22" s="648"/>
      <c r="D22" s="648"/>
      <c r="E22" s="648"/>
      <c r="F22" s="648"/>
      <c r="G22" s="648"/>
      <c r="H22" s="648"/>
      <c r="I22" s="648"/>
      <c r="J22" s="648"/>
      <c r="K22" s="648"/>
      <c r="L22" s="648"/>
      <c r="M22" s="648"/>
      <c r="N22" s="648"/>
      <c r="O22" s="648"/>
      <c r="P22" s="648"/>
      <c r="Q22" s="649"/>
      <c r="R22" s="650">
        <v>54851193</v>
      </c>
      <c r="S22" s="651"/>
      <c r="T22" s="651"/>
      <c r="U22" s="651"/>
      <c r="V22" s="651"/>
      <c r="W22" s="651"/>
      <c r="X22" s="651"/>
      <c r="Y22" s="652"/>
      <c r="Z22" s="653">
        <v>5.0999999999999996</v>
      </c>
      <c r="AA22" s="653"/>
      <c r="AB22" s="653"/>
      <c r="AC22" s="653"/>
      <c r="AD22" s="654">
        <v>52785726</v>
      </c>
      <c r="AE22" s="654"/>
      <c r="AF22" s="654"/>
      <c r="AG22" s="654"/>
      <c r="AH22" s="654"/>
      <c r="AI22" s="654"/>
      <c r="AJ22" s="654"/>
      <c r="AK22" s="654"/>
      <c r="AL22" s="655">
        <v>14.2</v>
      </c>
      <c r="AM22" s="656"/>
      <c r="AN22" s="656"/>
      <c r="AO22" s="657"/>
      <c r="AP22" s="669" t="s">
        <v>283</v>
      </c>
      <c r="AQ22" s="670"/>
      <c r="AR22" s="670"/>
      <c r="AS22" s="670"/>
      <c r="AT22" s="670"/>
      <c r="AU22" s="670"/>
      <c r="AV22" s="670"/>
      <c r="AW22" s="670"/>
      <c r="AX22" s="670"/>
      <c r="AY22" s="670"/>
      <c r="AZ22" s="670"/>
      <c r="BA22" s="670"/>
      <c r="BB22" s="670"/>
      <c r="BC22" s="670"/>
      <c r="BD22" s="670"/>
      <c r="BE22" s="670"/>
      <c r="BF22" s="671"/>
      <c r="BG22" s="650">
        <v>7260419</v>
      </c>
      <c r="BH22" s="651"/>
      <c r="BI22" s="651"/>
      <c r="BJ22" s="651"/>
      <c r="BK22" s="651"/>
      <c r="BL22" s="651"/>
      <c r="BM22" s="651"/>
      <c r="BN22" s="652"/>
      <c r="BO22" s="653">
        <v>2.5</v>
      </c>
      <c r="BP22" s="653"/>
      <c r="BQ22" s="653"/>
      <c r="BR22" s="653"/>
      <c r="BS22" s="659" t="s">
        <v>139</v>
      </c>
      <c r="BT22" s="651"/>
      <c r="BU22" s="651"/>
      <c r="BV22" s="651"/>
      <c r="BW22" s="651"/>
      <c r="BX22" s="651"/>
      <c r="BY22" s="651"/>
      <c r="BZ22" s="651"/>
      <c r="CA22" s="651"/>
      <c r="CB22" s="660"/>
      <c r="CD22" s="632" t="s">
        <v>284</v>
      </c>
      <c r="CE22" s="633"/>
      <c r="CF22" s="633"/>
      <c r="CG22" s="633"/>
      <c r="CH22" s="633"/>
      <c r="CI22" s="633"/>
      <c r="CJ22" s="633"/>
      <c r="CK22" s="633"/>
      <c r="CL22" s="633"/>
      <c r="CM22" s="633"/>
      <c r="CN22" s="633"/>
      <c r="CO22" s="633"/>
      <c r="CP22" s="633"/>
      <c r="CQ22" s="633"/>
      <c r="CR22" s="633"/>
      <c r="CS22" s="633"/>
      <c r="CT22" s="633"/>
      <c r="CU22" s="633"/>
      <c r="CV22" s="633"/>
      <c r="CW22" s="633"/>
      <c r="CX22" s="633"/>
      <c r="CY22" s="633"/>
      <c r="CZ22" s="633"/>
      <c r="DA22" s="633"/>
      <c r="DB22" s="633"/>
      <c r="DC22" s="633"/>
      <c r="DD22" s="633"/>
      <c r="DE22" s="633"/>
      <c r="DF22" s="633"/>
      <c r="DG22" s="633"/>
      <c r="DH22" s="633"/>
      <c r="DI22" s="633"/>
      <c r="DJ22" s="633"/>
      <c r="DK22" s="633"/>
      <c r="DL22" s="633"/>
      <c r="DM22" s="633"/>
      <c r="DN22" s="633"/>
      <c r="DO22" s="633"/>
      <c r="DP22" s="633"/>
      <c r="DQ22" s="633"/>
      <c r="DR22" s="633"/>
      <c r="DS22" s="633"/>
      <c r="DT22" s="633"/>
      <c r="DU22" s="633"/>
      <c r="DV22" s="633"/>
      <c r="DW22" s="633"/>
      <c r="DX22" s="633"/>
      <c r="DY22" s="633"/>
      <c r="DZ22" s="633"/>
      <c r="EA22" s="633"/>
      <c r="EB22" s="633"/>
      <c r="EC22" s="634"/>
    </row>
    <row r="23" spans="2:133" ht="11.25" customHeight="1" x14ac:dyDescent="0.2">
      <c r="B23" s="647" t="s">
        <v>285</v>
      </c>
      <c r="C23" s="648"/>
      <c r="D23" s="648"/>
      <c r="E23" s="648"/>
      <c r="F23" s="648"/>
      <c r="G23" s="648"/>
      <c r="H23" s="648"/>
      <c r="I23" s="648"/>
      <c r="J23" s="648"/>
      <c r="K23" s="648"/>
      <c r="L23" s="648"/>
      <c r="M23" s="648"/>
      <c r="N23" s="648"/>
      <c r="O23" s="648"/>
      <c r="P23" s="648"/>
      <c r="Q23" s="649"/>
      <c r="R23" s="650">
        <v>52785726</v>
      </c>
      <c r="S23" s="651"/>
      <c r="T23" s="651"/>
      <c r="U23" s="651"/>
      <c r="V23" s="651"/>
      <c r="W23" s="651"/>
      <c r="X23" s="651"/>
      <c r="Y23" s="652"/>
      <c r="Z23" s="653">
        <v>4.9000000000000004</v>
      </c>
      <c r="AA23" s="653"/>
      <c r="AB23" s="653"/>
      <c r="AC23" s="653"/>
      <c r="AD23" s="654">
        <v>52785726</v>
      </c>
      <c r="AE23" s="654"/>
      <c r="AF23" s="654"/>
      <c r="AG23" s="654"/>
      <c r="AH23" s="654"/>
      <c r="AI23" s="654"/>
      <c r="AJ23" s="654"/>
      <c r="AK23" s="654"/>
      <c r="AL23" s="655">
        <v>14.2</v>
      </c>
      <c r="AM23" s="656"/>
      <c r="AN23" s="656"/>
      <c r="AO23" s="657"/>
      <c r="AP23" s="669" t="s">
        <v>286</v>
      </c>
      <c r="AQ23" s="670"/>
      <c r="AR23" s="670"/>
      <c r="AS23" s="670"/>
      <c r="AT23" s="670"/>
      <c r="AU23" s="670"/>
      <c r="AV23" s="670"/>
      <c r="AW23" s="670"/>
      <c r="AX23" s="670"/>
      <c r="AY23" s="670"/>
      <c r="AZ23" s="670"/>
      <c r="BA23" s="670"/>
      <c r="BB23" s="670"/>
      <c r="BC23" s="670"/>
      <c r="BD23" s="670"/>
      <c r="BE23" s="670"/>
      <c r="BF23" s="671"/>
      <c r="BG23" s="650">
        <v>24127959</v>
      </c>
      <c r="BH23" s="651"/>
      <c r="BI23" s="651"/>
      <c r="BJ23" s="651"/>
      <c r="BK23" s="651"/>
      <c r="BL23" s="651"/>
      <c r="BM23" s="651"/>
      <c r="BN23" s="652"/>
      <c r="BO23" s="653">
        <v>8.1999999999999993</v>
      </c>
      <c r="BP23" s="653"/>
      <c r="BQ23" s="653"/>
      <c r="BR23" s="653"/>
      <c r="BS23" s="659" t="s">
        <v>237</v>
      </c>
      <c r="BT23" s="651"/>
      <c r="BU23" s="651"/>
      <c r="BV23" s="651"/>
      <c r="BW23" s="651"/>
      <c r="BX23" s="651"/>
      <c r="BY23" s="651"/>
      <c r="BZ23" s="651"/>
      <c r="CA23" s="651"/>
      <c r="CB23" s="660"/>
      <c r="CD23" s="632" t="s">
        <v>225</v>
      </c>
      <c r="CE23" s="633"/>
      <c r="CF23" s="633"/>
      <c r="CG23" s="633"/>
      <c r="CH23" s="633"/>
      <c r="CI23" s="633"/>
      <c r="CJ23" s="633"/>
      <c r="CK23" s="633"/>
      <c r="CL23" s="633"/>
      <c r="CM23" s="633"/>
      <c r="CN23" s="633"/>
      <c r="CO23" s="633"/>
      <c r="CP23" s="633"/>
      <c r="CQ23" s="634"/>
      <c r="CR23" s="632" t="s">
        <v>287</v>
      </c>
      <c r="CS23" s="633"/>
      <c r="CT23" s="633"/>
      <c r="CU23" s="633"/>
      <c r="CV23" s="633"/>
      <c r="CW23" s="633"/>
      <c r="CX23" s="633"/>
      <c r="CY23" s="634"/>
      <c r="CZ23" s="632" t="s">
        <v>288</v>
      </c>
      <c r="DA23" s="633"/>
      <c r="DB23" s="633"/>
      <c r="DC23" s="634"/>
      <c r="DD23" s="632" t="s">
        <v>289</v>
      </c>
      <c r="DE23" s="633"/>
      <c r="DF23" s="633"/>
      <c r="DG23" s="633"/>
      <c r="DH23" s="633"/>
      <c r="DI23" s="633"/>
      <c r="DJ23" s="633"/>
      <c r="DK23" s="634"/>
      <c r="DL23" s="681" t="s">
        <v>290</v>
      </c>
      <c r="DM23" s="682"/>
      <c r="DN23" s="682"/>
      <c r="DO23" s="682"/>
      <c r="DP23" s="682"/>
      <c r="DQ23" s="682"/>
      <c r="DR23" s="682"/>
      <c r="DS23" s="682"/>
      <c r="DT23" s="682"/>
      <c r="DU23" s="682"/>
      <c r="DV23" s="683"/>
      <c r="DW23" s="632" t="s">
        <v>291</v>
      </c>
      <c r="DX23" s="633"/>
      <c r="DY23" s="633"/>
      <c r="DZ23" s="633"/>
      <c r="EA23" s="633"/>
      <c r="EB23" s="633"/>
      <c r="EC23" s="634"/>
    </row>
    <row r="24" spans="2:133" ht="11.25" customHeight="1" x14ac:dyDescent="0.2">
      <c r="B24" s="647" t="s">
        <v>292</v>
      </c>
      <c r="C24" s="648"/>
      <c r="D24" s="648"/>
      <c r="E24" s="648"/>
      <c r="F24" s="648"/>
      <c r="G24" s="648"/>
      <c r="H24" s="648"/>
      <c r="I24" s="648"/>
      <c r="J24" s="648"/>
      <c r="K24" s="648"/>
      <c r="L24" s="648"/>
      <c r="M24" s="648"/>
      <c r="N24" s="648"/>
      <c r="O24" s="648"/>
      <c r="P24" s="648"/>
      <c r="Q24" s="649"/>
      <c r="R24" s="650">
        <v>2065424</v>
      </c>
      <c r="S24" s="651"/>
      <c r="T24" s="651"/>
      <c r="U24" s="651"/>
      <c r="V24" s="651"/>
      <c r="W24" s="651"/>
      <c r="X24" s="651"/>
      <c r="Y24" s="652"/>
      <c r="Z24" s="653">
        <v>0.2</v>
      </c>
      <c r="AA24" s="653"/>
      <c r="AB24" s="653"/>
      <c r="AC24" s="653"/>
      <c r="AD24" s="654" t="s">
        <v>139</v>
      </c>
      <c r="AE24" s="654"/>
      <c r="AF24" s="654"/>
      <c r="AG24" s="654"/>
      <c r="AH24" s="654"/>
      <c r="AI24" s="654"/>
      <c r="AJ24" s="654"/>
      <c r="AK24" s="654"/>
      <c r="AL24" s="655" t="s">
        <v>237</v>
      </c>
      <c r="AM24" s="656"/>
      <c r="AN24" s="656"/>
      <c r="AO24" s="657"/>
      <c r="AP24" s="669" t="s">
        <v>293</v>
      </c>
      <c r="AQ24" s="670"/>
      <c r="AR24" s="670"/>
      <c r="AS24" s="670"/>
      <c r="AT24" s="670"/>
      <c r="AU24" s="670"/>
      <c r="AV24" s="670"/>
      <c r="AW24" s="670"/>
      <c r="AX24" s="670"/>
      <c r="AY24" s="670"/>
      <c r="AZ24" s="670"/>
      <c r="BA24" s="670"/>
      <c r="BB24" s="670"/>
      <c r="BC24" s="670"/>
      <c r="BD24" s="670"/>
      <c r="BE24" s="670"/>
      <c r="BF24" s="671"/>
      <c r="BG24" s="650" t="s">
        <v>237</v>
      </c>
      <c r="BH24" s="651"/>
      <c r="BI24" s="651"/>
      <c r="BJ24" s="651"/>
      <c r="BK24" s="651"/>
      <c r="BL24" s="651"/>
      <c r="BM24" s="651"/>
      <c r="BN24" s="652"/>
      <c r="BO24" s="653" t="s">
        <v>139</v>
      </c>
      <c r="BP24" s="653"/>
      <c r="BQ24" s="653"/>
      <c r="BR24" s="653"/>
      <c r="BS24" s="659" t="s">
        <v>237</v>
      </c>
      <c r="BT24" s="651"/>
      <c r="BU24" s="651"/>
      <c r="BV24" s="651"/>
      <c r="BW24" s="651"/>
      <c r="BX24" s="651"/>
      <c r="BY24" s="651"/>
      <c r="BZ24" s="651"/>
      <c r="CA24" s="651"/>
      <c r="CB24" s="660"/>
      <c r="CD24" s="661" t="s">
        <v>294</v>
      </c>
      <c r="CE24" s="662"/>
      <c r="CF24" s="662"/>
      <c r="CG24" s="662"/>
      <c r="CH24" s="662"/>
      <c r="CI24" s="662"/>
      <c r="CJ24" s="662"/>
      <c r="CK24" s="662"/>
      <c r="CL24" s="662"/>
      <c r="CM24" s="662"/>
      <c r="CN24" s="662"/>
      <c r="CO24" s="662"/>
      <c r="CP24" s="662"/>
      <c r="CQ24" s="663"/>
      <c r="CR24" s="639">
        <v>463485171</v>
      </c>
      <c r="CS24" s="640"/>
      <c r="CT24" s="640"/>
      <c r="CU24" s="640"/>
      <c r="CV24" s="640"/>
      <c r="CW24" s="640"/>
      <c r="CX24" s="640"/>
      <c r="CY24" s="641"/>
      <c r="CZ24" s="644">
        <v>43.6</v>
      </c>
      <c r="DA24" s="645"/>
      <c r="DB24" s="645"/>
      <c r="DC24" s="664"/>
      <c r="DD24" s="689">
        <v>290555184</v>
      </c>
      <c r="DE24" s="640"/>
      <c r="DF24" s="640"/>
      <c r="DG24" s="640"/>
      <c r="DH24" s="640"/>
      <c r="DI24" s="640"/>
      <c r="DJ24" s="640"/>
      <c r="DK24" s="641"/>
      <c r="DL24" s="689">
        <v>288645301</v>
      </c>
      <c r="DM24" s="640"/>
      <c r="DN24" s="640"/>
      <c r="DO24" s="640"/>
      <c r="DP24" s="640"/>
      <c r="DQ24" s="640"/>
      <c r="DR24" s="640"/>
      <c r="DS24" s="640"/>
      <c r="DT24" s="640"/>
      <c r="DU24" s="640"/>
      <c r="DV24" s="641"/>
      <c r="DW24" s="644">
        <v>70.099999999999994</v>
      </c>
      <c r="DX24" s="645"/>
      <c r="DY24" s="645"/>
      <c r="DZ24" s="645"/>
      <c r="EA24" s="645"/>
      <c r="EB24" s="645"/>
      <c r="EC24" s="646"/>
    </row>
    <row r="25" spans="2:133" ht="11.25" customHeight="1" x14ac:dyDescent="0.2">
      <c r="B25" s="647" t="s">
        <v>295</v>
      </c>
      <c r="C25" s="648"/>
      <c r="D25" s="648"/>
      <c r="E25" s="648"/>
      <c r="F25" s="648"/>
      <c r="G25" s="648"/>
      <c r="H25" s="648"/>
      <c r="I25" s="648"/>
      <c r="J25" s="648"/>
      <c r="K25" s="648"/>
      <c r="L25" s="648"/>
      <c r="M25" s="648"/>
      <c r="N25" s="648"/>
      <c r="O25" s="648"/>
      <c r="P25" s="648"/>
      <c r="Q25" s="649"/>
      <c r="R25" s="650">
        <v>43</v>
      </c>
      <c r="S25" s="651"/>
      <c r="T25" s="651"/>
      <c r="U25" s="651"/>
      <c r="V25" s="651"/>
      <c r="W25" s="651"/>
      <c r="X25" s="651"/>
      <c r="Y25" s="652"/>
      <c r="Z25" s="653">
        <v>0</v>
      </c>
      <c r="AA25" s="653"/>
      <c r="AB25" s="653"/>
      <c r="AC25" s="653"/>
      <c r="AD25" s="654" t="s">
        <v>139</v>
      </c>
      <c r="AE25" s="654"/>
      <c r="AF25" s="654"/>
      <c r="AG25" s="654"/>
      <c r="AH25" s="654"/>
      <c r="AI25" s="654"/>
      <c r="AJ25" s="654"/>
      <c r="AK25" s="654"/>
      <c r="AL25" s="655" t="s">
        <v>237</v>
      </c>
      <c r="AM25" s="656"/>
      <c r="AN25" s="656"/>
      <c r="AO25" s="657"/>
      <c r="AP25" s="669" t="s">
        <v>296</v>
      </c>
      <c r="AQ25" s="670"/>
      <c r="AR25" s="670"/>
      <c r="AS25" s="670"/>
      <c r="AT25" s="670"/>
      <c r="AU25" s="670"/>
      <c r="AV25" s="670"/>
      <c r="AW25" s="670"/>
      <c r="AX25" s="670"/>
      <c r="AY25" s="670"/>
      <c r="AZ25" s="670"/>
      <c r="BA25" s="670"/>
      <c r="BB25" s="670"/>
      <c r="BC25" s="670"/>
      <c r="BD25" s="670"/>
      <c r="BE25" s="670"/>
      <c r="BF25" s="671"/>
      <c r="BG25" s="650">
        <v>1289984</v>
      </c>
      <c r="BH25" s="651"/>
      <c r="BI25" s="651"/>
      <c r="BJ25" s="651"/>
      <c r="BK25" s="651"/>
      <c r="BL25" s="651"/>
      <c r="BM25" s="651"/>
      <c r="BN25" s="652"/>
      <c r="BO25" s="653">
        <v>0.4</v>
      </c>
      <c r="BP25" s="653"/>
      <c r="BQ25" s="653"/>
      <c r="BR25" s="653"/>
      <c r="BS25" s="659" t="s">
        <v>139</v>
      </c>
      <c r="BT25" s="651"/>
      <c r="BU25" s="651"/>
      <c r="BV25" s="651"/>
      <c r="BW25" s="651"/>
      <c r="BX25" s="651"/>
      <c r="BY25" s="651"/>
      <c r="BZ25" s="651"/>
      <c r="CA25" s="651"/>
      <c r="CB25" s="660"/>
      <c r="CD25" s="665" t="s">
        <v>297</v>
      </c>
      <c r="CE25" s="666"/>
      <c r="CF25" s="666"/>
      <c r="CG25" s="666"/>
      <c r="CH25" s="666"/>
      <c r="CI25" s="666"/>
      <c r="CJ25" s="666"/>
      <c r="CK25" s="666"/>
      <c r="CL25" s="666"/>
      <c r="CM25" s="666"/>
      <c r="CN25" s="666"/>
      <c r="CO25" s="666"/>
      <c r="CP25" s="666"/>
      <c r="CQ25" s="667"/>
      <c r="CR25" s="650">
        <v>166433197</v>
      </c>
      <c r="CS25" s="686"/>
      <c r="CT25" s="686"/>
      <c r="CU25" s="686"/>
      <c r="CV25" s="686"/>
      <c r="CW25" s="686"/>
      <c r="CX25" s="686"/>
      <c r="CY25" s="687"/>
      <c r="CZ25" s="655">
        <v>15.7</v>
      </c>
      <c r="DA25" s="684"/>
      <c r="DB25" s="684"/>
      <c r="DC25" s="688"/>
      <c r="DD25" s="659">
        <v>148195986</v>
      </c>
      <c r="DE25" s="686"/>
      <c r="DF25" s="686"/>
      <c r="DG25" s="686"/>
      <c r="DH25" s="686"/>
      <c r="DI25" s="686"/>
      <c r="DJ25" s="686"/>
      <c r="DK25" s="687"/>
      <c r="DL25" s="659">
        <v>146372820</v>
      </c>
      <c r="DM25" s="686"/>
      <c r="DN25" s="686"/>
      <c r="DO25" s="686"/>
      <c r="DP25" s="686"/>
      <c r="DQ25" s="686"/>
      <c r="DR25" s="686"/>
      <c r="DS25" s="686"/>
      <c r="DT25" s="686"/>
      <c r="DU25" s="686"/>
      <c r="DV25" s="687"/>
      <c r="DW25" s="655">
        <v>35.5</v>
      </c>
      <c r="DX25" s="684"/>
      <c r="DY25" s="684"/>
      <c r="DZ25" s="684"/>
      <c r="EA25" s="684"/>
      <c r="EB25" s="684"/>
      <c r="EC25" s="685"/>
    </row>
    <row r="26" spans="2:133" ht="11.25" customHeight="1" x14ac:dyDescent="0.2">
      <c r="B26" s="647" t="s">
        <v>298</v>
      </c>
      <c r="C26" s="648"/>
      <c r="D26" s="648"/>
      <c r="E26" s="648"/>
      <c r="F26" s="648"/>
      <c r="G26" s="648"/>
      <c r="H26" s="648"/>
      <c r="I26" s="648"/>
      <c r="J26" s="648"/>
      <c r="K26" s="648"/>
      <c r="L26" s="648"/>
      <c r="M26" s="648"/>
      <c r="N26" s="648"/>
      <c r="O26" s="648"/>
      <c r="P26" s="648"/>
      <c r="Q26" s="649"/>
      <c r="R26" s="650">
        <v>398233900</v>
      </c>
      <c r="S26" s="651"/>
      <c r="T26" s="651"/>
      <c r="U26" s="651"/>
      <c r="V26" s="651"/>
      <c r="W26" s="651"/>
      <c r="X26" s="651"/>
      <c r="Y26" s="652"/>
      <c r="Z26" s="653">
        <v>37.200000000000003</v>
      </c>
      <c r="AA26" s="653"/>
      <c r="AB26" s="653"/>
      <c r="AC26" s="653"/>
      <c r="AD26" s="654">
        <v>367344287</v>
      </c>
      <c r="AE26" s="654"/>
      <c r="AF26" s="654"/>
      <c r="AG26" s="654"/>
      <c r="AH26" s="654"/>
      <c r="AI26" s="654"/>
      <c r="AJ26" s="654"/>
      <c r="AK26" s="654"/>
      <c r="AL26" s="655">
        <v>98.6</v>
      </c>
      <c r="AM26" s="656"/>
      <c r="AN26" s="656"/>
      <c r="AO26" s="657"/>
      <c r="AP26" s="669" t="s">
        <v>299</v>
      </c>
      <c r="AQ26" s="699"/>
      <c r="AR26" s="699"/>
      <c r="AS26" s="699"/>
      <c r="AT26" s="699"/>
      <c r="AU26" s="699"/>
      <c r="AV26" s="699"/>
      <c r="AW26" s="699"/>
      <c r="AX26" s="699"/>
      <c r="AY26" s="699"/>
      <c r="AZ26" s="699"/>
      <c r="BA26" s="699"/>
      <c r="BB26" s="699"/>
      <c r="BC26" s="699"/>
      <c r="BD26" s="699"/>
      <c r="BE26" s="699"/>
      <c r="BF26" s="671"/>
      <c r="BG26" s="650" t="s">
        <v>237</v>
      </c>
      <c r="BH26" s="651"/>
      <c r="BI26" s="651"/>
      <c r="BJ26" s="651"/>
      <c r="BK26" s="651"/>
      <c r="BL26" s="651"/>
      <c r="BM26" s="651"/>
      <c r="BN26" s="652"/>
      <c r="BO26" s="653" t="s">
        <v>237</v>
      </c>
      <c r="BP26" s="653"/>
      <c r="BQ26" s="653"/>
      <c r="BR26" s="653"/>
      <c r="BS26" s="659" t="s">
        <v>237</v>
      </c>
      <c r="BT26" s="651"/>
      <c r="BU26" s="651"/>
      <c r="BV26" s="651"/>
      <c r="BW26" s="651"/>
      <c r="BX26" s="651"/>
      <c r="BY26" s="651"/>
      <c r="BZ26" s="651"/>
      <c r="CA26" s="651"/>
      <c r="CB26" s="660"/>
      <c r="CD26" s="665" t="s">
        <v>300</v>
      </c>
      <c r="CE26" s="666"/>
      <c r="CF26" s="666"/>
      <c r="CG26" s="666"/>
      <c r="CH26" s="666"/>
      <c r="CI26" s="666"/>
      <c r="CJ26" s="666"/>
      <c r="CK26" s="666"/>
      <c r="CL26" s="666"/>
      <c r="CM26" s="666"/>
      <c r="CN26" s="666"/>
      <c r="CO26" s="666"/>
      <c r="CP26" s="666"/>
      <c r="CQ26" s="667"/>
      <c r="CR26" s="650">
        <v>118725500</v>
      </c>
      <c r="CS26" s="651"/>
      <c r="CT26" s="651"/>
      <c r="CU26" s="651"/>
      <c r="CV26" s="651"/>
      <c r="CW26" s="651"/>
      <c r="CX26" s="651"/>
      <c r="CY26" s="652"/>
      <c r="CZ26" s="655">
        <v>11.2</v>
      </c>
      <c r="DA26" s="684"/>
      <c r="DB26" s="684"/>
      <c r="DC26" s="688"/>
      <c r="DD26" s="659">
        <v>103981022</v>
      </c>
      <c r="DE26" s="651"/>
      <c r="DF26" s="651"/>
      <c r="DG26" s="651"/>
      <c r="DH26" s="651"/>
      <c r="DI26" s="651"/>
      <c r="DJ26" s="651"/>
      <c r="DK26" s="652"/>
      <c r="DL26" s="659" t="s">
        <v>139</v>
      </c>
      <c r="DM26" s="651"/>
      <c r="DN26" s="651"/>
      <c r="DO26" s="651"/>
      <c r="DP26" s="651"/>
      <c r="DQ26" s="651"/>
      <c r="DR26" s="651"/>
      <c r="DS26" s="651"/>
      <c r="DT26" s="651"/>
      <c r="DU26" s="651"/>
      <c r="DV26" s="652"/>
      <c r="DW26" s="655" t="s">
        <v>237</v>
      </c>
      <c r="DX26" s="684"/>
      <c r="DY26" s="684"/>
      <c r="DZ26" s="684"/>
      <c r="EA26" s="684"/>
      <c r="EB26" s="684"/>
      <c r="EC26" s="685"/>
    </row>
    <row r="27" spans="2:133" ht="11.25" customHeight="1" x14ac:dyDescent="0.2">
      <c r="B27" s="647" t="s">
        <v>301</v>
      </c>
      <c r="C27" s="648"/>
      <c r="D27" s="648"/>
      <c r="E27" s="648"/>
      <c r="F27" s="648"/>
      <c r="G27" s="648"/>
      <c r="H27" s="648"/>
      <c r="I27" s="648"/>
      <c r="J27" s="648"/>
      <c r="K27" s="648"/>
      <c r="L27" s="648"/>
      <c r="M27" s="648"/>
      <c r="N27" s="648"/>
      <c r="O27" s="648"/>
      <c r="P27" s="648"/>
      <c r="Q27" s="649"/>
      <c r="R27" s="650">
        <v>348245</v>
      </c>
      <c r="S27" s="651"/>
      <c r="T27" s="651"/>
      <c r="U27" s="651"/>
      <c r="V27" s="651"/>
      <c r="W27" s="651"/>
      <c r="X27" s="651"/>
      <c r="Y27" s="652"/>
      <c r="Z27" s="653">
        <v>0</v>
      </c>
      <c r="AA27" s="653"/>
      <c r="AB27" s="653"/>
      <c r="AC27" s="653"/>
      <c r="AD27" s="654">
        <v>348245</v>
      </c>
      <c r="AE27" s="654"/>
      <c r="AF27" s="654"/>
      <c r="AG27" s="654"/>
      <c r="AH27" s="654"/>
      <c r="AI27" s="654"/>
      <c r="AJ27" s="654"/>
      <c r="AK27" s="654"/>
      <c r="AL27" s="655">
        <v>0.1</v>
      </c>
      <c r="AM27" s="656"/>
      <c r="AN27" s="656"/>
      <c r="AO27" s="657"/>
      <c r="AP27" s="647" t="s">
        <v>302</v>
      </c>
      <c r="AQ27" s="648"/>
      <c r="AR27" s="648"/>
      <c r="AS27" s="648"/>
      <c r="AT27" s="648"/>
      <c r="AU27" s="648"/>
      <c r="AV27" s="648"/>
      <c r="AW27" s="648"/>
      <c r="AX27" s="648"/>
      <c r="AY27" s="648"/>
      <c r="AZ27" s="648"/>
      <c r="BA27" s="648"/>
      <c r="BB27" s="648"/>
      <c r="BC27" s="648"/>
      <c r="BD27" s="648"/>
      <c r="BE27" s="648"/>
      <c r="BF27" s="649"/>
      <c r="BG27" s="650">
        <v>295943361</v>
      </c>
      <c r="BH27" s="651"/>
      <c r="BI27" s="651"/>
      <c r="BJ27" s="651"/>
      <c r="BK27" s="651"/>
      <c r="BL27" s="651"/>
      <c r="BM27" s="651"/>
      <c r="BN27" s="652"/>
      <c r="BO27" s="653">
        <v>100</v>
      </c>
      <c r="BP27" s="653"/>
      <c r="BQ27" s="653"/>
      <c r="BR27" s="653"/>
      <c r="BS27" s="659">
        <v>3908260</v>
      </c>
      <c r="BT27" s="651"/>
      <c r="BU27" s="651"/>
      <c r="BV27" s="651"/>
      <c r="BW27" s="651"/>
      <c r="BX27" s="651"/>
      <c r="BY27" s="651"/>
      <c r="BZ27" s="651"/>
      <c r="CA27" s="651"/>
      <c r="CB27" s="660"/>
      <c r="CD27" s="665" t="s">
        <v>303</v>
      </c>
      <c r="CE27" s="666"/>
      <c r="CF27" s="666"/>
      <c r="CG27" s="666"/>
      <c r="CH27" s="666"/>
      <c r="CI27" s="666"/>
      <c r="CJ27" s="666"/>
      <c r="CK27" s="666"/>
      <c r="CL27" s="666"/>
      <c r="CM27" s="666"/>
      <c r="CN27" s="666"/>
      <c r="CO27" s="666"/>
      <c r="CP27" s="666"/>
      <c r="CQ27" s="667"/>
      <c r="CR27" s="650">
        <v>218853105</v>
      </c>
      <c r="CS27" s="686"/>
      <c r="CT27" s="686"/>
      <c r="CU27" s="686"/>
      <c r="CV27" s="686"/>
      <c r="CW27" s="686"/>
      <c r="CX27" s="686"/>
      <c r="CY27" s="687"/>
      <c r="CZ27" s="655">
        <v>20.6</v>
      </c>
      <c r="DA27" s="684"/>
      <c r="DB27" s="684"/>
      <c r="DC27" s="688"/>
      <c r="DD27" s="659">
        <v>68560278</v>
      </c>
      <c r="DE27" s="686"/>
      <c r="DF27" s="686"/>
      <c r="DG27" s="686"/>
      <c r="DH27" s="686"/>
      <c r="DI27" s="686"/>
      <c r="DJ27" s="686"/>
      <c r="DK27" s="687"/>
      <c r="DL27" s="659">
        <v>68473561</v>
      </c>
      <c r="DM27" s="686"/>
      <c r="DN27" s="686"/>
      <c r="DO27" s="686"/>
      <c r="DP27" s="686"/>
      <c r="DQ27" s="686"/>
      <c r="DR27" s="686"/>
      <c r="DS27" s="686"/>
      <c r="DT27" s="686"/>
      <c r="DU27" s="686"/>
      <c r="DV27" s="687"/>
      <c r="DW27" s="655">
        <v>16.600000000000001</v>
      </c>
      <c r="DX27" s="684"/>
      <c r="DY27" s="684"/>
      <c r="DZ27" s="684"/>
      <c r="EA27" s="684"/>
      <c r="EB27" s="684"/>
      <c r="EC27" s="685"/>
    </row>
    <row r="28" spans="2:133" ht="11.25" customHeight="1" x14ac:dyDescent="0.2">
      <c r="B28" s="647" t="s">
        <v>304</v>
      </c>
      <c r="C28" s="648"/>
      <c r="D28" s="648"/>
      <c r="E28" s="648"/>
      <c r="F28" s="648"/>
      <c r="G28" s="648"/>
      <c r="H28" s="648"/>
      <c r="I28" s="648"/>
      <c r="J28" s="648"/>
      <c r="K28" s="648"/>
      <c r="L28" s="648"/>
      <c r="M28" s="648"/>
      <c r="N28" s="648"/>
      <c r="O28" s="648"/>
      <c r="P28" s="648"/>
      <c r="Q28" s="649"/>
      <c r="R28" s="650">
        <v>3990406</v>
      </c>
      <c r="S28" s="651"/>
      <c r="T28" s="651"/>
      <c r="U28" s="651"/>
      <c r="V28" s="651"/>
      <c r="W28" s="651"/>
      <c r="X28" s="651"/>
      <c r="Y28" s="652"/>
      <c r="Z28" s="653">
        <v>0.4</v>
      </c>
      <c r="AA28" s="653"/>
      <c r="AB28" s="653"/>
      <c r="AC28" s="653"/>
      <c r="AD28" s="654" t="s">
        <v>139</v>
      </c>
      <c r="AE28" s="654"/>
      <c r="AF28" s="654"/>
      <c r="AG28" s="654"/>
      <c r="AH28" s="654"/>
      <c r="AI28" s="654"/>
      <c r="AJ28" s="654"/>
      <c r="AK28" s="654"/>
      <c r="AL28" s="655" t="s">
        <v>139</v>
      </c>
      <c r="AM28" s="656"/>
      <c r="AN28" s="656"/>
      <c r="AO28" s="657"/>
      <c r="AP28" s="647"/>
      <c r="AQ28" s="648"/>
      <c r="AR28" s="648"/>
      <c r="AS28" s="648"/>
      <c r="AT28" s="648"/>
      <c r="AU28" s="648"/>
      <c r="AV28" s="648"/>
      <c r="AW28" s="648"/>
      <c r="AX28" s="648"/>
      <c r="AY28" s="648"/>
      <c r="AZ28" s="648"/>
      <c r="BA28" s="648"/>
      <c r="BB28" s="648"/>
      <c r="BC28" s="648"/>
      <c r="BD28" s="648"/>
      <c r="BE28" s="648"/>
      <c r="BF28" s="649"/>
      <c r="BG28" s="650"/>
      <c r="BH28" s="651"/>
      <c r="BI28" s="651"/>
      <c r="BJ28" s="651"/>
      <c r="BK28" s="651"/>
      <c r="BL28" s="651"/>
      <c r="BM28" s="651"/>
      <c r="BN28" s="652"/>
      <c r="BO28" s="653"/>
      <c r="BP28" s="653"/>
      <c r="BQ28" s="653"/>
      <c r="BR28" s="653"/>
      <c r="BS28" s="659"/>
      <c r="BT28" s="651"/>
      <c r="BU28" s="651"/>
      <c r="BV28" s="651"/>
      <c r="BW28" s="651"/>
      <c r="BX28" s="651"/>
      <c r="BY28" s="651"/>
      <c r="BZ28" s="651"/>
      <c r="CA28" s="651"/>
      <c r="CB28" s="660"/>
      <c r="CD28" s="665" t="s">
        <v>305</v>
      </c>
      <c r="CE28" s="666"/>
      <c r="CF28" s="666"/>
      <c r="CG28" s="666"/>
      <c r="CH28" s="666"/>
      <c r="CI28" s="666"/>
      <c r="CJ28" s="666"/>
      <c r="CK28" s="666"/>
      <c r="CL28" s="666"/>
      <c r="CM28" s="666"/>
      <c r="CN28" s="666"/>
      <c r="CO28" s="666"/>
      <c r="CP28" s="666"/>
      <c r="CQ28" s="667"/>
      <c r="CR28" s="650">
        <v>78198869</v>
      </c>
      <c r="CS28" s="651"/>
      <c r="CT28" s="651"/>
      <c r="CU28" s="651"/>
      <c r="CV28" s="651"/>
      <c r="CW28" s="651"/>
      <c r="CX28" s="651"/>
      <c r="CY28" s="652"/>
      <c r="CZ28" s="655">
        <v>7.4</v>
      </c>
      <c r="DA28" s="684"/>
      <c r="DB28" s="684"/>
      <c r="DC28" s="688"/>
      <c r="DD28" s="659">
        <v>73798920</v>
      </c>
      <c r="DE28" s="651"/>
      <c r="DF28" s="651"/>
      <c r="DG28" s="651"/>
      <c r="DH28" s="651"/>
      <c r="DI28" s="651"/>
      <c r="DJ28" s="651"/>
      <c r="DK28" s="652"/>
      <c r="DL28" s="659">
        <v>73798920</v>
      </c>
      <c r="DM28" s="651"/>
      <c r="DN28" s="651"/>
      <c r="DO28" s="651"/>
      <c r="DP28" s="651"/>
      <c r="DQ28" s="651"/>
      <c r="DR28" s="651"/>
      <c r="DS28" s="651"/>
      <c r="DT28" s="651"/>
      <c r="DU28" s="651"/>
      <c r="DV28" s="652"/>
      <c r="DW28" s="655">
        <v>17.899999999999999</v>
      </c>
      <c r="DX28" s="684"/>
      <c r="DY28" s="684"/>
      <c r="DZ28" s="684"/>
      <c r="EA28" s="684"/>
      <c r="EB28" s="684"/>
      <c r="EC28" s="685"/>
    </row>
    <row r="29" spans="2:133" ht="11.25" customHeight="1" x14ac:dyDescent="0.2">
      <c r="B29" s="647" t="s">
        <v>306</v>
      </c>
      <c r="C29" s="648"/>
      <c r="D29" s="648"/>
      <c r="E29" s="648"/>
      <c r="F29" s="648"/>
      <c r="G29" s="648"/>
      <c r="H29" s="648"/>
      <c r="I29" s="648"/>
      <c r="J29" s="648"/>
      <c r="K29" s="648"/>
      <c r="L29" s="648"/>
      <c r="M29" s="648"/>
      <c r="N29" s="648"/>
      <c r="O29" s="648"/>
      <c r="P29" s="648"/>
      <c r="Q29" s="649"/>
      <c r="R29" s="650">
        <v>12644585</v>
      </c>
      <c r="S29" s="651"/>
      <c r="T29" s="651"/>
      <c r="U29" s="651"/>
      <c r="V29" s="651"/>
      <c r="W29" s="651"/>
      <c r="X29" s="651"/>
      <c r="Y29" s="652"/>
      <c r="Z29" s="653">
        <v>1.2</v>
      </c>
      <c r="AA29" s="653"/>
      <c r="AB29" s="653"/>
      <c r="AC29" s="653"/>
      <c r="AD29" s="654">
        <v>3305579</v>
      </c>
      <c r="AE29" s="654"/>
      <c r="AF29" s="654"/>
      <c r="AG29" s="654"/>
      <c r="AH29" s="654"/>
      <c r="AI29" s="654"/>
      <c r="AJ29" s="654"/>
      <c r="AK29" s="654"/>
      <c r="AL29" s="655">
        <v>0.9</v>
      </c>
      <c r="AM29" s="656"/>
      <c r="AN29" s="656"/>
      <c r="AO29" s="657"/>
      <c r="AP29" s="700"/>
      <c r="AQ29" s="701"/>
      <c r="AR29" s="701"/>
      <c r="AS29" s="701"/>
      <c r="AT29" s="701"/>
      <c r="AU29" s="701"/>
      <c r="AV29" s="701"/>
      <c r="AW29" s="701"/>
      <c r="AX29" s="701"/>
      <c r="AY29" s="701"/>
      <c r="AZ29" s="701"/>
      <c r="BA29" s="701"/>
      <c r="BB29" s="701"/>
      <c r="BC29" s="701"/>
      <c r="BD29" s="701"/>
      <c r="BE29" s="701"/>
      <c r="BF29" s="702"/>
      <c r="BG29" s="650"/>
      <c r="BH29" s="651"/>
      <c r="BI29" s="651"/>
      <c r="BJ29" s="651"/>
      <c r="BK29" s="651"/>
      <c r="BL29" s="651"/>
      <c r="BM29" s="651"/>
      <c r="BN29" s="652"/>
      <c r="BO29" s="653"/>
      <c r="BP29" s="653"/>
      <c r="BQ29" s="653"/>
      <c r="BR29" s="653"/>
      <c r="BS29" s="654"/>
      <c r="BT29" s="654"/>
      <c r="BU29" s="654"/>
      <c r="BV29" s="654"/>
      <c r="BW29" s="654"/>
      <c r="BX29" s="654"/>
      <c r="BY29" s="654"/>
      <c r="BZ29" s="654"/>
      <c r="CA29" s="654"/>
      <c r="CB29" s="658"/>
      <c r="CD29" s="690" t="s">
        <v>307</v>
      </c>
      <c r="CE29" s="691"/>
      <c r="CF29" s="665" t="s">
        <v>308</v>
      </c>
      <c r="CG29" s="666"/>
      <c r="CH29" s="666"/>
      <c r="CI29" s="666"/>
      <c r="CJ29" s="666"/>
      <c r="CK29" s="666"/>
      <c r="CL29" s="666"/>
      <c r="CM29" s="666"/>
      <c r="CN29" s="666"/>
      <c r="CO29" s="666"/>
      <c r="CP29" s="666"/>
      <c r="CQ29" s="667"/>
      <c r="CR29" s="650">
        <v>78172679</v>
      </c>
      <c r="CS29" s="686"/>
      <c r="CT29" s="686"/>
      <c r="CU29" s="686"/>
      <c r="CV29" s="686"/>
      <c r="CW29" s="686"/>
      <c r="CX29" s="686"/>
      <c r="CY29" s="687"/>
      <c r="CZ29" s="655">
        <v>7.4</v>
      </c>
      <c r="DA29" s="684"/>
      <c r="DB29" s="684"/>
      <c r="DC29" s="688"/>
      <c r="DD29" s="659">
        <v>73772730</v>
      </c>
      <c r="DE29" s="686"/>
      <c r="DF29" s="686"/>
      <c r="DG29" s="686"/>
      <c r="DH29" s="686"/>
      <c r="DI29" s="686"/>
      <c r="DJ29" s="686"/>
      <c r="DK29" s="687"/>
      <c r="DL29" s="659">
        <v>73772730</v>
      </c>
      <c r="DM29" s="686"/>
      <c r="DN29" s="686"/>
      <c r="DO29" s="686"/>
      <c r="DP29" s="686"/>
      <c r="DQ29" s="686"/>
      <c r="DR29" s="686"/>
      <c r="DS29" s="686"/>
      <c r="DT29" s="686"/>
      <c r="DU29" s="686"/>
      <c r="DV29" s="687"/>
      <c r="DW29" s="655">
        <v>17.899999999999999</v>
      </c>
      <c r="DX29" s="684"/>
      <c r="DY29" s="684"/>
      <c r="DZ29" s="684"/>
      <c r="EA29" s="684"/>
      <c r="EB29" s="684"/>
      <c r="EC29" s="685"/>
    </row>
    <row r="30" spans="2:133" ht="11.25" customHeight="1" x14ac:dyDescent="0.2">
      <c r="B30" s="647" t="s">
        <v>309</v>
      </c>
      <c r="C30" s="648"/>
      <c r="D30" s="648"/>
      <c r="E30" s="648"/>
      <c r="F30" s="648"/>
      <c r="G30" s="648"/>
      <c r="H30" s="648"/>
      <c r="I30" s="648"/>
      <c r="J30" s="648"/>
      <c r="K30" s="648"/>
      <c r="L30" s="648"/>
      <c r="M30" s="648"/>
      <c r="N30" s="648"/>
      <c r="O30" s="648"/>
      <c r="P30" s="648"/>
      <c r="Q30" s="649"/>
      <c r="R30" s="650">
        <v>5121800</v>
      </c>
      <c r="S30" s="651"/>
      <c r="T30" s="651"/>
      <c r="U30" s="651"/>
      <c r="V30" s="651"/>
      <c r="W30" s="651"/>
      <c r="X30" s="651"/>
      <c r="Y30" s="652"/>
      <c r="Z30" s="653">
        <v>0.5</v>
      </c>
      <c r="AA30" s="653"/>
      <c r="AB30" s="653"/>
      <c r="AC30" s="653"/>
      <c r="AD30" s="654" t="s">
        <v>237</v>
      </c>
      <c r="AE30" s="654"/>
      <c r="AF30" s="654"/>
      <c r="AG30" s="654"/>
      <c r="AH30" s="654"/>
      <c r="AI30" s="654"/>
      <c r="AJ30" s="654"/>
      <c r="AK30" s="654"/>
      <c r="AL30" s="655" t="s">
        <v>237</v>
      </c>
      <c r="AM30" s="656"/>
      <c r="AN30" s="656"/>
      <c r="AO30" s="657"/>
      <c r="AP30" s="629" t="s">
        <v>225</v>
      </c>
      <c r="AQ30" s="630"/>
      <c r="AR30" s="630"/>
      <c r="AS30" s="630"/>
      <c r="AT30" s="630"/>
      <c r="AU30" s="630"/>
      <c r="AV30" s="630"/>
      <c r="AW30" s="630"/>
      <c r="AX30" s="630"/>
      <c r="AY30" s="630"/>
      <c r="AZ30" s="630"/>
      <c r="BA30" s="630"/>
      <c r="BB30" s="630"/>
      <c r="BC30" s="630"/>
      <c r="BD30" s="630"/>
      <c r="BE30" s="630"/>
      <c r="BF30" s="631"/>
      <c r="BG30" s="629" t="s">
        <v>310</v>
      </c>
      <c r="BH30" s="703"/>
      <c r="BI30" s="703"/>
      <c r="BJ30" s="703"/>
      <c r="BK30" s="703"/>
      <c r="BL30" s="703"/>
      <c r="BM30" s="703"/>
      <c r="BN30" s="703"/>
      <c r="BO30" s="703"/>
      <c r="BP30" s="703"/>
      <c r="BQ30" s="704"/>
      <c r="BR30" s="629" t="s">
        <v>311</v>
      </c>
      <c r="BS30" s="703"/>
      <c r="BT30" s="703"/>
      <c r="BU30" s="703"/>
      <c r="BV30" s="703"/>
      <c r="BW30" s="703"/>
      <c r="BX30" s="703"/>
      <c r="BY30" s="703"/>
      <c r="BZ30" s="703"/>
      <c r="CA30" s="703"/>
      <c r="CB30" s="704"/>
      <c r="CD30" s="692"/>
      <c r="CE30" s="693"/>
      <c r="CF30" s="665" t="s">
        <v>312</v>
      </c>
      <c r="CG30" s="666"/>
      <c r="CH30" s="666"/>
      <c r="CI30" s="666"/>
      <c r="CJ30" s="666"/>
      <c r="CK30" s="666"/>
      <c r="CL30" s="666"/>
      <c r="CM30" s="666"/>
      <c r="CN30" s="666"/>
      <c r="CO30" s="666"/>
      <c r="CP30" s="666"/>
      <c r="CQ30" s="667"/>
      <c r="CR30" s="650">
        <v>68414949</v>
      </c>
      <c r="CS30" s="651"/>
      <c r="CT30" s="651"/>
      <c r="CU30" s="651"/>
      <c r="CV30" s="651"/>
      <c r="CW30" s="651"/>
      <c r="CX30" s="651"/>
      <c r="CY30" s="652"/>
      <c r="CZ30" s="655">
        <v>6.4</v>
      </c>
      <c r="DA30" s="684"/>
      <c r="DB30" s="684"/>
      <c r="DC30" s="688"/>
      <c r="DD30" s="659">
        <v>64123976</v>
      </c>
      <c r="DE30" s="651"/>
      <c r="DF30" s="651"/>
      <c r="DG30" s="651"/>
      <c r="DH30" s="651"/>
      <c r="DI30" s="651"/>
      <c r="DJ30" s="651"/>
      <c r="DK30" s="652"/>
      <c r="DL30" s="659">
        <v>64123976</v>
      </c>
      <c r="DM30" s="651"/>
      <c r="DN30" s="651"/>
      <c r="DO30" s="651"/>
      <c r="DP30" s="651"/>
      <c r="DQ30" s="651"/>
      <c r="DR30" s="651"/>
      <c r="DS30" s="651"/>
      <c r="DT30" s="651"/>
      <c r="DU30" s="651"/>
      <c r="DV30" s="652"/>
      <c r="DW30" s="655">
        <v>15.6</v>
      </c>
      <c r="DX30" s="684"/>
      <c r="DY30" s="684"/>
      <c r="DZ30" s="684"/>
      <c r="EA30" s="684"/>
      <c r="EB30" s="684"/>
      <c r="EC30" s="685"/>
    </row>
    <row r="31" spans="2:133" ht="11.25" customHeight="1" x14ac:dyDescent="0.2">
      <c r="B31" s="647" t="s">
        <v>313</v>
      </c>
      <c r="C31" s="648"/>
      <c r="D31" s="648"/>
      <c r="E31" s="648"/>
      <c r="F31" s="648"/>
      <c r="G31" s="648"/>
      <c r="H31" s="648"/>
      <c r="I31" s="648"/>
      <c r="J31" s="648"/>
      <c r="K31" s="648"/>
      <c r="L31" s="648"/>
      <c r="M31" s="648"/>
      <c r="N31" s="648"/>
      <c r="O31" s="648"/>
      <c r="P31" s="648"/>
      <c r="Q31" s="649"/>
      <c r="R31" s="650">
        <v>320734717</v>
      </c>
      <c r="S31" s="651"/>
      <c r="T31" s="651"/>
      <c r="U31" s="651"/>
      <c r="V31" s="651"/>
      <c r="W31" s="651"/>
      <c r="X31" s="651"/>
      <c r="Y31" s="652"/>
      <c r="Z31" s="653">
        <v>30</v>
      </c>
      <c r="AA31" s="653"/>
      <c r="AB31" s="653"/>
      <c r="AC31" s="653"/>
      <c r="AD31" s="654" t="s">
        <v>237</v>
      </c>
      <c r="AE31" s="654"/>
      <c r="AF31" s="654"/>
      <c r="AG31" s="654"/>
      <c r="AH31" s="654"/>
      <c r="AI31" s="654"/>
      <c r="AJ31" s="654"/>
      <c r="AK31" s="654"/>
      <c r="AL31" s="655" t="s">
        <v>237</v>
      </c>
      <c r="AM31" s="656"/>
      <c r="AN31" s="656"/>
      <c r="AO31" s="657"/>
      <c r="AP31" s="707" t="s">
        <v>314</v>
      </c>
      <c r="AQ31" s="708"/>
      <c r="AR31" s="708"/>
      <c r="AS31" s="708"/>
      <c r="AT31" s="713" t="s">
        <v>315</v>
      </c>
      <c r="AU31" s="231"/>
      <c r="AV31" s="231"/>
      <c r="AW31" s="231"/>
      <c r="AX31" s="636" t="s">
        <v>189</v>
      </c>
      <c r="AY31" s="637"/>
      <c r="AZ31" s="637"/>
      <c r="BA31" s="637"/>
      <c r="BB31" s="637"/>
      <c r="BC31" s="637"/>
      <c r="BD31" s="637"/>
      <c r="BE31" s="637"/>
      <c r="BF31" s="638"/>
      <c r="BG31" s="718">
        <v>98.4</v>
      </c>
      <c r="BH31" s="705"/>
      <c r="BI31" s="705"/>
      <c r="BJ31" s="705"/>
      <c r="BK31" s="705"/>
      <c r="BL31" s="705"/>
      <c r="BM31" s="645">
        <v>97.9</v>
      </c>
      <c r="BN31" s="705"/>
      <c r="BO31" s="705"/>
      <c r="BP31" s="705"/>
      <c r="BQ31" s="706"/>
      <c r="BR31" s="718">
        <v>99.4</v>
      </c>
      <c r="BS31" s="705"/>
      <c r="BT31" s="705"/>
      <c r="BU31" s="705"/>
      <c r="BV31" s="705"/>
      <c r="BW31" s="705"/>
      <c r="BX31" s="645">
        <v>98.9</v>
      </c>
      <c r="BY31" s="705"/>
      <c r="BZ31" s="705"/>
      <c r="CA31" s="705"/>
      <c r="CB31" s="706"/>
      <c r="CD31" s="692"/>
      <c r="CE31" s="693"/>
      <c r="CF31" s="665" t="s">
        <v>316</v>
      </c>
      <c r="CG31" s="666"/>
      <c r="CH31" s="666"/>
      <c r="CI31" s="666"/>
      <c r="CJ31" s="666"/>
      <c r="CK31" s="666"/>
      <c r="CL31" s="666"/>
      <c r="CM31" s="666"/>
      <c r="CN31" s="666"/>
      <c r="CO31" s="666"/>
      <c r="CP31" s="666"/>
      <c r="CQ31" s="667"/>
      <c r="CR31" s="650">
        <v>9757730</v>
      </c>
      <c r="CS31" s="686"/>
      <c r="CT31" s="686"/>
      <c r="CU31" s="686"/>
      <c r="CV31" s="686"/>
      <c r="CW31" s="686"/>
      <c r="CX31" s="686"/>
      <c r="CY31" s="687"/>
      <c r="CZ31" s="655">
        <v>0.9</v>
      </c>
      <c r="DA31" s="684"/>
      <c r="DB31" s="684"/>
      <c r="DC31" s="688"/>
      <c r="DD31" s="659">
        <v>9648754</v>
      </c>
      <c r="DE31" s="686"/>
      <c r="DF31" s="686"/>
      <c r="DG31" s="686"/>
      <c r="DH31" s="686"/>
      <c r="DI31" s="686"/>
      <c r="DJ31" s="686"/>
      <c r="DK31" s="687"/>
      <c r="DL31" s="659">
        <v>9648754</v>
      </c>
      <c r="DM31" s="686"/>
      <c r="DN31" s="686"/>
      <c r="DO31" s="686"/>
      <c r="DP31" s="686"/>
      <c r="DQ31" s="686"/>
      <c r="DR31" s="686"/>
      <c r="DS31" s="686"/>
      <c r="DT31" s="686"/>
      <c r="DU31" s="686"/>
      <c r="DV31" s="687"/>
      <c r="DW31" s="655">
        <v>2.2999999999999998</v>
      </c>
      <c r="DX31" s="684"/>
      <c r="DY31" s="684"/>
      <c r="DZ31" s="684"/>
      <c r="EA31" s="684"/>
      <c r="EB31" s="684"/>
      <c r="EC31" s="685"/>
    </row>
    <row r="32" spans="2:133" ht="11.25" customHeight="1" x14ac:dyDescent="0.2">
      <c r="B32" s="696" t="s">
        <v>317</v>
      </c>
      <c r="C32" s="697"/>
      <c r="D32" s="697"/>
      <c r="E32" s="697"/>
      <c r="F32" s="697"/>
      <c r="G32" s="697"/>
      <c r="H32" s="697"/>
      <c r="I32" s="697"/>
      <c r="J32" s="697"/>
      <c r="K32" s="697"/>
      <c r="L32" s="697"/>
      <c r="M32" s="697"/>
      <c r="N32" s="697"/>
      <c r="O32" s="697"/>
      <c r="P32" s="697"/>
      <c r="Q32" s="698"/>
      <c r="R32" s="650" t="s">
        <v>139</v>
      </c>
      <c r="S32" s="651"/>
      <c r="T32" s="651"/>
      <c r="U32" s="651"/>
      <c r="V32" s="651"/>
      <c r="W32" s="651"/>
      <c r="X32" s="651"/>
      <c r="Y32" s="652"/>
      <c r="Z32" s="653" t="s">
        <v>237</v>
      </c>
      <c r="AA32" s="653"/>
      <c r="AB32" s="653"/>
      <c r="AC32" s="653"/>
      <c r="AD32" s="654" t="s">
        <v>237</v>
      </c>
      <c r="AE32" s="654"/>
      <c r="AF32" s="654"/>
      <c r="AG32" s="654"/>
      <c r="AH32" s="654"/>
      <c r="AI32" s="654"/>
      <c r="AJ32" s="654"/>
      <c r="AK32" s="654"/>
      <c r="AL32" s="655" t="s">
        <v>237</v>
      </c>
      <c r="AM32" s="656"/>
      <c r="AN32" s="656"/>
      <c r="AO32" s="657"/>
      <c r="AP32" s="709"/>
      <c r="AQ32" s="710"/>
      <c r="AR32" s="710"/>
      <c r="AS32" s="710"/>
      <c r="AT32" s="714"/>
      <c r="AU32" s="230" t="s">
        <v>318</v>
      </c>
      <c r="AV32" s="230"/>
      <c r="AW32" s="230"/>
      <c r="AX32" s="647" t="s">
        <v>319</v>
      </c>
      <c r="AY32" s="648"/>
      <c r="AZ32" s="648"/>
      <c r="BA32" s="648"/>
      <c r="BB32" s="648"/>
      <c r="BC32" s="648"/>
      <c r="BD32" s="648"/>
      <c r="BE32" s="648"/>
      <c r="BF32" s="649"/>
      <c r="BG32" s="719">
        <v>98.8</v>
      </c>
      <c r="BH32" s="686"/>
      <c r="BI32" s="686"/>
      <c r="BJ32" s="686"/>
      <c r="BK32" s="686"/>
      <c r="BL32" s="686"/>
      <c r="BM32" s="656">
        <v>98.1</v>
      </c>
      <c r="BN32" s="716"/>
      <c r="BO32" s="716"/>
      <c r="BP32" s="716"/>
      <c r="BQ32" s="717"/>
      <c r="BR32" s="719">
        <v>99.3</v>
      </c>
      <c r="BS32" s="686"/>
      <c r="BT32" s="686"/>
      <c r="BU32" s="686"/>
      <c r="BV32" s="686"/>
      <c r="BW32" s="686"/>
      <c r="BX32" s="656">
        <v>98.7</v>
      </c>
      <c r="BY32" s="716"/>
      <c r="BZ32" s="716"/>
      <c r="CA32" s="716"/>
      <c r="CB32" s="717"/>
      <c r="CD32" s="694"/>
      <c r="CE32" s="695"/>
      <c r="CF32" s="665" t="s">
        <v>320</v>
      </c>
      <c r="CG32" s="666"/>
      <c r="CH32" s="666"/>
      <c r="CI32" s="666"/>
      <c r="CJ32" s="666"/>
      <c r="CK32" s="666"/>
      <c r="CL32" s="666"/>
      <c r="CM32" s="666"/>
      <c r="CN32" s="666"/>
      <c r="CO32" s="666"/>
      <c r="CP32" s="666"/>
      <c r="CQ32" s="667"/>
      <c r="CR32" s="650">
        <v>26190</v>
      </c>
      <c r="CS32" s="651"/>
      <c r="CT32" s="651"/>
      <c r="CU32" s="651"/>
      <c r="CV32" s="651"/>
      <c r="CW32" s="651"/>
      <c r="CX32" s="651"/>
      <c r="CY32" s="652"/>
      <c r="CZ32" s="655">
        <v>0</v>
      </c>
      <c r="DA32" s="684"/>
      <c r="DB32" s="684"/>
      <c r="DC32" s="688"/>
      <c r="DD32" s="659">
        <v>26190</v>
      </c>
      <c r="DE32" s="651"/>
      <c r="DF32" s="651"/>
      <c r="DG32" s="651"/>
      <c r="DH32" s="651"/>
      <c r="DI32" s="651"/>
      <c r="DJ32" s="651"/>
      <c r="DK32" s="652"/>
      <c r="DL32" s="659">
        <v>26190</v>
      </c>
      <c r="DM32" s="651"/>
      <c r="DN32" s="651"/>
      <c r="DO32" s="651"/>
      <c r="DP32" s="651"/>
      <c r="DQ32" s="651"/>
      <c r="DR32" s="651"/>
      <c r="DS32" s="651"/>
      <c r="DT32" s="651"/>
      <c r="DU32" s="651"/>
      <c r="DV32" s="652"/>
      <c r="DW32" s="655">
        <v>0</v>
      </c>
      <c r="DX32" s="684"/>
      <c r="DY32" s="684"/>
      <c r="DZ32" s="684"/>
      <c r="EA32" s="684"/>
      <c r="EB32" s="684"/>
      <c r="EC32" s="685"/>
    </row>
    <row r="33" spans="2:133" ht="11.25" customHeight="1" x14ac:dyDescent="0.2">
      <c r="B33" s="647" t="s">
        <v>321</v>
      </c>
      <c r="C33" s="648"/>
      <c r="D33" s="648"/>
      <c r="E33" s="648"/>
      <c r="F33" s="648"/>
      <c r="G33" s="648"/>
      <c r="H33" s="648"/>
      <c r="I33" s="648"/>
      <c r="J33" s="648"/>
      <c r="K33" s="648"/>
      <c r="L33" s="648"/>
      <c r="M33" s="648"/>
      <c r="N33" s="648"/>
      <c r="O33" s="648"/>
      <c r="P33" s="648"/>
      <c r="Q33" s="649"/>
      <c r="R33" s="650">
        <v>42119823</v>
      </c>
      <c r="S33" s="651"/>
      <c r="T33" s="651"/>
      <c r="U33" s="651"/>
      <c r="V33" s="651"/>
      <c r="W33" s="651"/>
      <c r="X33" s="651"/>
      <c r="Y33" s="652"/>
      <c r="Z33" s="653">
        <v>3.9</v>
      </c>
      <c r="AA33" s="653"/>
      <c r="AB33" s="653"/>
      <c r="AC33" s="653"/>
      <c r="AD33" s="654" t="s">
        <v>139</v>
      </c>
      <c r="AE33" s="654"/>
      <c r="AF33" s="654"/>
      <c r="AG33" s="654"/>
      <c r="AH33" s="654"/>
      <c r="AI33" s="654"/>
      <c r="AJ33" s="654"/>
      <c r="AK33" s="654"/>
      <c r="AL33" s="655" t="s">
        <v>139</v>
      </c>
      <c r="AM33" s="656"/>
      <c r="AN33" s="656"/>
      <c r="AO33" s="657"/>
      <c r="AP33" s="711"/>
      <c r="AQ33" s="712"/>
      <c r="AR33" s="712"/>
      <c r="AS33" s="712"/>
      <c r="AT33" s="715"/>
      <c r="AU33" s="232"/>
      <c r="AV33" s="232"/>
      <c r="AW33" s="232"/>
      <c r="AX33" s="700" t="s">
        <v>322</v>
      </c>
      <c r="AY33" s="701"/>
      <c r="AZ33" s="701"/>
      <c r="BA33" s="701"/>
      <c r="BB33" s="701"/>
      <c r="BC33" s="701"/>
      <c r="BD33" s="701"/>
      <c r="BE33" s="701"/>
      <c r="BF33" s="702"/>
      <c r="BG33" s="720">
        <v>98.1</v>
      </c>
      <c r="BH33" s="721"/>
      <c r="BI33" s="721"/>
      <c r="BJ33" s="721"/>
      <c r="BK33" s="721"/>
      <c r="BL33" s="721"/>
      <c r="BM33" s="722">
        <v>97.8</v>
      </c>
      <c r="BN33" s="721"/>
      <c r="BO33" s="721"/>
      <c r="BP33" s="721"/>
      <c r="BQ33" s="723"/>
      <c r="BR33" s="720">
        <v>99.6</v>
      </c>
      <c r="BS33" s="721"/>
      <c r="BT33" s="721"/>
      <c r="BU33" s="721"/>
      <c r="BV33" s="721"/>
      <c r="BW33" s="721"/>
      <c r="BX33" s="722">
        <v>99.2</v>
      </c>
      <c r="BY33" s="721"/>
      <c r="BZ33" s="721"/>
      <c r="CA33" s="721"/>
      <c r="CB33" s="723"/>
      <c r="CD33" s="665" t="s">
        <v>323</v>
      </c>
      <c r="CE33" s="666"/>
      <c r="CF33" s="666"/>
      <c r="CG33" s="666"/>
      <c r="CH33" s="666"/>
      <c r="CI33" s="666"/>
      <c r="CJ33" s="666"/>
      <c r="CK33" s="666"/>
      <c r="CL33" s="666"/>
      <c r="CM33" s="666"/>
      <c r="CN33" s="666"/>
      <c r="CO33" s="666"/>
      <c r="CP33" s="666"/>
      <c r="CQ33" s="667"/>
      <c r="CR33" s="650">
        <v>530923440</v>
      </c>
      <c r="CS33" s="686"/>
      <c r="CT33" s="686"/>
      <c r="CU33" s="686"/>
      <c r="CV33" s="686"/>
      <c r="CW33" s="686"/>
      <c r="CX33" s="686"/>
      <c r="CY33" s="687"/>
      <c r="CZ33" s="655">
        <v>50</v>
      </c>
      <c r="DA33" s="684"/>
      <c r="DB33" s="684"/>
      <c r="DC33" s="688"/>
      <c r="DD33" s="659">
        <v>156136224</v>
      </c>
      <c r="DE33" s="686"/>
      <c r="DF33" s="686"/>
      <c r="DG33" s="686"/>
      <c r="DH33" s="686"/>
      <c r="DI33" s="686"/>
      <c r="DJ33" s="686"/>
      <c r="DK33" s="687"/>
      <c r="DL33" s="659">
        <v>122065913</v>
      </c>
      <c r="DM33" s="686"/>
      <c r="DN33" s="686"/>
      <c r="DO33" s="686"/>
      <c r="DP33" s="686"/>
      <c r="DQ33" s="686"/>
      <c r="DR33" s="686"/>
      <c r="DS33" s="686"/>
      <c r="DT33" s="686"/>
      <c r="DU33" s="686"/>
      <c r="DV33" s="687"/>
      <c r="DW33" s="655">
        <v>29.6</v>
      </c>
      <c r="DX33" s="684"/>
      <c r="DY33" s="684"/>
      <c r="DZ33" s="684"/>
      <c r="EA33" s="684"/>
      <c r="EB33" s="684"/>
      <c r="EC33" s="685"/>
    </row>
    <row r="34" spans="2:133" ht="11.25" customHeight="1" x14ac:dyDescent="0.2">
      <c r="B34" s="647" t="s">
        <v>324</v>
      </c>
      <c r="C34" s="648"/>
      <c r="D34" s="648"/>
      <c r="E34" s="648"/>
      <c r="F34" s="648"/>
      <c r="G34" s="648"/>
      <c r="H34" s="648"/>
      <c r="I34" s="648"/>
      <c r="J34" s="648"/>
      <c r="K34" s="648"/>
      <c r="L34" s="648"/>
      <c r="M34" s="648"/>
      <c r="N34" s="648"/>
      <c r="O34" s="648"/>
      <c r="P34" s="648"/>
      <c r="Q34" s="649"/>
      <c r="R34" s="650">
        <v>4587202</v>
      </c>
      <c r="S34" s="651"/>
      <c r="T34" s="651"/>
      <c r="U34" s="651"/>
      <c r="V34" s="651"/>
      <c r="W34" s="651"/>
      <c r="X34" s="651"/>
      <c r="Y34" s="652"/>
      <c r="Z34" s="653">
        <v>0.4</v>
      </c>
      <c r="AA34" s="653"/>
      <c r="AB34" s="653"/>
      <c r="AC34" s="653"/>
      <c r="AD34" s="654">
        <v>1468523</v>
      </c>
      <c r="AE34" s="654"/>
      <c r="AF34" s="654"/>
      <c r="AG34" s="654"/>
      <c r="AH34" s="654"/>
      <c r="AI34" s="654"/>
      <c r="AJ34" s="654"/>
      <c r="AK34" s="654"/>
      <c r="AL34" s="655">
        <v>0.4</v>
      </c>
      <c r="AM34" s="656"/>
      <c r="AN34" s="656"/>
      <c r="AO34" s="65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5" t="s">
        <v>325</v>
      </c>
      <c r="CE34" s="666"/>
      <c r="CF34" s="666"/>
      <c r="CG34" s="666"/>
      <c r="CH34" s="666"/>
      <c r="CI34" s="666"/>
      <c r="CJ34" s="666"/>
      <c r="CK34" s="666"/>
      <c r="CL34" s="666"/>
      <c r="CM34" s="666"/>
      <c r="CN34" s="666"/>
      <c r="CO34" s="666"/>
      <c r="CP34" s="666"/>
      <c r="CQ34" s="667"/>
      <c r="CR34" s="650">
        <v>65625954</v>
      </c>
      <c r="CS34" s="651"/>
      <c r="CT34" s="651"/>
      <c r="CU34" s="651"/>
      <c r="CV34" s="651"/>
      <c r="CW34" s="651"/>
      <c r="CX34" s="651"/>
      <c r="CY34" s="652"/>
      <c r="CZ34" s="655">
        <v>6.2</v>
      </c>
      <c r="DA34" s="684"/>
      <c r="DB34" s="684"/>
      <c r="DC34" s="688"/>
      <c r="DD34" s="659">
        <v>38619880</v>
      </c>
      <c r="DE34" s="651"/>
      <c r="DF34" s="651"/>
      <c r="DG34" s="651"/>
      <c r="DH34" s="651"/>
      <c r="DI34" s="651"/>
      <c r="DJ34" s="651"/>
      <c r="DK34" s="652"/>
      <c r="DL34" s="659">
        <v>38429150</v>
      </c>
      <c r="DM34" s="651"/>
      <c r="DN34" s="651"/>
      <c r="DO34" s="651"/>
      <c r="DP34" s="651"/>
      <c r="DQ34" s="651"/>
      <c r="DR34" s="651"/>
      <c r="DS34" s="651"/>
      <c r="DT34" s="651"/>
      <c r="DU34" s="651"/>
      <c r="DV34" s="652"/>
      <c r="DW34" s="655">
        <v>9.3000000000000007</v>
      </c>
      <c r="DX34" s="684"/>
      <c r="DY34" s="684"/>
      <c r="DZ34" s="684"/>
      <c r="EA34" s="684"/>
      <c r="EB34" s="684"/>
      <c r="EC34" s="685"/>
    </row>
    <row r="35" spans="2:133" ht="11.25" customHeight="1" x14ac:dyDescent="0.2">
      <c r="B35" s="647" t="s">
        <v>326</v>
      </c>
      <c r="C35" s="648"/>
      <c r="D35" s="648"/>
      <c r="E35" s="648"/>
      <c r="F35" s="648"/>
      <c r="G35" s="648"/>
      <c r="H35" s="648"/>
      <c r="I35" s="648"/>
      <c r="J35" s="648"/>
      <c r="K35" s="648"/>
      <c r="L35" s="648"/>
      <c r="M35" s="648"/>
      <c r="N35" s="648"/>
      <c r="O35" s="648"/>
      <c r="P35" s="648"/>
      <c r="Q35" s="649"/>
      <c r="R35" s="650">
        <v>2865641</v>
      </c>
      <c r="S35" s="651"/>
      <c r="T35" s="651"/>
      <c r="U35" s="651"/>
      <c r="V35" s="651"/>
      <c r="W35" s="651"/>
      <c r="X35" s="651"/>
      <c r="Y35" s="652"/>
      <c r="Z35" s="653">
        <v>0.3</v>
      </c>
      <c r="AA35" s="653"/>
      <c r="AB35" s="653"/>
      <c r="AC35" s="653"/>
      <c r="AD35" s="654" t="s">
        <v>139</v>
      </c>
      <c r="AE35" s="654"/>
      <c r="AF35" s="654"/>
      <c r="AG35" s="654"/>
      <c r="AH35" s="654"/>
      <c r="AI35" s="654"/>
      <c r="AJ35" s="654"/>
      <c r="AK35" s="654"/>
      <c r="AL35" s="655" t="s">
        <v>139</v>
      </c>
      <c r="AM35" s="656"/>
      <c r="AN35" s="656"/>
      <c r="AO35" s="657"/>
      <c r="AP35" s="235"/>
      <c r="AQ35" s="629" t="s">
        <v>327</v>
      </c>
      <c r="AR35" s="630"/>
      <c r="AS35" s="630"/>
      <c r="AT35" s="630"/>
      <c r="AU35" s="630"/>
      <c r="AV35" s="630"/>
      <c r="AW35" s="630"/>
      <c r="AX35" s="630"/>
      <c r="AY35" s="630"/>
      <c r="AZ35" s="630"/>
      <c r="BA35" s="630"/>
      <c r="BB35" s="630"/>
      <c r="BC35" s="630"/>
      <c r="BD35" s="630"/>
      <c r="BE35" s="630"/>
      <c r="BF35" s="631"/>
      <c r="BG35" s="629" t="s">
        <v>328</v>
      </c>
      <c r="BH35" s="630"/>
      <c r="BI35" s="630"/>
      <c r="BJ35" s="630"/>
      <c r="BK35" s="630"/>
      <c r="BL35" s="630"/>
      <c r="BM35" s="630"/>
      <c r="BN35" s="630"/>
      <c r="BO35" s="630"/>
      <c r="BP35" s="630"/>
      <c r="BQ35" s="630"/>
      <c r="BR35" s="630"/>
      <c r="BS35" s="630"/>
      <c r="BT35" s="630"/>
      <c r="BU35" s="630"/>
      <c r="BV35" s="630"/>
      <c r="BW35" s="630"/>
      <c r="BX35" s="630"/>
      <c r="BY35" s="630"/>
      <c r="BZ35" s="630"/>
      <c r="CA35" s="630"/>
      <c r="CB35" s="631"/>
      <c r="CD35" s="665" t="s">
        <v>329</v>
      </c>
      <c r="CE35" s="666"/>
      <c r="CF35" s="666"/>
      <c r="CG35" s="666"/>
      <c r="CH35" s="666"/>
      <c r="CI35" s="666"/>
      <c r="CJ35" s="666"/>
      <c r="CK35" s="666"/>
      <c r="CL35" s="666"/>
      <c r="CM35" s="666"/>
      <c r="CN35" s="666"/>
      <c r="CO35" s="666"/>
      <c r="CP35" s="666"/>
      <c r="CQ35" s="667"/>
      <c r="CR35" s="650">
        <v>8758417</v>
      </c>
      <c r="CS35" s="686"/>
      <c r="CT35" s="686"/>
      <c r="CU35" s="686"/>
      <c r="CV35" s="686"/>
      <c r="CW35" s="686"/>
      <c r="CX35" s="686"/>
      <c r="CY35" s="687"/>
      <c r="CZ35" s="655">
        <v>0.8</v>
      </c>
      <c r="DA35" s="684"/>
      <c r="DB35" s="684"/>
      <c r="DC35" s="688"/>
      <c r="DD35" s="659">
        <v>5234516</v>
      </c>
      <c r="DE35" s="686"/>
      <c r="DF35" s="686"/>
      <c r="DG35" s="686"/>
      <c r="DH35" s="686"/>
      <c r="DI35" s="686"/>
      <c r="DJ35" s="686"/>
      <c r="DK35" s="687"/>
      <c r="DL35" s="659">
        <v>5234516</v>
      </c>
      <c r="DM35" s="686"/>
      <c r="DN35" s="686"/>
      <c r="DO35" s="686"/>
      <c r="DP35" s="686"/>
      <c r="DQ35" s="686"/>
      <c r="DR35" s="686"/>
      <c r="DS35" s="686"/>
      <c r="DT35" s="686"/>
      <c r="DU35" s="686"/>
      <c r="DV35" s="687"/>
      <c r="DW35" s="655">
        <v>1.3</v>
      </c>
      <c r="DX35" s="684"/>
      <c r="DY35" s="684"/>
      <c r="DZ35" s="684"/>
      <c r="EA35" s="684"/>
      <c r="EB35" s="684"/>
      <c r="EC35" s="685"/>
    </row>
    <row r="36" spans="2:133" ht="11.25" customHeight="1" x14ac:dyDescent="0.2">
      <c r="B36" s="647" t="s">
        <v>330</v>
      </c>
      <c r="C36" s="648"/>
      <c r="D36" s="648"/>
      <c r="E36" s="648"/>
      <c r="F36" s="648"/>
      <c r="G36" s="648"/>
      <c r="H36" s="648"/>
      <c r="I36" s="648"/>
      <c r="J36" s="648"/>
      <c r="K36" s="648"/>
      <c r="L36" s="648"/>
      <c r="M36" s="648"/>
      <c r="N36" s="648"/>
      <c r="O36" s="648"/>
      <c r="P36" s="648"/>
      <c r="Q36" s="649"/>
      <c r="R36" s="650">
        <v>6665604</v>
      </c>
      <c r="S36" s="651"/>
      <c r="T36" s="651"/>
      <c r="U36" s="651"/>
      <c r="V36" s="651"/>
      <c r="W36" s="651"/>
      <c r="X36" s="651"/>
      <c r="Y36" s="652"/>
      <c r="Z36" s="653">
        <v>0.6</v>
      </c>
      <c r="AA36" s="653"/>
      <c r="AB36" s="653"/>
      <c r="AC36" s="653"/>
      <c r="AD36" s="654" t="s">
        <v>139</v>
      </c>
      <c r="AE36" s="654"/>
      <c r="AF36" s="654"/>
      <c r="AG36" s="654"/>
      <c r="AH36" s="654"/>
      <c r="AI36" s="654"/>
      <c r="AJ36" s="654"/>
      <c r="AK36" s="654"/>
      <c r="AL36" s="655" t="s">
        <v>237</v>
      </c>
      <c r="AM36" s="656"/>
      <c r="AN36" s="656"/>
      <c r="AO36" s="657"/>
      <c r="AP36" s="235"/>
      <c r="AQ36" s="724" t="s">
        <v>331</v>
      </c>
      <c r="AR36" s="725"/>
      <c r="AS36" s="725"/>
      <c r="AT36" s="725"/>
      <c r="AU36" s="725"/>
      <c r="AV36" s="725"/>
      <c r="AW36" s="725"/>
      <c r="AX36" s="725"/>
      <c r="AY36" s="726"/>
      <c r="AZ36" s="639">
        <v>92521481</v>
      </c>
      <c r="BA36" s="640"/>
      <c r="BB36" s="640"/>
      <c r="BC36" s="640"/>
      <c r="BD36" s="640"/>
      <c r="BE36" s="640"/>
      <c r="BF36" s="727"/>
      <c r="BG36" s="661" t="s">
        <v>332</v>
      </c>
      <c r="BH36" s="662"/>
      <c r="BI36" s="662"/>
      <c r="BJ36" s="662"/>
      <c r="BK36" s="662"/>
      <c r="BL36" s="662"/>
      <c r="BM36" s="662"/>
      <c r="BN36" s="662"/>
      <c r="BO36" s="662"/>
      <c r="BP36" s="662"/>
      <c r="BQ36" s="662"/>
      <c r="BR36" s="662"/>
      <c r="BS36" s="662"/>
      <c r="BT36" s="662"/>
      <c r="BU36" s="663"/>
      <c r="BV36" s="639">
        <v>3565425</v>
      </c>
      <c r="BW36" s="640"/>
      <c r="BX36" s="640"/>
      <c r="BY36" s="640"/>
      <c r="BZ36" s="640"/>
      <c r="CA36" s="640"/>
      <c r="CB36" s="727"/>
      <c r="CD36" s="665" t="s">
        <v>333</v>
      </c>
      <c r="CE36" s="666"/>
      <c r="CF36" s="666"/>
      <c r="CG36" s="666"/>
      <c r="CH36" s="666"/>
      <c r="CI36" s="666"/>
      <c r="CJ36" s="666"/>
      <c r="CK36" s="666"/>
      <c r="CL36" s="666"/>
      <c r="CM36" s="666"/>
      <c r="CN36" s="666"/>
      <c r="CO36" s="666"/>
      <c r="CP36" s="666"/>
      <c r="CQ36" s="667"/>
      <c r="CR36" s="650">
        <v>205691142</v>
      </c>
      <c r="CS36" s="651"/>
      <c r="CT36" s="651"/>
      <c r="CU36" s="651"/>
      <c r="CV36" s="651"/>
      <c r="CW36" s="651"/>
      <c r="CX36" s="651"/>
      <c r="CY36" s="652"/>
      <c r="CZ36" s="655">
        <v>19.399999999999999</v>
      </c>
      <c r="DA36" s="684"/>
      <c r="DB36" s="684"/>
      <c r="DC36" s="688"/>
      <c r="DD36" s="659">
        <v>59741017</v>
      </c>
      <c r="DE36" s="651"/>
      <c r="DF36" s="651"/>
      <c r="DG36" s="651"/>
      <c r="DH36" s="651"/>
      <c r="DI36" s="651"/>
      <c r="DJ36" s="651"/>
      <c r="DK36" s="652"/>
      <c r="DL36" s="659">
        <v>32739825</v>
      </c>
      <c r="DM36" s="651"/>
      <c r="DN36" s="651"/>
      <c r="DO36" s="651"/>
      <c r="DP36" s="651"/>
      <c r="DQ36" s="651"/>
      <c r="DR36" s="651"/>
      <c r="DS36" s="651"/>
      <c r="DT36" s="651"/>
      <c r="DU36" s="651"/>
      <c r="DV36" s="652"/>
      <c r="DW36" s="655">
        <v>7.9</v>
      </c>
      <c r="DX36" s="684"/>
      <c r="DY36" s="684"/>
      <c r="DZ36" s="684"/>
      <c r="EA36" s="684"/>
      <c r="EB36" s="684"/>
      <c r="EC36" s="685"/>
    </row>
    <row r="37" spans="2:133" ht="11.25" customHeight="1" x14ac:dyDescent="0.2">
      <c r="B37" s="647" t="s">
        <v>334</v>
      </c>
      <c r="C37" s="648"/>
      <c r="D37" s="648"/>
      <c r="E37" s="648"/>
      <c r="F37" s="648"/>
      <c r="G37" s="648"/>
      <c r="H37" s="648"/>
      <c r="I37" s="648"/>
      <c r="J37" s="648"/>
      <c r="K37" s="648"/>
      <c r="L37" s="648"/>
      <c r="M37" s="648"/>
      <c r="N37" s="648"/>
      <c r="O37" s="648"/>
      <c r="P37" s="648"/>
      <c r="Q37" s="649"/>
      <c r="R37" s="650">
        <v>2185044</v>
      </c>
      <c r="S37" s="651"/>
      <c r="T37" s="651"/>
      <c r="U37" s="651"/>
      <c r="V37" s="651"/>
      <c r="W37" s="651"/>
      <c r="X37" s="651"/>
      <c r="Y37" s="652"/>
      <c r="Z37" s="653">
        <v>0.2</v>
      </c>
      <c r="AA37" s="653"/>
      <c r="AB37" s="653"/>
      <c r="AC37" s="653"/>
      <c r="AD37" s="654" t="s">
        <v>139</v>
      </c>
      <c r="AE37" s="654"/>
      <c r="AF37" s="654"/>
      <c r="AG37" s="654"/>
      <c r="AH37" s="654"/>
      <c r="AI37" s="654"/>
      <c r="AJ37" s="654"/>
      <c r="AK37" s="654"/>
      <c r="AL37" s="655" t="s">
        <v>139</v>
      </c>
      <c r="AM37" s="656"/>
      <c r="AN37" s="656"/>
      <c r="AO37" s="657"/>
      <c r="AQ37" s="728" t="s">
        <v>335</v>
      </c>
      <c r="AR37" s="729"/>
      <c r="AS37" s="729"/>
      <c r="AT37" s="729"/>
      <c r="AU37" s="729"/>
      <c r="AV37" s="729"/>
      <c r="AW37" s="729"/>
      <c r="AX37" s="729"/>
      <c r="AY37" s="730"/>
      <c r="AZ37" s="650">
        <v>19704982</v>
      </c>
      <c r="BA37" s="651"/>
      <c r="BB37" s="651"/>
      <c r="BC37" s="651"/>
      <c r="BD37" s="686"/>
      <c r="BE37" s="686"/>
      <c r="BF37" s="717"/>
      <c r="BG37" s="665" t="s">
        <v>336</v>
      </c>
      <c r="BH37" s="666"/>
      <c r="BI37" s="666"/>
      <c r="BJ37" s="666"/>
      <c r="BK37" s="666"/>
      <c r="BL37" s="666"/>
      <c r="BM37" s="666"/>
      <c r="BN37" s="666"/>
      <c r="BO37" s="666"/>
      <c r="BP37" s="666"/>
      <c r="BQ37" s="666"/>
      <c r="BR37" s="666"/>
      <c r="BS37" s="666"/>
      <c r="BT37" s="666"/>
      <c r="BU37" s="667"/>
      <c r="BV37" s="650">
        <v>-1115657</v>
      </c>
      <c r="BW37" s="651"/>
      <c r="BX37" s="651"/>
      <c r="BY37" s="651"/>
      <c r="BZ37" s="651"/>
      <c r="CA37" s="651"/>
      <c r="CB37" s="660"/>
      <c r="CD37" s="665" t="s">
        <v>337</v>
      </c>
      <c r="CE37" s="666"/>
      <c r="CF37" s="666"/>
      <c r="CG37" s="666"/>
      <c r="CH37" s="666"/>
      <c r="CI37" s="666"/>
      <c r="CJ37" s="666"/>
      <c r="CK37" s="666"/>
      <c r="CL37" s="666"/>
      <c r="CM37" s="666"/>
      <c r="CN37" s="666"/>
      <c r="CO37" s="666"/>
      <c r="CP37" s="666"/>
      <c r="CQ37" s="667"/>
      <c r="CR37" s="650">
        <v>386426</v>
      </c>
      <c r="CS37" s="686"/>
      <c r="CT37" s="686"/>
      <c r="CU37" s="686"/>
      <c r="CV37" s="686"/>
      <c r="CW37" s="686"/>
      <c r="CX37" s="686"/>
      <c r="CY37" s="687"/>
      <c r="CZ37" s="655">
        <v>0</v>
      </c>
      <c r="DA37" s="684"/>
      <c r="DB37" s="684"/>
      <c r="DC37" s="688"/>
      <c r="DD37" s="659">
        <v>385426</v>
      </c>
      <c r="DE37" s="686"/>
      <c r="DF37" s="686"/>
      <c r="DG37" s="686"/>
      <c r="DH37" s="686"/>
      <c r="DI37" s="686"/>
      <c r="DJ37" s="686"/>
      <c r="DK37" s="687"/>
      <c r="DL37" s="659">
        <v>385426</v>
      </c>
      <c r="DM37" s="686"/>
      <c r="DN37" s="686"/>
      <c r="DO37" s="686"/>
      <c r="DP37" s="686"/>
      <c r="DQ37" s="686"/>
      <c r="DR37" s="686"/>
      <c r="DS37" s="686"/>
      <c r="DT37" s="686"/>
      <c r="DU37" s="686"/>
      <c r="DV37" s="687"/>
      <c r="DW37" s="655">
        <v>0.1</v>
      </c>
      <c r="DX37" s="684"/>
      <c r="DY37" s="684"/>
      <c r="DZ37" s="684"/>
      <c r="EA37" s="684"/>
      <c r="EB37" s="684"/>
      <c r="EC37" s="685"/>
    </row>
    <row r="38" spans="2:133" ht="11.25" customHeight="1" x14ac:dyDescent="0.2">
      <c r="B38" s="647" t="s">
        <v>338</v>
      </c>
      <c r="C38" s="648"/>
      <c r="D38" s="648"/>
      <c r="E38" s="648"/>
      <c r="F38" s="648"/>
      <c r="G38" s="648"/>
      <c r="H38" s="648"/>
      <c r="I38" s="648"/>
      <c r="J38" s="648"/>
      <c r="K38" s="648"/>
      <c r="L38" s="648"/>
      <c r="M38" s="648"/>
      <c r="N38" s="648"/>
      <c r="O38" s="648"/>
      <c r="P38" s="648"/>
      <c r="Q38" s="649"/>
      <c r="R38" s="650">
        <v>189564861</v>
      </c>
      <c r="S38" s="651"/>
      <c r="T38" s="651"/>
      <c r="U38" s="651"/>
      <c r="V38" s="651"/>
      <c r="W38" s="651"/>
      <c r="X38" s="651"/>
      <c r="Y38" s="652"/>
      <c r="Z38" s="653">
        <v>17.7</v>
      </c>
      <c r="AA38" s="653"/>
      <c r="AB38" s="653"/>
      <c r="AC38" s="653"/>
      <c r="AD38" s="654">
        <v>171088</v>
      </c>
      <c r="AE38" s="654"/>
      <c r="AF38" s="654"/>
      <c r="AG38" s="654"/>
      <c r="AH38" s="654"/>
      <c r="AI38" s="654"/>
      <c r="AJ38" s="654"/>
      <c r="AK38" s="654"/>
      <c r="AL38" s="655">
        <v>0</v>
      </c>
      <c r="AM38" s="656"/>
      <c r="AN38" s="656"/>
      <c r="AO38" s="657"/>
      <c r="AQ38" s="728" t="s">
        <v>339</v>
      </c>
      <c r="AR38" s="729"/>
      <c r="AS38" s="729"/>
      <c r="AT38" s="729"/>
      <c r="AU38" s="729"/>
      <c r="AV38" s="729"/>
      <c r="AW38" s="729"/>
      <c r="AX38" s="729"/>
      <c r="AY38" s="730"/>
      <c r="AZ38" s="650">
        <v>7601551</v>
      </c>
      <c r="BA38" s="651"/>
      <c r="BB38" s="651"/>
      <c r="BC38" s="651"/>
      <c r="BD38" s="686"/>
      <c r="BE38" s="686"/>
      <c r="BF38" s="717"/>
      <c r="BG38" s="665" t="s">
        <v>340</v>
      </c>
      <c r="BH38" s="666"/>
      <c r="BI38" s="666"/>
      <c r="BJ38" s="666"/>
      <c r="BK38" s="666"/>
      <c r="BL38" s="666"/>
      <c r="BM38" s="666"/>
      <c r="BN38" s="666"/>
      <c r="BO38" s="666"/>
      <c r="BP38" s="666"/>
      <c r="BQ38" s="666"/>
      <c r="BR38" s="666"/>
      <c r="BS38" s="666"/>
      <c r="BT38" s="666"/>
      <c r="BU38" s="667"/>
      <c r="BV38" s="650">
        <v>201815</v>
      </c>
      <c r="BW38" s="651"/>
      <c r="BX38" s="651"/>
      <c r="BY38" s="651"/>
      <c r="BZ38" s="651"/>
      <c r="CA38" s="651"/>
      <c r="CB38" s="660"/>
      <c r="CD38" s="665" t="s">
        <v>341</v>
      </c>
      <c r="CE38" s="666"/>
      <c r="CF38" s="666"/>
      <c r="CG38" s="666"/>
      <c r="CH38" s="666"/>
      <c r="CI38" s="666"/>
      <c r="CJ38" s="666"/>
      <c r="CK38" s="666"/>
      <c r="CL38" s="666"/>
      <c r="CM38" s="666"/>
      <c r="CN38" s="666"/>
      <c r="CO38" s="666"/>
      <c r="CP38" s="666"/>
      <c r="CQ38" s="667"/>
      <c r="CR38" s="650">
        <v>63030417</v>
      </c>
      <c r="CS38" s="651"/>
      <c r="CT38" s="651"/>
      <c r="CU38" s="651"/>
      <c r="CV38" s="651"/>
      <c r="CW38" s="651"/>
      <c r="CX38" s="651"/>
      <c r="CY38" s="652"/>
      <c r="CZ38" s="655">
        <v>5.9</v>
      </c>
      <c r="DA38" s="684"/>
      <c r="DB38" s="684"/>
      <c r="DC38" s="688"/>
      <c r="DD38" s="659">
        <v>51327131</v>
      </c>
      <c r="DE38" s="651"/>
      <c r="DF38" s="651"/>
      <c r="DG38" s="651"/>
      <c r="DH38" s="651"/>
      <c r="DI38" s="651"/>
      <c r="DJ38" s="651"/>
      <c r="DK38" s="652"/>
      <c r="DL38" s="659">
        <v>45661754</v>
      </c>
      <c r="DM38" s="651"/>
      <c r="DN38" s="651"/>
      <c r="DO38" s="651"/>
      <c r="DP38" s="651"/>
      <c r="DQ38" s="651"/>
      <c r="DR38" s="651"/>
      <c r="DS38" s="651"/>
      <c r="DT38" s="651"/>
      <c r="DU38" s="651"/>
      <c r="DV38" s="652"/>
      <c r="DW38" s="655">
        <v>11.1</v>
      </c>
      <c r="DX38" s="684"/>
      <c r="DY38" s="684"/>
      <c r="DZ38" s="684"/>
      <c r="EA38" s="684"/>
      <c r="EB38" s="684"/>
      <c r="EC38" s="685"/>
    </row>
    <row r="39" spans="2:133" ht="11.25" customHeight="1" x14ac:dyDescent="0.2">
      <c r="B39" s="647" t="s">
        <v>342</v>
      </c>
      <c r="C39" s="648"/>
      <c r="D39" s="648"/>
      <c r="E39" s="648"/>
      <c r="F39" s="648"/>
      <c r="G39" s="648"/>
      <c r="H39" s="648"/>
      <c r="I39" s="648"/>
      <c r="J39" s="648"/>
      <c r="K39" s="648"/>
      <c r="L39" s="648"/>
      <c r="M39" s="648"/>
      <c r="N39" s="648"/>
      <c r="O39" s="648"/>
      <c r="P39" s="648"/>
      <c r="Q39" s="649"/>
      <c r="R39" s="650">
        <v>81333000</v>
      </c>
      <c r="S39" s="651"/>
      <c r="T39" s="651"/>
      <c r="U39" s="651"/>
      <c r="V39" s="651"/>
      <c r="W39" s="651"/>
      <c r="X39" s="651"/>
      <c r="Y39" s="652"/>
      <c r="Z39" s="653">
        <v>7.6</v>
      </c>
      <c r="AA39" s="653"/>
      <c r="AB39" s="653"/>
      <c r="AC39" s="653"/>
      <c r="AD39" s="654" t="s">
        <v>139</v>
      </c>
      <c r="AE39" s="654"/>
      <c r="AF39" s="654"/>
      <c r="AG39" s="654"/>
      <c r="AH39" s="654"/>
      <c r="AI39" s="654"/>
      <c r="AJ39" s="654"/>
      <c r="AK39" s="654"/>
      <c r="AL39" s="655" t="s">
        <v>237</v>
      </c>
      <c r="AM39" s="656"/>
      <c r="AN39" s="656"/>
      <c r="AO39" s="657"/>
      <c r="AQ39" s="728" t="s">
        <v>343</v>
      </c>
      <c r="AR39" s="729"/>
      <c r="AS39" s="729"/>
      <c r="AT39" s="729"/>
      <c r="AU39" s="729"/>
      <c r="AV39" s="729"/>
      <c r="AW39" s="729"/>
      <c r="AX39" s="729"/>
      <c r="AY39" s="730"/>
      <c r="AZ39" s="650">
        <v>2214229</v>
      </c>
      <c r="BA39" s="651"/>
      <c r="BB39" s="651"/>
      <c r="BC39" s="651"/>
      <c r="BD39" s="686"/>
      <c r="BE39" s="686"/>
      <c r="BF39" s="717"/>
      <c r="BG39" s="665" t="s">
        <v>344</v>
      </c>
      <c r="BH39" s="666"/>
      <c r="BI39" s="666"/>
      <c r="BJ39" s="666"/>
      <c r="BK39" s="666"/>
      <c r="BL39" s="666"/>
      <c r="BM39" s="666"/>
      <c r="BN39" s="666"/>
      <c r="BO39" s="666"/>
      <c r="BP39" s="666"/>
      <c r="BQ39" s="666"/>
      <c r="BR39" s="666"/>
      <c r="BS39" s="666"/>
      <c r="BT39" s="666"/>
      <c r="BU39" s="667"/>
      <c r="BV39" s="650">
        <v>293688</v>
      </c>
      <c r="BW39" s="651"/>
      <c r="BX39" s="651"/>
      <c r="BY39" s="651"/>
      <c r="BZ39" s="651"/>
      <c r="CA39" s="651"/>
      <c r="CB39" s="660"/>
      <c r="CD39" s="665" t="s">
        <v>345</v>
      </c>
      <c r="CE39" s="666"/>
      <c r="CF39" s="666"/>
      <c r="CG39" s="666"/>
      <c r="CH39" s="666"/>
      <c r="CI39" s="666"/>
      <c r="CJ39" s="666"/>
      <c r="CK39" s="666"/>
      <c r="CL39" s="666"/>
      <c r="CM39" s="666"/>
      <c r="CN39" s="666"/>
      <c r="CO39" s="666"/>
      <c r="CP39" s="666"/>
      <c r="CQ39" s="667"/>
      <c r="CR39" s="650">
        <v>3930584</v>
      </c>
      <c r="CS39" s="686"/>
      <c r="CT39" s="686"/>
      <c r="CU39" s="686"/>
      <c r="CV39" s="686"/>
      <c r="CW39" s="686"/>
      <c r="CX39" s="686"/>
      <c r="CY39" s="687"/>
      <c r="CZ39" s="655">
        <v>0.4</v>
      </c>
      <c r="DA39" s="684"/>
      <c r="DB39" s="684"/>
      <c r="DC39" s="688"/>
      <c r="DD39" s="659">
        <v>1213012</v>
      </c>
      <c r="DE39" s="686"/>
      <c r="DF39" s="686"/>
      <c r="DG39" s="686"/>
      <c r="DH39" s="686"/>
      <c r="DI39" s="686"/>
      <c r="DJ39" s="686"/>
      <c r="DK39" s="687"/>
      <c r="DL39" s="659" t="s">
        <v>237</v>
      </c>
      <c r="DM39" s="686"/>
      <c r="DN39" s="686"/>
      <c r="DO39" s="686"/>
      <c r="DP39" s="686"/>
      <c r="DQ39" s="686"/>
      <c r="DR39" s="686"/>
      <c r="DS39" s="686"/>
      <c r="DT39" s="686"/>
      <c r="DU39" s="686"/>
      <c r="DV39" s="687"/>
      <c r="DW39" s="655" t="s">
        <v>237</v>
      </c>
      <c r="DX39" s="684"/>
      <c r="DY39" s="684"/>
      <c r="DZ39" s="684"/>
      <c r="EA39" s="684"/>
      <c r="EB39" s="684"/>
      <c r="EC39" s="685"/>
    </row>
    <row r="40" spans="2:133" ht="11.25" customHeight="1" x14ac:dyDescent="0.2">
      <c r="B40" s="647" t="s">
        <v>346</v>
      </c>
      <c r="C40" s="648"/>
      <c r="D40" s="648"/>
      <c r="E40" s="648"/>
      <c r="F40" s="648"/>
      <c r="G40" s="648"/>
      <c r="H40" s="648"/>
      <c r="I40" s="648"/>
      <c r="J40" s="648"/>
      <c r="K40" s="648"/>
      <c r="L40" s="648"/>
      <c r="M40" s="648"/>
      <c r="N40" s="648"/>
      <c r="O40" s="648"/>
      <c r="P40" s="648"/>
      <c r="Q40" s="649"/>
      <c r="R40" s="650">
        <v>4088000</v>
      </c>
      <c r="S40" s="651"/>
      <c r="T40" s="651"/>
      <c r="U40" s="651"/>
      <c r="V40" s="651"/>
      <c r="W40" s="651"/>
      <c r="X40" s="651"/>
      <c r="Y40" s="652"/>
      <c r="Z40" s="653">
        <v>0.4</v>
      </c>
      <c r="AA40" s="653"/>
      <c r="AB40" s="653"/>
      <c r="AC40" s="653"/>
      <c r="AD40" s="654" t="s">
        <v>139</v>
      </c>
      <c r="AE40" s="654"/>
      <c r="AF40" s="654"/>
      <c r="AG40" s="654"/>
      <c r="AH40" s="654"/>
      <c r="AI40" s="654"/>
      <c r="AJ40" s="654"/>
      <c r="AK40" s="654"/>
      <c r="AL40" s="655" t="s">
        <v>237</v>
      </c>
      <c r="AM40" s="656"/>
      <c r="AN40" s="656"/>
      <c r="AO40" s="657"/>
      <c r="AQ40" s="728" t="s">
        <v>347</v>
      </c>
      <c r="AR40" s="729"/>
      <c r="AS40" s="729"/>
      <c r="AT40" s="729"/>
      <c r="AU40" s="729"/>
      <c r="AV40" s="729"/>
      <c r="AW40" s="729"/>
      <c r="AX40" s="729"/>
      <c r="AY40" s="730"/>
      <c r="AZ40" s="650">
        <v>747027</v>
      </c>
      <c r="BA40" s="651"/>
      <c r="BB40" s="651"/>
      <c r="BC40" s="651"/>
      <c r="BD40" s="686"/>
      <c r="BE40" s="686"/>
      <c r="BF40" s="717"/>
      <c r="BG40" s="737" t="s">
        <v>348</v>
      </c>
      <c r="BH40" s="738"/>
      <c r="BI40" s="738"/>
      <c r="BJ40" s="738"/>
      <c r="BK40" s="738"/>
      <c r="BL40" s="236"/>
      <c r="BM40" s="666" t="s">
        <v>349</v>
      </c>
      <c r="BN40" s="666"/>
      <c r="BO40" s="666"/>
      <c r="BP40" s="666"/>
      <c r="BQ40" s="666"/>
      <c r="BR40" s="666"/>
      <c r="BS40" s="666"/>
      <c r="BT40" s="666"/>
      <c r="BU40" s="667"/>
      <c r="BV40" s="650">
        <v>80</v>
      </c>
      <c r="BW40" s="651"/>
      <c r="BX40" s="651"/>
      <c r="BY40" s="651"/>
      <c r="BZ40" s="651"/>
      <c r="CA40" s="651"/>
      <c r="CB40" s="660"/>
      <c r="CD40" s="665" t="s">
        <v>350</v>
      </c>
      <c r="CE40" s="666"/>
      <c r="CF40" s="666"/>
      <c r="CG40" s="666"/>
      <c r="CH40" s="666"/>
      <c r="CI40" s="666"/>
      <c r="CJ40" s="666"/>
      <c r="CK40" s="666"/>
      <c r="CL40" s="666"/>
      <c r="CM40" s="666"/>
      <c r="CN40" s="666"/>
      <c r="CO40" s="666"/>
      <c r="CP40" s="666"/>
      <c r="CQ40" s="667"/>
      <c r="CR40" s="650">
        <v>183886926</v>
      </c>
      <c r="CS40" s="651"/>
      <c r="CT40" s="651"/>
      <c r="CU40" s="651"/>
      <c r="CV40" s="651"/>
      <c r="CW40" s="651"/>
      <c r="CX40" s="651"/>
      <c r="CY40" s="652"/>
      <c r="CZ40" s="655">
        <v>17.3</v>
      </c>
      <c r="DA40" s="684"/>
      <c r="DB40" s="684"/>
      <c r="DC40" s="688"/>
      <c r="DD40" s="659">
        <v>668</v>
      </c>
      <c r="DE40" s="651"/>
      <c r="DF40" s="651"/>
      <c r="DG40" s="651"/>
      <c r="DH40" s="651"/>
      <c r="DI40" s="651"/>
      <c r="DJ40" s="651"/>
      <c r="DK40" s="652"/>
      <c r="DL40" s="659">
        <v>668</v>
      </c>
      <c r="DM40" s="651"/>
      <c r="DN40" s="651"/>
      <c r="DO40" s="651"/>
      <c r="DP40" s="651"/>
      <c r="DQ40" s="651"/>
      <c r="DR40" s="651"/>
      <c r="DS40" s="651"/>
      <c r="DT40" s="651"/>
      <c r="DU40" s="651"/>
      <c r="DV40" s="652"/>
      <c r="DW40" s="655">
        <v>0</v>
      </c>
      <c r="DX40" s="684"/>
      <c r="DY40" s="684"/>
      <c r="DZ40" s="684"/>
      <c r="EA40" s="684"/>
      <c r="EB40" s="684"/>
      <c r="EC40" s="685"/>
    </row>
    <row r="41" spans="2:133" ht="11.25" customHeight="1" x14ac:dyDescent="0.2">
      <c r="B41" s="647" t="s">
        <v>351</v>
      </c>
      <c r="C41" s="648"/>
      <c r="D41" s="648"/>
      <c r="E41" s="648"/>
      <c r="F41" s="648"/>
      <c r="G41" s="648"/>
      <c r="H41" s="648"/>
      <c r="I41" s="648"/>
      <c r="J41" s="648"/>
      <c r="K41" s="648"/>
      <c r="L41" s="648"/>
      <c r="M41" s="648"/>
      <c r="N41" s="648"/>
      <c r="O41" s="648"/>
      <c r="P41" s="648"/>
      <c r="Q41" s="649"/>
      <c r="R41" s="650">
        <v>4178000</v>
      </c>
      <c r="S41" s="651"/>
      <c r="T41" s="651"/>
      <c r="U41" s="651"/>
      <c r="V41" s="651"/>
      <c r="W41" s="651"/>
      <c r="X41" s="651"/>
      <c r="Y41" s="652"/>
      <c r="Z41" s="653">
        <v>0.4</v>
      </c>
      <c r="AA41" s="653"/>
      <c r="AB41" s="653"/>
      <c r="AC41" s="653"/>
      <c r="AD41" s="654" t="s">
        <v>237</v>
      </c>
      <c r="AE41" s="654"/>
      <c r="AF41" s="654"/>
      <c r="AG41" s="654"/>
      <c r="AH41" s="654"/>
      <c r="AI41" s="654"/>
      <c r="AJ41" s="654"/>
      <c r="AK41" s="654"/>
      <c r="AL41" s="655" t="s">
        <v>139</v>
      </c>
      <c r="AM41" s="656"/>
      <c r="AN41" s="656"/>
      <c r="AO41" s="657"/>
      <c r="AQ41" s="728" t="s">
        <v>352</v>
      </c>
      <c r="AR41" s="729"/>
      <c r="AS41" s="729"/>
      <c r="AT41" s="729"/>
      <c r="AU41" s="729"/>
      <c r="AV41" s="729"/>
      <c r="AW41" s="729"/>
      <c r="AX41" s="729"/>
      <c r="AY41" s="730"/>
      <c r="AZ41" s="650">
        <v>17166382</v>
      </c>
      <c r="BA41" s="651"/>
      <c r="BB41" s="651"/>
      <c r="BC41" s="651"/>
      <c r="BD41" s="686"/>
      <c r="BE41" s="686"/>
      <c r="BF41" s="717"/>
      <c r="BG41" s="737"/>
      <c r="BH41" s="738"/>
      <c r="BI41" s="738"/>
      <c r="BJ41" s="738"/>
      <c r="BK41" s="738"/>
      <c r="BL41" s="236"/>
      <c r="BM41" s="666" t="s">
        <v>353</v>
      </c>
      <c r="BN41" s="666"/>
      <c r="BO41" s="666"/>
      <c r="BP41" s="666"/>
      <c r="BQ41" s="666"/>
      <c r="BR41" s="666"/>
      <c r="BS41" s="666"/>
      <c r="BT41" s="666"/>
      <c r="BU41" s="667"/>
      <c r="BV41" s="650">
        <v>4</v>
      </c>
      <c r="BW41" s="651"/>
      <c r="BX41" s="651"/>
      <c r="BY41" s="651"/>
      <c r="BZ41" s="651"/>
      <c r="CA41" s="651"/>
      <c r="CB41" s="660"/>
      <c r="CD41" s="665" t="s">
        <v>354</v>
      </c>
      <c r="CE41" s="666"/>
      <c r="CF41" s="666"/>
      <c r="CG41" s="666"/>
      <c r="CH41" s="666"/>
      <c r="CI41" s="666"/>
      <c r="CJ41" s="666"/>
      <c r="CK41" s="666"/>
      <c r="CL41" s="666"/>
      <c r="CM41" s="666"/>
      <c r="CN41" s="666"/>
      <c r="CO41" s="666"/>
      <c r="CP41" s="666"/>
      <c r="CQ41" s="667"/>
      <c r="CR41" s="650" t="s">
        <v>139</v>
      </c>
      <c r="CS41" s="686"/>
      <c r="CT41" s="686"/>
      <c r="CU41" s="686"/>
      <c r="CV41" s="686"/>
      <c r="CW41" s="686"/>
      <c r="CX41" s="686"/>
      <c r="CY41" s="687"/>
      <c r="CZ41" s="655" t="s">
        <v>237</v>
      </c>
      <c r="DA41" s="684"/>
      <c r="DB41" s="684"/>
      <c r="DC41" s="688"/>
      <c r="DD41" s="659" t="s">
        <v>139</v>
      </c>
      <c r="DE41" s="686"/>
      <c r="DF41" s="686"/>
      <c r="DG41" s="686"/>
      <c r="DH41" s="686"/>
      <c r="DI41" s="686"/>
      <c r="DJ41" s="686"/>
      <c r="DK41" s="687"/>
      <c r="DL41" s="731"/>
      <c r="DM41" s="732"/>
      <c r="DN41" s="732"/>
      <c r="DO41" s="732"/>
      <c r="DP41" s="732"/>
      <c r="DQ41" s="732"/>
      <c r="DR41" s="732"/>
      <c r="DS41" s="732"/>
      <c r="DT41" s="732"/>
      <c r="DU41" s="732"/>
      <c r="DV41" s="733"/>
      <c r="DW41" s="734"/>
      <c r="DX41" s="735"/>
      <c r="DY41" s="735"/>
      <c r="DZ41" s="735"/>
      <c r="EA41" s="735"/>
      <c r="EB41" s="735"/>
      <c r="EC41" s="736"/>
    </row>
    <row r="42" spans="2:133" ht="11.25" customHeight="1" x14ac:dyDescent="0.2">
      <c r="B42" s="647" t="s">
        <v>355</v>
      </c>
      <c r="C42" s="648"/>
      <c r="D42" s="648"/>
      <c r="E42" s="648"/>
      <c r="F42" s="648"/>
      <c r="G42" s="648"/>
      <c r="H42" s="648"/>
      <c r="I42" s="648"/>
      <c r="J42" s="648"/>
      <c r="K42" s="648"/>
      <c r="L42" s="648"/>
      <c r="M42" s="648"/>
      <c r="N42" s="648"/>
      <c r="O42" s="648"/>
      <c r="P42" s="648"/>
      <c r="Q42" s="649"/>
      <c r="R42" s="650">
        <v>31052000</v>
      </c>
      <c r="S42" s="651"/>
      <c r="T42" s="651"/>
      <c r="U42" s="651"/>
      <c r="V42" s="651"/>
      <c r="W42" s="651"/>
      <c r="X42" s="651"/>
      <c r="Y42" s="652"/>
      <c r="Z42" s="653">
        <v>2.9</v>
      </c>
      <c r="AA42" s="653"/>
      <c r="AB42" s="653"/>
      <c r="AC42" s="653"/>
      <c r="AD42" s="654" t="s">
        <v>139</v>
      </c>
      <c r="AE42" s="654"/>
      <c r="AF42" s="654"/>
      <c r="AG42" s="654"/>
      <c r="AH42" s="654"/>
      <c r="AI42" s="654"/>
      <c r="AJ42" s="654"/>
      <c r="AK42" s="654"/>
      <c r="AL42" s="655" t="s">
        <v>237</v>
      </c>
      <c r="AM42" s="656"/>
      <c r="AN42" s="656"/>
      <c r="AO42" s="657"/>
      <c r="AQ42" s="749" t="s">
        <v>356</v>
      </c>
      <c r="AR42" s="750"/>
      <c r="AS42" s="750"/>
      <c r="AT42" s="750"/>
      <c r="AU42" s="750"/>
      <c r="AV42" s="750"/>
      <c r="AW42" s="750"/>
      <c r="AX42" s="750"/>
      <c r="AY42" s="751"/>
      <c r="AZ42" s="741">
        <v>45087310</v>
      </c>
      <c r="BA42" s="742"/>
      <c r="BB42" s="742"/>
      <c r="BC42" s="742"/>
      <c r="BD42" s="721"/>
      <c r="BE42" s="721"/>
      <c r="BF42" s="723"/>
      <c r="BG42" s="739"/>
      <c r="BH42" s="740"/>
      <c r="BI42" s="740"/>
      <c r="BJ42" s="740"/>
      <c r="BK42" s="740"/>
      <c r="BL42" s="237"/>
      <c r="BM42" s="676" t="s">
        <v>357</v>
      </c>
      <c r="BN42" s="676"/>
      <c r="BO42" s="676"/>
      <c r="BP42" s="676"/>
      <c r="BQ42" s="676"/>
      <c r="BR42" s="676"/>
      <c r="BS42" s="676"/>
      <c r="BT42" s="676"/>
      <c r="BU42" s="677"/>
      <c r="BV42" s="741">
        <v>318</v>
      </c>
      <c r="BW42" s="742"/>
      <c r="BX42" s="742"/>
      <c r="BY42" s="742"/>
      <c r="BZ42" s="742"/>
      <c r="CA42" s="742"/>
      <c r="CB42" s="748"/>
      <c r="CD42" s="647" t="s">
        <v>358</v>
      </c>
      <c r="CE42" s="648"/>
      <c r="CF42" s="648"/>
      <c r="CG42" s="648"/>
      <c r="CH42" s="648"/>
      <c r="CI42" s="648"/>
      <c r="CJ42" s="648"/>
      <c r="CK42" s="648"/>
      <c r="CL42" s="648"/>
      <c r="CM42" s="648"/>
      <c r="CN42" s="648"/>
      <c r="CO42" s="648"/>
      <c r="CP42" s="648"/>
      <c r="CQ42" s="649"/>
      <c r="CR42" s="650">
        <v>68431961</v>
      </c>
      <c r="CS42" s="651"/>
      <c r="CT42" s="651"/>
      <c r="CU42" s="651"/>
      <c r="CV42" s="651"/>
      <c r="CW42" s="651"/>
      <c r="CX42" s="651"/>
      <c r="CY42" s="652"/>
      <c r="CZ42" s="655">
        <v>6.4</v>
      </c>
      <c r="DA42" s="656"/>
      <c r="DB42" s="656"/>
      <c r="DC42" s="668"/>
      <c r="DD42" s="659">
        <v>11949148</v>
      </c>
      <c r="DE42" s="651"/>
      <c r="DF42" s="651"/>
      <c r="DG42" s="651"/>
      <c r="DH42" s="651"/>
      <c r="DI42" s="651"/>
      <c r="DJ42" s="651"/>
      <c r="DK42" s="652"/>
      <c r="DL42" s="731"/>
      <c r="DM42" s="732"/>
      <c r="DN42" s="732"/>
      <c r="DO42" s="732"/>
      <c r="DP42" s="732"/>
      <c r="DQ42" s="732"/>
      <c r="DR42" s="732"/>
      <c r="DS42" s="732"/>
      <c r="DT42" s="732"/>
      <c r="DU42" s="732"/>
      <c r="DV42" s="733"/>
      <c r="DW42" s="734"/>
      <c r="DX42" s="735"/>
      <c r="DY42" s="735"/>
      <c r="DZ42" s="735"/>
      <c r="EA42" s="735"/>
      <c r="EB42" s="735"/>
      <c r="EC42" s="736"/>
    </row>
    <row r="43" spans="2:133" ht="11.25" customHeight="1" x14ac:dyDescent="0.2">
      <c r="B43" s="700" t="s">
        <v>359</v>
      </c>
      <c r="C43" s="701"/>
      <c r="D43" s="701"/>
      <c r="E43" s="701"/>
      <c r="F43" s="701"/>
      <c r="G43" s="701"/>
      <c r="H43" s="701"/>
      <c r="I43" s="701"/>
      <c r="J43" s="701"/>
      <c r="K43" s="701"/>
      <c r="L43" s="701"/>
      <c r="M43" s="701"/>
      <c r="N43" s="701"/>
      <c r="O43" s="701"/>
      <c r="P43" s="701"/>
      <c r="Q43" s="702"/>
      <c r="R43" s="741">
        <v>1070394828</v>
      </c>
      <c r="S43" s="742"/>
      <c r="T43" s="742"/>
      <c r="U43" s="742"/>
      <c r="V43" s="742"/>
      <c r="W43" s="742"/>
      <c r="X43" s="742"/>
      <c r="Y43" s="743"/>
      <c r="Z43" s="744">
        <v>100</v>
      </c>
      <c r="AA43" s="744"/>
      <c r="AB43" s="744"/>
      <c r="AC43" s="744"/>
      <c r="AD43" s="745">
        <v>372637722</v>
      </c>
      <c r="AE43" s="745"/>
      <c r="AF43" s="745"/>
      <c r="AG43" s="745"/>
      <c r="AH43" s="745"/>
      <c r="AI43" s="745"/>
      <c r="AJ43" s="745"/>
      <c r="AK43" s="745"/>
      <c r="AL43" s="746">
        <v>100</v>
      </c>
      <c r="AM43" s="722"/>
      <c r="AN43" s="722"/>
      <c r="AO43" s="747"/>
      <c r="BV43" s="238"/>
      <c r="BW43" s="238"/>
      <c r="BX43" s="238"/>
      <c r="BY43" s="238"/>
      <c r="BZ43" s="238"/>
      <c r="CA43" s="238"/>
      <c r="CB43" s="238"/>
      <c r="CD43" s="647" t="s">
        <v>360</v>
      </c>
      <c r="CE43" s="648"/>
      <c r="CF43" s="648"/>
      <c r="CG43" s="648"/>
      <c r="CH43" s="648"/>
      <c r="CI43" s="648"/>
      <c r="CJ43" s="648"/>
      <c r="CK43" s="648"/>
      <c r="CL43" s="648"/>
      <c r="CM43" s="648"/>
      <c r="CN43" s="648"/>
      <c r="CO43" s="648"/>
      <c r="CP43" s="648"/>
      <c r="CQ43" s="649"/>
      <c r="CR43" s="650">
        <v>976648</v>
      </c>
      <c r="CS43" s="686"/>
      <c r="CT43" s="686"/>
      <c r="CU43" s="686"/>
      <c r="CV43" s="686"/>
      <c r="CW43" s="686"/>
      <c r="CX43" s="686"/>
      <c r="CY43" s="687"/>
      <c r="CZ43" s="655">
        <v>0.1</v>
      </c>
      <c r="DA43" s="684"/>
      <c r="DB43" s="684"/>
      <c r="DC43" s="688"/>
      <c r="DD43" s="659">
        <v>934478</v>
      </c>
      <c r="DE43" s="686"/>
      <c r="DF43" s="686"/>
      <c r="DG43" s="686"/>
      <c r="DH43" s="686"/>
      <c r="DI43" s="686"/>
      <c r="DJ43" s="686"/>
      <c r="DK43" s="687"/>
      <c r="DL43" s="731"/>
      <c r="DM43" s="732"/>
      <c r="DN43" s="732"/>
      <c r="DO43" s="732"/>
      <c r="DP43" s="732"/>
      <c r="DQ43" s="732"/>
      <c r="DR43" s="732"/>
      <c r="DS43" s="732"/>
      <c r="DT43" s="732"/>
      <c r="DU43" s="732"/>
      <c r="DV43" s="733"/>
      <c r="DW43" s="734"/>
      <c r="DX43" s="735"/>
      <c r="DY43" s="735"/>
      <c r="DZ43" s="735"/>
      <c r="EA43" s="735"/>
      <c r="EB43" s="735"/>
      <c r="EC43" s="736"/>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62" t="s">
        <v>307</v>
      </c>
      <c r="CE44" s="763"/>
      <c r="CF44" s="647" t="s">
        <v>361</v>
      </c>
      <c r="CG44" s="648"/>
      <c r="CH44" s="648"/>
      <c r="CI44" s="648"/>
      <c r="CJ44" s="648"/>
      <c r="CK44" s="648"/>
      <c r="CL44" s="648"/>
      <c r="CM44" s="648"/>
      <c r="CN44" s="648"/>
      <c r="CO44" s="648"/>
      <c r="CP44" s="648"/>
      <c r="CQ44" s="649"/>
      <c r="CR44" s="650">
        <v>67915624</v>
      </c>
      <c r="CS44" s="651"/>
      <c r="CT44" s="651"/>
      <c r="CU44" s="651"/>
      <c r="CV44" s="651"/>
      <c r="CW44" s="651"/>
      <c r="CX44" s="651"/>
      <c r="CY44" s="652"/>
      <c r="CZ44" s="655">
        <v>6.4</v>
      </c>
      <c r="DA44" s="656"/>
      <c r="DB44" s="656"/>
      <c r="DC44" s="668"/>
      <c r="DD44" s="659">
        <v>11839749</v>
      </c>
      <c r="DE44" s="651"/>
      <c r="DF44" s="651"/>
      <c r="DG44" s="651"/>
      <c r="DH44" s="651"/>
      <c r="DI44" s="651"/>
      <c r="DJ44" s="651"/>
      <c r="DK44" s="652"/>
      <c r="DL44" s="731"/>
      <c r="DM44" s="732"/>
      <c r="DN44" s="732"/>
      <c r="DO44" s="732"/>
      <c r="DP44" s="732"/>
      <c r="DQ44" s="732"/>
      <c r="DR44" s="732"/>
      <c r="DS44" s="732"/>
      <c r="DT44" s="732"/>
      <c r="DU44" s="732"/>
      <c r="DV44" s="733"/>
      <c r="DW44" s="734"/>
      <c r="DX44" s="735"/>
      <c r="DY44" s="735"/>
      <c r="DZ44" s="735"/>
      <c r="EA44" s="735"/>
      <c r="EB44" s="735"/>
      <c r="EC44" s="736"/>
    </row>
    <row r="45" spans="2:133" ht="11.25" customHeight="1" x14ac:dyDescent="0.2">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4"/>
      <c r="CE45" s="765"/>
      <c r="CF45" s="647" t="s">
        <v>363</v>
      </c>
      <c r="CG45" s="648"/>
      <c r="CH45" s="648"/>
      <c r="CI45" s="648"/>
      <c r="CJ45" s="648"/>
      <c r="CK45" s="648"/>
      <c r="CL45" s="648"/>
      <c r="CM45" s="648"/>
      <c r="CN45" s="648"/>
      <c r="CO45" s="648"/>
      <c r="CP45" s="648"/>
      <c r="CQ45" s="649"/>
      <c r="CR45" s="650">
        <v>31487058</v>
      </c>
      <c r="CS45" s="686"/>
      <c r="CT45" s="686"/>
      <c r="CU45" s="686"/>
      <c r="CV45" s="686"/>
      <c r="CW45" s="686"/>
      <c r="CX45" s="686"/>
      <c r="CY45" s="687"/>
      <c r="CZ45" s="655">
        <v>3</v>
      </c>
      <c r="DA45" s="684"/>
      <c r="DB45" s="684"/>
      <c r="DC45" s="688"/>
      <c r="DD45" s="659">
        <v>1221799</v>
      </c>
      <c r="DE45" s="686"/>
      <c r="DF45" s="686"/>
      <c r="DG45" s="686"/>
      <c r="DH45" s="686"/>
      <c r="DI45" s="686"/>
      <c r="DJ45" s="686"/>
      <c r="DK45" s="687"/>
      <c r="DL45" s="731"/>
      <c r="DM45" s="732"/>
      <c r="DN45" s="732"/>
      <c r="DO45" s="732"/>
      <c r="DP45" s="732"/>
      <c r="DQ45" s="732"/>
      <c r="DR45" s="732"/>
      <c r="DS45" s="732"/>
      <c r="DT45" s="732"/>
      <c r="DU45" s="732"/>
      <c r="DV45" s="733"/>
      <c r="DW45" s="734"/>
      <c r="DX45" s="735"/>
      <c r="DY45" s="735"/>
      <c r="DZ45" s="735"/>
      <c r="EA45" s="735"/>
      <c r="EB45" s="735"/>
      <c r="EC45" s="736"/>
    </row>
    <row r="46" spans="2:133" ht="11.25" customHeight="1" x14ac:dyDescent="0.2">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4"/>
      <c r="CE46" s="765"/>
      <c r="CF46" s="647" t="s">
        <v>365</v>
      </c>
      <c r="CG46" s="648"/>
      <c r="CH46" s="648"/>
      <c r="CI46" s="648"/>
      <c r="CJ46" s="648"/>
      <c r="CK46" s="648"/>
      <c r="CL46" s="648"/>
      <c r="CM46" s="648"/>
      <c r="CN46" s="648"/>
      <c r="CO46" s="648"/>
      <c r="CP46" s="648"/>
      <c r="CQ46" s="649"/>
      <c r="CR46" s="650">
        <v>35457568</v>
      </c>
      <c r="CS46" s="651"/>
      <c r="CT46" s="651"/>
      <c r="CU46" s="651"/>
      <c r="CV46" s="651"/>
      <c r="CW46" s="651"/>
      <c r="CX46" s="651"/>
      <c r="CY46" s="652"/>
      <c r="CZ46" s="655">
        <v>3.3</v>
      </c>
      <c r="DA46" s="656"/>
      <c r="DB46" s="656"/>
      <c r="DC46" s="668"/>
      <c r="DD46" s="659">
        <v>10519952</v>
      </c>
      <c r="DE46" s="651"/>
      <c r="DF46" s="651"/>
      <c r="DG46" s="651"/>
      <c r="DH46" s="651"/>
      <c r="DI46" s="651"/>
      <c r="DJ46" s="651"/>
      <c r="DK46" s="652"/>
      <c r="DL46" s="731"/>
      <c r="DM46" s="732"/>
      <c r="DN46" s="732"/>
      <c r="DO46" s="732"/>
      <c r="DP46" s="732"/>
      <c r="DQ46" s="732"/>
      <c r="DR46" s="732"/>
      <c r="DS46" s="732"/>
      <c r="DT46" s="732"/>
      <c r="DU46" s="732"/>
      <c r="DV46" s="733"/>
      <c r="DW46" s="734"/>
      <c r="DX46" s="735"/>
      <c r="DY46" s="735"/>
      <c r="DZ46" s="735"/>
      <c r="EA46" s="735"/>
      <c r="EB46" s="735"/>
      <c r="EC46" s="736"/>
    </row>
    <row r="47" spans="2:133" ht="11.25" customHeight="1" x14ac:dyDescent="0.2">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4"/>
      <c r="CE47" s="765"/>
      <c r="CF47" s="647" t="s">
        <v>367</v>
      </c>
      <c r="CG47" s="648"/>
      <c r="CH47" s="648"/>
      <c r="CI47" s="648"/>
      <c r="CJ47" s="648"/>
      <c r="CK47" s="648"/>
      <c r="CL47" s="648"/>
      <c r="CM47" s="648"/>
      <c r="CN47" s="648"/>
      <c r="CO47" s="648"/>
      <c r="CP47" s="648"/>
      <c r="CQ47" s="649"/>
      <c r="CR47" s="650">
        <v>516337</v>
      </c>
      <c r="CS47" s="686"/>
      <c r="CT47" s="686"/>
      <c r="CU47" s="686"/>
      <c r="CV47" s="686"/>
      <c r="CW47" s="686"/>
      <c r="CX47" s="686"/>
      <c r="CY47" s="687"/>
      <c r="CZ47" s="655">
        <v>0</v>
      </c>
      <c r="DA47" s="684"/>
      <c r="DB47" s="684"/>
      <c r="DC47" s="688"/>
      <c r="DD47" s="659">
        <v>109399</v>
      </c>
      <c r="DE47" s="686"/>
      <c r="DF47" s="686"/>
      <c r="DG47" s="686"/>
      <c r="DH47" s="686"/>
      <c r="DI47" s="686"/>
      <c r="DJ47" s="686"/>
      <c r="DK47" s="687"/>
      <c r="DL47" s="731"/>
      <c r="DM47" s="732"/>
      <c r="DN47" s="732"/>
      <c r="DO47" s="732"/>
      <c r="DP47" s="732"/>
      <c r="DQ47" s="732"/>
      <c r="DR47" s="732"/>
      <c r="DS47" s="732"/>
      <c r="DT47" s="732"/>
      <c r="DU47" s="732"/>
      <c r="DV47" s="733"/>
      <c r="DW47" s="734"/>
      <c r="DX47" s="735"/>
      <c r="DY47" s="735"/>
      <c r="DZ47" s="735"/>
      <c r="EA47" s="735"/>
      <c r="EB47" s="735"/>
      <c r="EC47" s="736"/>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6"/>
      <c r="CE48" s="767"/>
      <c r="CF48" s="647" t="s">
        <v>368</v>
      </c>
      <c r="CG48" s="648"/>
      <c r="CH48" s="648"/>
      <c r="CI48" s="648"/>
      <c r="CJ48" s="648"/>
      <c r="CK48" s="648"/>
      <c r="CL48" s="648"/>
      <c r="CM48" s="648"/>
      <c r="CN48" s="648"/>
      <c r="CO48" s="648"/>
      <c r="CP48" s="648"/>
      <c r="CQ48" s="649"/>
      <c r="CR48" s="650" t="s">
        <v>139</v>
      </c>
      <c r="CS48" s="651"/>
      <c r="CT48" s="651"/>
      <c r="CU48" s="651"/>
      <c r="CV48" s="651"/>
      <c r="CW48" s="651"/>
      <c r="CX48" s="651"/>
      <c r="CY48" s="652"/>
      <c r="CZ48" s="655" t="s">
        <v>139</v>
      </c>
      <c r="DA48" s="656"/>
      <c r="DB48" s="656"/>
      <c r="DC48" s="668"/>
      <c r="DD48" s="659" t="s">
        <v>139</v>
      </c>
      <c r="DE48" s="651"/>
      <c r="DF48" s="651"/>
      <c r="DG48" s="651"/>
      <c r="DH48" s="651"/>
      <c r="DI48" s="651"/>
      <c r="DJ48" s="651"/>
      <c r="DK48" s="652"/>
      <c r="DL48" s="731"/>
      <c r="DM48" s="732"/>
      <c r="DN48" s="732"/>
      <c r="DO48" s="732"/>
      <c r="DP48" s="732"/>
      <c r="DQ48" s="732"/>
      <c r="DR48" s="732"/>
      <c r="DS48" s="732"/>
      <c r="DT48" s="732"/>
      <c r="DU48" s="732"/>
      <c r="DV48" s="733"/>
      <c r="DW48" s="734"/>
      <c r="DX48" s="735"/>
      <c r="DY48" s="735"/>
      <c r="DZ48" s="735"/>
      <c r="EA48" s="735"/>
      <c r="EB48" s="735"/>
      <c r="EC48" s="736"/>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00" t="s">
        <v>369</v>
      </c>
      <c r="CE49" s="701"/>
      <c r="CF49" s="701"/>
      <c r="CG49" s="701"/>
      <c r="CH49" s="701"/>
      <c r="CI49" s="701"/>
      <c r="CJ49" s="701"/>
      <c r="CK49" s="701"/>
      <c r="CL49" s="701"/>
      <c r="CM49" s="701"/>
      <c r="CN49" s="701"/>
      <c r="CO49" s="701"/>
      <c r="CP49" s="701"/>
      <c r="CQ49" s="702"/>
      <c r="CR49" s="741">
        <v>1062840572</v>
      </c>
      <c r="CS49" s="721"/>
      <c r="CT49" s="721"/>
      <c r="CU49" s="721"/>
      <c r="CV49" s="721"/>
      <c r="CW49" s="721"/>
      <c r="CX49" s="721"/>
      <c r="CY49" s="752"/>
      <c r="CZ49" s="746">
        <v>100</v>
      </c>
      <c r="DA49" s="753"/>
      <c r="DB49" s="753"/>
      <c r="DC49" s="754"/>
      <c r="DD49" s="755">
        <v>458640556</v>
      </c>
      <c r="DE49" s="721"/>
      <c r="DF49" s="721"/>
      <c r="DG49" s="721"/>
      <c r="DH49" s="721"/>
      <c r="DI49" s="721"/>
      <c r="DJ49" s="721"/>
      <c r="DK49" s="752"/>
      <c r="DL49" s="756"/>
      <c r="DM49" s="757"/>
      <c r="DN49" s="757"/>
      <c r="DO49" s="757"/>
      <c r="DP49" s="757"/>
      <c r="DQ49" s="757"/>
      <c r="DR49" s="757"/>
      <c r="DS49" s="757"/>
      <c r="DT49" s="757"/>
      <c r="DU49" s="757"/>
      <c r="DV49" s="758"/>
      <c r="DW49" s="759"/>
      <c r="DX49" s="760"/>
      <c r="DY49" s="760"/>
      <c r="DZ49" s="760"/>
      <c r="EA49" s="760"/>
      <c r="EB49" s="760"/>
      <c r="EC49" s="761"/>
    </row>
  </sheetData>
  <sheetProtection algorithmName="SHA-512" hashValue="aQA1+PBPBd9v/EuGHR4/0KAkkfEQRXBepKlNfzjhvpeXK+zUCfk28n0ORMLqNZwU8UifJrcxsP0qOJEAbj1w3A==" saltValue="EvHphnQ3F4sQhFmiclnoE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7" t="s">
        <v>371</v>
      </c>
      <c r="DK2" s="798"/>
      <c r="DL2" s="798"/>
      <c r="DM2" s="798"/>
      <c r="DN2" s="798"/>
      <c r="DO2" s="799"/>
      <c r="DP2" s="251"/>
      <c r="DQ2" s="797" t="s">
        <v>372</v>
      </c>
      <c r="DR2" s="798"/>
      <c r="DS2" s="798"/>
      <c r="DT2" s="798"/>
      <c r="DU2" s="798"/>
      <c r="DV2" s="798"/>
      <c r="DW2" s="798"/>
      <c r="DX2" s="798"/>
      <c r="DY2" s="798"/>
      <c r="DZ2" s="79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00" t="s">
        <v>373</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E4" s="800"/>
      <c r="AF4" s="800"/>
      <c r="AG4" s="800"/>
      <c r="AH4" s="800"/>
      <c r="AI4" s="800"/>
      <c r="AJ4" s="800"/>
      <c r="AK4" s="800"/>
      <c r="AL4" s="800"/>
      <c r="AM4" s="800"/>
      <c r="AN4" s="800"/>
      <c r="AO4" s="800"/>
      <c r="AP4" s="800"/>
      <c r="AQ4" s="800"/>
      <c r="AR4" s="800"/>
      <c r="AS4" s="800"/>
      <c r="AT4" s="800"/>
      <c r="AU4" s="800"/>
      <c r="AV4" s="800"/>
      <c r="AW4" s="800"/>
      <c r="AX4" s="800"/>
      <c r="AY4" s="800"/>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91" t="s">
        <v>375</v>
      </c>
      <c r="B5" s="792"/>
      <c r="C5" s="792"/>
      <c r="D5" s="792"/>
      <c r="E5" s="792"/>
      <c r="F5" s="792"/>
      <c r="G5" s="792"/>
      <c r="H5" s="792"/>
      <c r="I5" s="792"/>
      <c r="J5" s="792"/>
      <c r="K5" s="792"/>
      <c r="L5" s="792"/>
      <c r="M5" s="792"/>
      <c r="N5" s="792"/>
      <c r="O5" s="792"/>
      <c r="P5" s="793"/>
      <c r="Q5" s="768" t="s">
        <v>376</v>
      </c>
      <c r="R5" s="769"/>
      <c r="S5" s="769"/>
      <c r="T5" s="769"/>
      <c r="U5" s="770"/>
      <c r="V5" s="768" t="s">
        <v>377</v>
      </c>
      <c r="W5" s="769"/>
      <c r="X5" s="769"/>
      <c r="Y5" s="769"/>
      <c r="Z5" s="770"/>
      <c r="AA5" s="768" t="s">
        <v>378</v>
      </c>
      <c r="AB5" s="769"/>
      <c r="AC5" s="769"/>
      <c r="AD5" s="769"/>
      <c r="AE5" s="769"/>
      <c r="AF5" s="801" t="s">
        <v>379</v>
      </c>
      <c r="AG5" s="769"/>
      <c r="AH5" s="769"/>
      <c r="AI5" s="769"/>
      <c r="AJ5" s="780"/>
      <c r="AK5" s="769" t="s">
        <v>380</v>
      </c>
      <c r="AL5" s="769"/>
      <c r="AM5" s="769"/>
      <c r="AN5" s="769"/>
      <c r="AO5" s="770"/>
      <c r="AP5" s="768" t="s">
        <v>381</v>
      </c>
      <c r="AQ5" s="769"/>
      <c r="AR5" s="769"/>
      <c r="AS5" s="769"/>
      <c r="AT5" s="770"/>
      <c r="AU5" s="768" t="s">
        <v>382</v>
      </c>
      <c r="AV5" s="769"/>
      <c r="AW5" s="769"/>
      <c r="AX5" s="769"/>
      <c r="AY5" s="780"/>
      <c r="AZ5" s="258"/>
      <c r="BA5" s="258"/>
      <c r="BB5" s="258"/>
      <c r="BC5" s="258"/>
      <c r="BD5" s="258"/>
      <c r="BE5" s="259"/>
      <c r="BF5" s="259"/>
      <c r="BG5" s="259"/>
      <c r="BH5" s="259"/>
      <c r="BI5" s="259"/>
      <c r="BJ5" s="259"/>
      <c r="BK5" s="259"/>
      <c r="BL5" s="259"/>
      <c r="BM5" s="259"/>
      <c r="BN5" s="259"/>
      <c r="BO5" s="259"/>
      <c r="BP5" s="259"/>
      <c r="BQ5" s="791" t="s">
        <v>383</v>
      </c>
      <c r="BR5" s="792"/>
      <c r="BS5" s="792"/>
      <c r="BT5" s="792"/>
      <c r="BU5" s="792"/>
      <c r="BV5" s="792"/>
      <c r="BW5" s="792"/>
      <c r="BX5" s="792"/>
      <c r="BY5" s="792"/>
      <c r="BZ5" s="792"/>
      <c r="CA5" s="792"/>
      <c r="CB5" s="792"/>
      <c r="CC5" s="792"/>
      <c r="CD5" s="792"/>
      <c r="CE5" s="792"/>
      <c r="CF5" s="792"/>
      <c r="CG5" s="793"/>
      <c r="CH5" s="768" t="s">
        <v>384</v>
      </c>
      <c r="CI5" s="769"/>
      <c r="CJ5" s="769"/>
      <c r="CK5" s="769"/>
      <c r="CL5" s="770"/>
      <c r="CM5" s="768" t="s">
        <v>385</v>
      </c>
      <c r="CN5" s="769"/>
      <c r="CO5" s="769"/>
      <c r="CP5" s="769"/>
      <c r="CQ5" s="770"/>
      <c r="CR5" s="768" t="s">
        <v>386</v>
      </c>
      <c r="CS5" s="769"/>
      <c r="CT5" s="769"/>
      <c r="CU5" s="769"/>
      <c r="CV5" s="770"/>
      <c r="CW5" s="768" t="s">
        <v>387</v>
      </c>
      <c r="CX5" s="769"/>
      <c r="CY5" s="769"/>
      <c r="CZ5" s="769"/>
      <c r="DA5" s="770"/>
      <c r="DB5" s="768" t="s">
        <v>388</v>
      </c>
      <c r="DC5" s="769"/>
      <c r="DD5" s="769"/>
      <c r="DE5" s="769"/>
      <c r="DF5" s="770"/>
      <c r="DG5" s="774" t="s">
        <v>389</v>
      </c>
      <c r="DH5" s="775"/>
      <c r="DI5" s="775"/>
      <c r="DJ5" s="775"/>
      <c r="DK5" s="776"/>
      <c r="DL5" s="774" t="s">
        <v>390</v>
      </c>
      <c r="DM5" s="775"/>
      <c r="DN5" s="775"/>
      <c r="DO5" s="775"/>
      <c r="DP5" s="776"/>
      <c r="DQ5" s="768" t="s">
        <v>391</v>
      </c>
      <c r="DR5" s="769"/>
      <c r="DS5" s="769"/>
      <c r="DT5" s="769"/>
      <c r="DU5" s="770"/>
      <c r="DV5" s="768" t="s">
        <v>382</v>
      </c>
      <c r="DW5" s="769"/>
      <c r="DX5" s="769"/>
      <c r="DY5" s="769"/>
      <c r="DZ5" s="780"/>
      <c r="EA5" s="256"/>
    </row>
    <row r="6" spans="1:131" s="257" customFormat="1" ht="26.25" customHeight="1" thickBot="1" x14ac:dyDescent="0.25">
      <c r="A6" s="794"/>
      <c r="B6" s="795"/>
      <c r="C6" s="795"/>
      <c r="D6" s="795"/>
      <c r="E6" s="795"/>
      <c r="F6" s="795"/>
      <c r="G6" s="795"/>
      <c r="H6" s="795"/>
      <c r="I6" s="795"/>
      <c r="J6" s="795"/>
      <c r="K6" s="795"/>
      <c r="L6" s="795"/>
      <c r="M6" s="795"/>
      <c r="N6" s="795"/>
      <c r="O6" s="795"/>
      <c r="P6" s="796"/>
      <c r="Q6" s="771"/>
      <c r="R6" s="772"/>
      <c r="S6" s="772"/>
      <c r="T6" s="772"/>
      <c r="U6" s="773"/>
      <c r="V6" s="771"/>
      <c r="W6" s="772"/>
      <c r="X6" s="772"/>
      <c r="Y6" s="772"/>
      <c r="Z6" s="773"/>
      <c r="AA6" s="771"/>
      <c r="AB6" s="772"/>
      <c r="AC6" s="772"/>
      <c r="AD6" s="772"/>
      <c r="AE6" s="772"/>
      <c r="AF6" s="802"/>
      <c r="AG6" s="772"/>
      <c r="AH6" s="772"/>
      <c r="AI6" s="772"/>
      <c r="AJ6" s="781"/>
      <c r="AK6" s="772"/>
      <c r="AL6" s="772"/>
      <c r="AM6" s="772"/>
      <c r="AN6" s="772"/>
      <c r="AO6" s="773"/>
      <c r="AP6" s="771"/>
      <c r="AQ6" s="772"/>
      <c r="AR6" s="772"/>
      <c r="AS6" s="772"/>
      <c r="AT6" s="773"/>
      <c r="AU6" s="771"/>
      <c r="AV6" s="772"/>
      <c r="AW6" s="772"/>
      <c r="AX6" s="772"/>
      <c r="AY6" s="781"/>
      <c r="AZ6" s="254"/>
      <c r="BA6" s="254"/>
      <c r="BB6" s="254"/>
      <c r="BC6" s="254"/>
      <c r="BD6" s="254"/>
      <c r="BE6" s="255"/>
      <c r="BF6" s="255"/>
      <c r="BG6" s="255"/>
      <c r="BH6" s="255"/>
      <c r="BI6" s="255"/>
      <c r="BJ6" s="255"/>
      <c r="BK6" s="255"/>
      <c r="BL6" s="255"/>
      <c r="BM6" s="255"/>
      <c r="BN6" s="255"/>
      <c r="BO6" s="255"/>
      <c r="BP6" s="255"/>
      <c r="BQ6" s="794"/>
      <c r="BR6" s="795"/>
      <c r="BS6" s="795"/>
      <c r="BT6" s="795"/>
      <c r="BU6" s="795"/>
      <c r="BV6" s="795"/>
      <c r="BW6" s="795"/>
      <c r="BX6" s="795"/>
      <c r="BY6" s="795"/>
      <c r="BZ6" s="795"/>
      <c r="CA6" s="795"/>
      <c r="CB6" s="795"/>
      <c r="CC6" s="795"/>
      <c r="CD6" s="795"/>
      <c r="CE6" s="795"/>
      <c r="CF6" s="795"/>
      <c r="CG6" s="796"/>
      <c r="CH6" s="771"/>
      <c r="CI6" s="772"/>
      <c r="CJ6" s="772"/>
      <c r="CK6" s="772"/>
      <c r="CL6" s="773"/>
      <c r="CM6" s="771"/>
      <c r="CN6" s="772"/>
      <c r="CO6" s="772"/>
      <c r="CP6" s="772"/>
      <c r="CQ6" s="773"/>
      <c r="CR6" s="771"/>
      <c r="CS6" s="772"/>
      <c r="CT6" s="772"/>
      <c r="CU6" s="772"/>
      <c r="CV6" s="773"/>
      <c r="CW6" s="771"/>
      <c r="CX6" s="772"/>
      <c r="CY6" s="772"/>
      <c r="CZ6" s="772"/>
      <c r="DA6" s="773"/>
      <c r="DB6" s="771"/>
      <c r="DC6" s="772"/>
      <c r="DD6" s="772"/>
      <c r="DE6" s="772"/>
      <c r="DF6" s="773"/>
      <c r="DG6" s="777"/>
      <c r="DH6" s="778"/>
      <c r="DI6" s="778"/>
      <c r="DJ6" s="778"/>
      <c r="DK6" s="779"/>
      <c r="DL6" s="777"/>
      <c r="DM6" s="778"/>
      <c r="DN6" s="778"/>
      <c r="DO6" s="778"/>
      <c r="DP6" s="779"/>
      <c r="DQ6" s="771"/>
      <c r="DR6" s="772"/>
      <c r="DS6" s="772"/>
      <c r="DT6" s="772"/>
      <c r="DU6" s="773"/>
      <c r="DV6" s="771"/>
      <c r="DW6" s="772"/>
      <c r="DX6" s="772"/>
      <c r="DY6" s="772"/>
      <c r="DZ6" s="781"/>
      <c r="EA6" s="256"/>
    </row>
    <row r="7" spans="1:131" s="257" customFormat="1" ht="26.25" customHeight="1" thickTop="1" x14ac:dyDescent="0.2">
      <c r="A7" s="260">
        <v>1</v>
      </c>
      <c r="B7" s="782" t="s">
        <v>392</v>
      </c>
      <c r="C7" s="783"/>
      <c r="D7" s="783"/>
      <c r="E7" s="783"/>
      <c r="F7" s="783"/>
      <c r="G7" s="783"/>
      <c r="H7" s="783"/>
      <c r="I7" s="783"/>
      <c r="J7" s="783"/>
      <c r="K7" s="783"/>
      <c r="L7" s="783"/>
      <c r="M7" s="783"/>
      <c r="N7" s="783"/>
      <c r="O7" s="783"/>
      <c r="P7" s="784"/>
      <c r="Q7" s="785">
        <v>1081687</v>
      </c>
      <c r="R7" s="786"/>
      <c r="S7" s="786"/>
      <c r="T7" s="786"/>
      <c r="U7" s="786"/>
      <c r="V7" s="786">
        <v>1074604</v>
      </c>
      <c r="W7" s="786"/>
      <c r="X7" s="786"/>
      <c r="Y7" s="786"/>
      <c r="Z7" s="786"/>
      <c r="AA7" s="786">
        <v>7083</v>
      </c>
      <c r="AB7" s="786"/>
      <c r="AC7" s="786"/>
      <c r="AD7" s="786"/>
      <c r="AE7" s="787"/>
      <c r="AF7" s="788">
        <v>-317</v>
      </c>
      <c r="AG7" s="789"/>
      <c r="AH7" s="789"/>
      <c r="AI7" s="789"/>
      <c r="AJ7" s="790"/>
      <c r="AK7" s="828">
        <v>374</v>
      </c>
      <c r="AL7" s="829"/>
      <c r="AM7" s="829"/>
      <c r="AN7" s="829"/>
      <c r="AO7" s="829"/>
      <c r="AP7" s="829">
        <v>1526496</v>
      </c>
      <c r="AQ7" s="829"/>
      <c r="AR7" s="829"/>
      <c r="AS7" s="829"/>
      <c r="AT7" s="829"/>
      <c r="AU7" s="830"/>
      <c r="AV7" s="830"/>
      <c r="AW7" s="830"/>
      <c r="AX7" s="830"/>
      <c r="AY7" s="831"/>
      <c r="AZ7" s="254"/>
      <c r="BA7" s="254"/>
      <c r="BB7" s="254"/>
      <c r="BC7" s="254"/>
      <c r="BD7" s="254"/>
      <c r="BE7" s="255"/>
      <c r="BF7" s="255"/>
      <c r="BG7" s="255"/>
      <c r="BH7" s="255"/>
      <c r="BI7" s="255"/>
      <c r="BJ7" s="255"/>
      <c r="BK7" s="255"/>
      <c r="BL7" s="255"/>
      <c r="BM7" s="255"/>
      <c r="BN7" s="255"/>
      <c r="BO7" s="255"/>
      <c r="BP7" s="255"/>
      <c r="BQ7" s="261">
        <v>1</v>
      </c>
      <c r="BR7" s="262"/>
      <c r="BS7" s="819" t="s">
        <v>613</v>
      </c>
      <c r="BT7" s="820"/>
      <c r="BU7" s="820"/>
      <c r="BV7" s="820"/>
      <c r="BW7" s="820"/>
      <c r="BX7" s="820"/>
      <c r="BY7" s="820"/>
      <c r="BZ7" s="820"/>
      <c r="CA7" s="820"/>
      <c r="CB7" s="820"/>
      <c r="CC7" s="820"/>
      <c r="CD7" s="820"/>
      <c r="CE7" s="820"/>
      <c r="CF7" s="820"/>
      <c r="CG7" s="821"/>
      <c r="CH7" s="822">
        <v>41</v>
      </c>
      <c r="CI7" s="823"/>
      <c r="CJ7" s="823"/>
      <c r="CK7" s="823"/>
      <c r="CL7" s="824"/>
      <c r="CM7" s="822">
        <v>1019</v>
      </c>
      <c r="CN7" s="823"/>
      <c r="CO7" s="823"/>
      <c r="CP7" s="823"/>
      <c r="CQ7" s="824"/>
      <c r="CR7" s="822">
        <v>20</v>
      </c>
      <c r="CS7" s="823"/>
      <c r="CT7" s="823"/>
      <c r="CU7" s="823"/>
      <c r="CV7" s="824"/>
      <c r="CW7" s="822">
        <v>0</v>
      </c>
      <c r="CX7" s="823"/>
      <c r="CY7" s="823"/>
      <c r="CZ7" s="823"/>
      <c r="DA7" s="824"/>
      <c r="DB7" s="822">
        <v>0</v>
      </c>
      <c r="DC7" s="823"/>
      <c r="DD7" s="823"/>
      <c r="DE7" s="823"/>
      <c r="DF7" s="824"/>
      <c r="DG7" s="822">
        <v>11000</v>
      </c>
      <c r="DH7" s="823"/>
      <c r="DI7" s="823"/>
      <c r="DJ7" s="823"/>
      <c r="DK7" s="824"/>
      <c r="DL7" s="822">
        <v>0</v>
      </c>
      <c r="DM7" s="823"/>
      <c r="DN7" s="823"/>
      <c r="DO7" s="823"/>
      <c r="DP7" s="824"/>
      <c r="DQ7" s="825"/>
      <c r="DR7" s="826"/>
      <c r="DS7" s="826"/>
      <c r="DT7" s="826"/>
      <c r="DU7" s="827"/>
      <c r="DV7" s="803"/>
      <c r="DW7" s="804"/>
      <c r="DX7" s="804"/>
      <c r="DY7" s="804"/>
      <c r="DZ7" s="805"/>
      <c r="EA7" s="256"/>
    </row>
    <row r="8" spans="1:131" s="257" customFormat="1" ht="26.25" customHeight="1" x14ac:dyDescent="0.2">
      <c r="A8" s="263">
        <v>2</v>
      </c>
      <c r="B8" s="806" t="s">
        <v>393</v>
      </c>
      <c r="C8" s="807"/>
      <c r="D8" s="807"/>
      <c r="E8" s="807"/>
      <c r="F8" s="807"/>
      <c r="G8" s="807"/>
      <c r="H8" s="807"/>
      <c r="I8" s="807"/>
      <c r="J8" s="807"/>
      <c r="K8" s="807"/>
      <c r="L8" s="807"/>
      <c r="M8" s="807"/>
      <c r="N8" s="807"/>
      <c r="O8" s="807"/>
      <c r="P8" s="808"/>
      <c r="Q8" s="809">
        <v>662</v>
      </c>
      <c r="R8" s="810"/>
      <c r="S8" s="810"/>
      <c r="T8" s="810"/>
      <c r="U8" s="810"/>
      <c r="V8" s="810">
        <v>191</v>
      </c>
      <c r="W8" s="810"/>
      <c r="X8" s="810"/>
      <c r="Y8" s="810"/>
      <c r="Z8" s="810"/>
      <c r="AA8" s="810">
        <v>471</v>
      </c>
      <c r="AB8" s="810"/>
      <c r="AC8" s="810"/>
      <c r="AD8" s="810"/>
      <c r="AE8" s="811"/>
      <c r="AF8" s="812" t="s">
        <v>139</v>
      </c>
      <c r="AG8" s="813"/>
      <c r="AH8" s="813"/>
      <c r="AI8" s="813"/>
      <c r="AJ8" s="814"/>
      <c r="AK8" s="815">
        <v>14</v>
      </c>
      <c r="AL8" s="816"/>
      <c r="AM8" s="816"/>
      <c r="AN8" s="816"/>
      <c r="AO8" s="816"/>
      <c r="AP8" s="816">
        <v>2452</v>
      </c>
      <c r="AQ8" s="816"/>
      <c r="AR8" s="816"/>
      <c r="AS8" s="816"/>
      <c r="AT8" s="816"/>
      <c r="AU8" s="817"/>
      <c r="AV8" s="817"/>
      <c r="AW8" s="817"/>
      <c r="AX8" s="817"/>
      <c r="AY8" s="818"/>
      <c r="AZ8" s="254"/>
      <c r="BA8" s="254"/>
      <c r="BB8" s="254"/>
      <c r="BC8" s="254"/>
      <c r="BD8" s="254"/>
      <c r="BE8" s="255"/>
      <c r="BF8" s="255"/>
      <c r="BG8" s="255"/>
      <c r="BH8" s="255"/>
      <c r="BI8" s="255"/>
      <c r="BJ8" s="255"/>
      <c r="BK8" s="255"/>
      <c r="BL8" s="255"/>
      <c r="BM8" s="255"/>
      <c r="BN8" s="255"/>
      <c r="BO8" s="255"/>
      <c r="BP8" s="255"/>
      <c r="BQ8" s="264">
        <v>2</v>
      </c>
      <c r="BR8" s="265"/>
      <c r="BS8" s="819" t="s">
        <v>614</v>
      </c>
      <c r="BT8" s="820"/>
      <c r="BU8" s="820"/>
      <c r="BV8" s="820"/>
      <c r="BW8" s="820"/>
      <c r="BX8" s="820"/>
      <c r="BY8" s="820"/>
      <c r="BZ8" s="820"/>
      <c r="CA8" s="820"/>
      <c r="CB8" s="820"/>
      <c r="CC8" s="820"/>
      <c r="CD8" s="820"/>
      <c r="CE8" s="820"/>
      <c r="CF8" s="820"/>
      <c r="CG8" s="821"/>
      <c r="CH8" s="822">
        <v>12</v>
      </c>
      <c r="CI8" s="823"/>
      <c r="CJ8" s="823"/>
      <c r="CK8" s="823"/>
      <c r="CL8" s="824"/>
      <c r="CM8" s="822">
        <v>249</v>
      </c>
      <c r="CN8" s="823"/>
      <c r="CO8" s="823"/>
      <c r="CP8" s="823"/>
      <c r="CQ8" s="824"/>
      <c r="CR8" s="822">
        <v>100</v>
      </c>
      <c r="CS8" s="823"/>
      <c r="CT8" s="823"/>
      <c r="CU8" s="823"/>
      <c r="CV8" s="824"/>
      <c r="CW8" s="822">
        <v>13</v>
      </c>
      <c r="CX8" s="823"/>
      <c r="CY8" s="823"/>
      <c r="CZ8" s="823"/>
      <c r="DA8" s="824"/>
      <c r="DB8" s="822">
        <v>0</v>
      </c>
      <c r="DC8" s="823"/>
      <c r="DD8" s="823"/>
      <c r="DE8" s="823"/>
      <c r="DF8" s="824"/>
      <c r="DG8" s="822">
        <v>0</v>
      </c>
      <c r="DH8" s="823"/>
      <c r="DI8" s="823"/>
      <c r="DJ8" s="823"/>
      <c r="DK8" s="824"/>
      <c r="DL8" s="822">
        <v>0</v>
      </c>
      <c r="DM8" s="823"/>
      <c r="DN8" s="823"/>
      <c r="DO8" s="823"/>
      <c r="DP8" s="824"/>
      <c r="DQ8" s="822"/>
      <c r="DR8" s="823"/>
      <c r="DS8" s="823"/>
      <c r="DT8" s="823"/>
      <c r="DU8" s="824"/>
      <c r="DV8" s="819"/>
      <c r="DW8" s="820"/>
      <c r="DX8" s="820"/>
      <c r="DY8" s="820"/>
      <c r="DZ8" s="832"/>
      <c r="EA8" s="256"/>
    </row>
    <row r="9" spans="1:131" s="257" customFormat="1" ht="26.25" customHeight="1" x14ac:dyDescent="0.2">
      <c r="A9" s="263">
        <v>3</v>
      </c>
      <c r="B9" s="806" t="s">
        <v>394</v>
      </c>
      <c r="C9" s="807"/>
      <c r="D9" s="807"/>
      <c r="E9" s="807"/>
      <c r="F9" s="807"/>
      <c r="G9" s="807"/>
      <c r="H9" s="807"/>
      <c r="I9" s="807"/>
      <c r="J9" s="807"/>
      <c r="K9" s="807"/>
      <c r="L9" s="807"/>
      <c r="M9" s="807"/>
      <c r="N9" s="807"/>
      <c r="O9" s="807"/>
      <c r="P9" s="808"/>
      <c r="Q9" s="809">
        <v>5051</v>
      </c>
      <c r="R9" s="810"/>
      <c r="S9" s="810"/>
      <c r="T9" s="810"/>
      <c r="U9" s="810"/>
      <c r="V9" s="810">
        <v>5050</v>
      </c>
      <c r="W9" s="810"/>
      <c r="X9" s="810"/>
      <c r="Y9" s="810"/>
      <c r="Z9" s="810"/>
      <c r="AA9" s="810">
        <v>1</v>
      </c>
      <c r="AB9" s="810"/>
      <c r="AC9" s="810"/>
      <c r="AD9" s="810"/>
      <c r="AE9" s="811"/>
      <c r="AF9" s="812" t="s">
        <v>139</v>
      </c>
      <c r="AG9" s="813"/>
      <c r="AH9" s="813"/>
      <c r="AI9" s="813"/>
      <c r="AJ9" s="814"/>
      <c r="AK9" s="815">
        <v>2983</v>
      </c>
      <c r="AL9" s="816"/>
      <c r="AM9" s="816"/>
      <c r="AN9" s="816"/>
      <c r="AO9" s="816"/>
      <c r="AP9" s="816">
        <v>10166</v>
      </c>
      <c r="AQ9" s="816"/>
      <c r="AR9" s="816"/>
      <c r="AS9" s="816"/>
      <c r="AT9" s="816"/>
      <c r="AU9" s="817"/>
      <c r="AV9" s="817"/>
      <c r="AW9" s="817"/>
      <c r="AX9" s="817"/>
      <c r="AY9" s="818"/>
      <c r="AZ9" s="254"/>
      <c r="BA9" s="254"/>
      <c r="BB9" s="254"/>
      <c r="BC9" s="254"/>
      <c r="BD9" s="254"/>
      <c r="BE9" s="255"/>
      <c r="BF9" s="255"/>
      <c r="BG9" s="255"/>
      <c r="BH9" s="255"/>
      <c r="BI9" s="255"/>
      <c r="BJ9" s="255"/>
      <c r="BK9" s="255"/>
      <c r="BL9" s="255"/>
      <c r="BM9" s="255"/>
      <c r="BN9" s="255"/>
      <c r="BO9" s="255"/>
      <c r="BP9" s="255"/>
      <c r="BQ9" s="264">
        <v>3</v>
      </c>
      <c r="BR9" s="265"/>
      <c r="BS9" s="819" t="s">
        <v>615</v>
      </c>
      <c r="BT9" s="820"/>
      <c r="BU9" s="820"/>
      <c r="BV9" s="820"/>
      <c r="BW9" s="820"/>
      <c r="BX9" s="820"/>
      <c r="BY9" s="820"/>
      <c r="BZ9" s="820"/>
      <c r="CA9" s="820"/>
      <c r="CB9" s="820"/>
      <c r="CC9" s="820"/>
      <c r="CD9" s="820"/>
      <c r="CE9" s="820"/>
      <c r="CF9" s="820"/>
      <c r="CG9" s="821"/>
      <c r="CH9" s="822">
        <v>6</v>
      </c>
      <c r="CI9" s="823"/>
      <c r="CJ9" s="823"/>
      <c r="CK9" s="823"/>
      <c r="CL9" s="824"/>
      <c r="CM9" s="822">
        <v>476</v>
      </c>
      <c r="CN9" s="823"/>
      <c r="CO9" s="823"/>
      <c r="CP9" s="823"/>
      <c r="CQ9" s="824"/>
      <c r="CR9" s="822">
        <v>50</v>
      </c>
      <c r="CS9" s="823"/>
      <c r="CT9" s="823"/>
      <c r="CU9" s="823"/>
      <c r="CV9" s="824"/>
      <c r="CW9" s="822">
        <v>0</v>
      </c>
      <c r="CX9" s="823"/>
      <c r="CY9" s="823"/>
      <c r="CZ9" s="823"/>
      <c r="DA9" s="824"/>
      <c r="DB9" s="822">
        <v>0</v>
      </c>
      <c r="DC9" s="823"/>
      <c r="DD9" s="823"/>
      <c r="DE9" s="823"/>
      <c r="DF9" s="824"/>
      <c r="DG9" s="822">
        <v>0</v>
      </c>
      <c r="DH9" s="823"/>
      <c r="DI9" s="823"/>
      <c r="DJ9" s="823"/>
      <c r="DK9" s="824"/>
      <c r="DL9" s="822">
        <v>0</v>
      </c>
      <c r="DM9" s="823"/>
      <c r="DN9" s="823"/>
      <c r="DO9" s="823"/>
      <c r="DP9" s="824"/>
      <c r="DQ9" s="822"/>
      <c r="DR9" s="823"/>
      <c r="DS9" s="823"/>
      <c r="DT9" s="823"/>
      <c r="DU9" s="824"/>
      <c r="DV9" s="819"/>
      <c r="DW9" s="820"/>
      <c r="DX9" s="820"/>
      <c r="DY9" s="820"/>
      <c r="DZ9" s="832"/>
      <c r="EA9" s="256"/>
    </row>
    <row r="10" spans="1:131" s="257" customFormat="1" ht="26.25" customHeight="1" x14ac:dyDescent="0.2">
      <c r="A10" s="263">
        <v>4</v>
      </c>
      <c r="B10" s="806" t="s">
        <v>395</v>
      </c>
      <c r="C10" s="807"/>
      <c r="D10" s="807"/>
      <c r="E10" s="807"/>
      <c r="F10" s="807"/>
      <c r="G10" s="807"/>
      <c r="H10" s="807"/>
      <c r="I10" s="807"/>
      <c r="J10" s="807"/>
      <c r="K10" s="807"/>
      <c r="L10" s="807"/>
      <c r="M10" s="807"/>
      <c r="N10" s="807"/>
      <c r="O10" s="807"/>
      <c r="P10" s="808"/>
      <c r="Q10" s="809">
        <v>292974</v>
      </c>
      <c r="R10" s="810"/>
      <c r="S10" s="810"/>
      <c r="T10" s="810"/>
      <c r="U10" s="810"/>
      <c r="V10" s="810">
        <v>292974</v>
      </c>
      <c r="W10" s="810"/>
      <c r="X10" s="810"/>
      <c r="Y10" s="810"/>
      <c r="Z10" s="810"/>
      <c r="AA10" s="810">
        <v>0</v>
      </c>
      <c r="AB10" s="810"/>
      <c r="AC10" s="810"/>
      <c r="AD10" s="810"/>
      <c r="AE10" s="811"/>
      <c r="AF10" s="812">
        <v>0</v>
      </c>
      <c r="AG10" s="813"/>
      <c r="AH10" s="813"/>
      <c r="AI10" s="813"/>
      <c r="AJ10" s="814"/>
      <c r="AK10" s="815">
        <v>170116</v>
      </c>
      <c r="AL10" s="816"/>
      <c r="AM10" s="816"/>
      <c r="AN10" s="816"/>
      <c r="AO10" s="816"/>
      <c r="AP10" s="816">
        <v>0</v>
      </c>
      <c r="AQ10" s="816"/>
      <c r="AR10" s="816"/>
      <c r="AS10" s="816"/>
      <c r="AT10" s="816"/>
      <c r="AU10" s="817"/>
      <c r="AV10" s="817"/>
      <c r="AW10" s="817"/>
      <c r="AX10" s="817"/>
      <c r="AY10" s="818"/>
      <c r="AZ10" s="254"/>
      <c r="BA10" s="254"/>
      <c r="BB10" s="254"/>
      <c r="BC10" s="254"/>
      <c r="BD10" s="254"/>
      <c r="BE10" s="255"/>
      <c r="BF10" s="255"/>
      <c r="BG10" s="255"/>
      <c r="BH10" s="255"/>
      <c r="BI10" s="255"/>
      <c r="BJ10" s="255"/>
      <c r="BK10" s="255"/>
      <c r="BL10" s="255"/>
      <c r="BM10" s="255"/>
      <c r="BN10" s="255"/>
      <c r="BO10" s="255"/>
      <c r="BP10" s="255"/>
      <c r="BQ10" s="264">
        <v>4</v>
      </c>
      <c r="BR10" s="265"/>
      <c r="BS10" s="819" t="s">
        <v>616</v>
      </c>
      <c r="BT10" s="820"/>
      <c r="BU10" s="820"/>
      <c r="BV10" s="820"/>
      <c r="BW10" s="820"/>
      <c r="BX10" s="820"/>
      <c r="BY10" s="820"/>
      <c r="BZ10" s="820"/>
      <c r="CA10" s="820"/>
      <c r="CB10" s="820"/>
      <c r="CC10" s="820"/>
      <c r="CD10" s="820"/>
      <c r="CE10" s="820"/>
      <c r="CF10" s="820"/>
      <c r="CG10" s="821"/>
      <c r="CH10" s="822">
        <v>21</v>
      </c>
      <c r="CI10" s="823"/>
      <c r="CJ10" s="823"/>
      <c r="CK10" s="823"/>
      <c r="CL10" s="824"/>
      <c r="CM10" s="822">
        <v>542</v>
      </c>
      <c r="CN10" s="823"/>
      <c r="CO10" s="823"/>
      <c r="CP10" s="823"/>
      <c r="CQ10" s="824"/>
      <c r="CR10" s="822">
        <v>932</v>
      </c>
      <c r="CS10" s="823"/>
      <c r="CT10" s="823"/>
      <c r="CU10" s="823"/>
      <c r="CV10" s="824"/>
      <c r="CW10" s="822">
        <v>0</v>
      </c>
      <c r="CX10" s="823"/>
      <c r="CY10" s="823"/>
      <c r="CZ10" s="823"/>
      <c r="DA10" s="824"/>
      <c r="DB10" s="822">
        <v>611</v>
      </c>
      <c r="DC10" s="823"/>
      <c r="DD10" s="823"/>
      <c r="DE10" s="823"/>
      <c r="DF10" s="824"/>
      <c r="DG10" s="822">
        <v>0</v>
      </c>
      <c r="DH10" s="823"/>
      <c r="DI10" s="823"/>
      <c r="DJ10" s="823"/>
      <c r="DK10" s="824"/>
      <c r="DL10" s="822">
        <v>0</v>
      </c>
      <c r="DM10" s="823"/>
      <c r="DN10" s="823"/>
      <c r="DO10" s="823"/>
      <c r="DP10" s="824"/>
      <c r="DQ10" s="822"/>
      <c r="DR10" s="823"/>
      <c r="DS10" s="823"/>
      <c r="DT10" s="823"/>
      <c r="DU10" s="824"/>
      <c r="DV10" s="819"/>
      <c r="DW10" s="820"/>
      <c r="DX10" s="820"/>
      <c r="DY10" s="820"/>
      <c r="DZ10" s="832"/>
      <c r="EA10" s="256"/>
    </row>
    <row r="11" spans="1:131" s="257" customFormat="1" ht="26.25" customHeight="1" x14ac:dyDescent="0.2">
      <c r="A11" s="263">
        <v>5</v>
      </c>
      <c r="B11" s="806" t="s">
        <v>396</v>
      </c>
      <c r="C11" s="807"/>
      <c r="D11" s="807"/>
      <c r="E11" s="807"/>
      <c r="F11" s="807"/>
      <c r="G11" s="807"/>
      <c r="H11" s="807"/>
      <c r="I11" s="807"/>
      <c r="J11" s="807"/>
      <c r="K11" s="807"/>
      <c r="L11" s="807"/>
      <c r="M11" s="807"/>
      <c r="N11" s="807"/>
      <c r="O11" s="807"/>
      <c r="P11" s="808"/>
      <c r="Q11" s="809">
        <v>3974</v>
      </c>
      <c r="R11" s="810"/>
      <c r="S11" s="810"/>
      <c r="T11" s="810"/>
      <c r="U11" s="810"/>
      <c r="V11" s="810">
        <v>3974</v>
      </c>
      <c r="W11" s="810"/>
      <c r="X11" s="810"/>
      <c r="Y11" s="810"/>
      <c r="Z11" s="810"/>
      <c r="AA11" s="810">
        <v>0</v>
      </c>
      <c r="AB11" s="810"/>
      <c r="AC11" s="810"/>
      <c r="AD11" s="810"/>
      <c r="AE11" s="811"/>
      <c r="AF11" s="812" t="s">
        <v>139</v>
      </c>
      <c r="AG11" s="813"/>
      <c r="AH11" s="813"/>
      <c r="AI11" s="813"/>
      <c r="AJ11" s="814"/>
      <c r="AK11" s="815">
        <v>0</v>
      </c>
      <c r="AL11" s="816"/>
      <c r="AM11" s="816"/>
      <c r="AN11" s="816"/>
      <c r="AO11" s="816"/>
      <c r="AP11" s="816">
        <v>9390</v>
      </c>
      <c r="AQ11" s="816"/>
      <c r="AR11" s="816"/>
      <c r="AS11" s="816"/>
      <c r="AT11" s="816"/>
      <c r="AU11" s="817"/>
      <c r="AV11" s="817"/>
      <c r="AW11" s="817"/>
      <c r="AX11" s="817"/>
      <c r="AY11" s="818"/>
      <c r="AZ11" s="254"/>
      <c r="BA11" s="254"/>
      <c r="BB11" s="254"/>
      <c r="BC11" s="254"/>
      <c r="BD11" s="254"/>
      <c r="BE11" s="255"/>
      <c r="BF11" s="255"/>
      <c r="BG11" s="255"/>
      <c r="BH11" s="255"/>
      <c r="BI11" s="255"/>
      <c r="BJ11" s="255"/>
      <c r="BK11" s="255"/>
      <c r="BL11" s="255"/>
      <c r="BM11" s="255"/>
      <c r="BN11" s="255"/>
      <c r="BO11" s="255"/>
      <c r="BP11" s="255"/>
      <c r="BQ11" s="264">
        <v>5</v>
      </c>
      <c r="BR11" s="265"/>
      <c r="BS11" s="819" t="s">
        <v>617</v>
      </c>
      <c r="BT11" s="820"/>
      <c r="BU11" s="820"/>
      <c r="BV11" s="820"/>
      <c r="BW11" s="820"/>
      <c r="BX11" s="820"/>
      <c r="BY11" s="820"/>
      <c r="BZ11" s="820"/>
      <c r="CA11" s="820"/>
      <c r="CB11" s="820"/>
      <c r="CC11" s="820"/>
      <c r="CD11" s="820"/>
      <c r="CE11" s="820"/>
      <c r="CF11" s="820"/>
      <c r="CG11" s="821"/>
      <c r="CH11" s="822">
        <v>-14</v>
      </c>
      <c r="CI11" s="823"/>
      <c r="CJ11" s="823"/>
      <c r="CK11" s="823"/>
      <c r="CL11" s="824"/>
      <c r="CM11" s="822">
        <v>687</v>
      </c>
      <c r="CN11" s="823"/>
      <c r="CO11" s="823"/>
      <c r="CP11" s="823"/>
      <c r="CQ11" s="824"/>
      <c r="CR11" s="822">
        <v>55</v>
      </c>
      <c r="CS11" s="823"/>
      <c r="CT11" s="823"/>
      <c r="CU11" s="823"/>
      <c r="CV11" s="824"/>
      <c r="CW11" s="822">
        <v>772</v>
      </c>
      <c r="CX11" s="823"/>
      <c r="CY11" s="823"/>
      <c r="CZ11" s="823"/>
      <c r="DA11" s="824"/>
      <c r="DB11" s="822">
        <v>0</v>
      </c>
      <c r="DC11" s="823"/>
      <c r="DD11" s="823"/>
      <c r="DE11" s="823"/>
      <c r="DF11" s="824"/>
      <c r="DG11" s="822">
        <v>0</v>
      </c>
      <c r="DH11" s="823"/>
      <c r="DI11" s="823"/>
      <c r="DJ11" s="823"/>
      <c r="DK11" s="824"/>
      <c r="DL11" s="822">
        <v>0</v>
      </c>
      <c r="DM11" s="823"/>
      <c r="DN11" s="823"/>
      <c r="DO11" s="823"/>
      <c r="DP11" s="824"/>
      <c r="DQ11" s="822"/>
      <c r="DR11" s="823"/>
      <c r="DS11" s="823"/>
      <c r="DT11" s="823"/>
      <c r="DU11" s="824"/>
      <c r="DV11" s="819"/>
      <c r="DW11" s="820"/>
      <c r="DX11" s="820"/>
      <c r="DY11" s="820"/>
      <c r="DZ11" s="832"/>
      <c r="EA11" s="256"/>
    </row>
    <row r="12" spans="1:131" s="257" customFormat="1" ht="26.25" customHeight="1" x14ac:dyDescent="0.2">
      <c r="A12" s="263">
        <v>6</v>
      </c>
      <c r="B12" s="806"/>
      <c r="C12" s="807"/>
      <c r="D12" s="807"/>
      <c r="E12" s="807"/>
      <c r="F12" s="807"/>
      <c r="G12" s="807"/>
      <c r="H12" s="807"/>
      <c r="I12" s="807"/>
      <c r="J12" s="807"/>
      <c r="K12" s="807"/>
      <c r="L12" s="807"/>
      <c r="M12" s="807"/>
      <c r="N12" s="807"/>
      <c r="O12" s="807"/>
      <c r="P12" s="808"/>
      <c r="Q12" s="809"/>
      <c r="R12" s="810"/>
      <c r="S12" s="810"/>
      <c r="T12" s="810"/>
      <c r="U12" s="810"/>
      <c r="V12" s="810"/>
      <c r="W12" s="810"/>
      <c r="X12" s="810"/>
      <c r="Y12" s="810"/>
      <c r="Z12" s="810"/>
      <c r="AA12" s="810"/>
      <c r="AB12" s="810"/>
      <c r="AC12" s="810"/>
      <c r="AD12" s="810"/>
      <c r="AE12" s="811"/>
      <c r="AF12" s="812"/>
      <c r="AG12" s="813"/>
      <c r="AH12" s="813"/>
      <c r="AI12" s="813"/>
      <c r="AJ12" s="814"/>
      <c r="AK12" s="815"/>
      <c r="AL12" s="816"/>
      <c r="AM12" s="816"/>
      <c r="AN12" s="816"/>
      <c r="AO12" s="816"/>
      <c r="AP12" s="816"/>
      <c r="AQ12" s="816"/>
      <c r="AR12" s="816"/>
      <c r="AS12" s="816"/>
      <c r="AT12" s="816"/>
      <c r="AU12" s="817"/>
      <c r="AV12" s="817"/>
      <c r="AW12" s="817"/>
      <c r="AX12" s="817"/>
      <c r="AY12" s="818"/>
      <c r="AZ12" s="254"/>
      <c r="BA12" s="254"/>
      <c r="BB12" s="254"/>
      <c r="BC12" s="254"/>
      <c r="BD12" s="254"/>
      <c r="BE12" s="255"/>
      <c r="BF12" s="255"/>
      <c r="BG12" s="255"/>
      <c r="BH12" s="255"/>
      <c r="BI12" s="255"/>
      <c r="BJ12" s="255"/>
      <c r="BK12" s="255"/>
      <c r="BL12" s="255"/>
      <c r="BM12" s="255"/>
      <c r="BN12" s="255"/>
      <c r="BO12" s="255"/>
      <c r="BP12" s="255"/>
      <c r="BQ12" s="264">
        <v>6</v>
      </c>
      <c r="BR12" s="265"/>
      <c r="BS12" s="819" t="s">
        <v>618</v>
      </c>
      <c r="BT12" s="820"/>
      <c r="BU12" s="820"/>
      <c r="BV12" s="820"/>
      <c r="BW12" s="820"/>
      <c r="BX12" s="820"/>
      <c r="BY12" s="820"/>
      <c r="BZ12" s="820"/>
      <c r="CA12" s="820"/>
      <c r="CB12" s="820"/>
      <c r="CC12" s="820"/>
      <c r="CD12" s="820"/>
      <c r="CE12" s="820"/>
      <c r="CF12" s="820"/>
      <c r="CG12" s="821"/>
      <c r="CH12" s="822">
        <v>19</v>
      </c>
      <c r="CI12" s="823"/>
      <c r="CJ12" s="823"/>
      <c r="CK12" s="823"/>
      <c r="CL12" s="824"/>
      <c r="CM12" s="822">
        <v>115</v>
      </c>
      <c r="CN12" s="823"/>
      <c r="CO12" s="823"/>
      <c r="CP12" s="823"/>
      <c r="CQ12" s="824"/>
      <c r="CR12" s="822">
        <v>15</v>
      </c>
      <c r="CS12" s="823"/>
      <c r="CT12" s="823"/>
      <c r="CU12" s="823"/>
      <c r="CV12" s="824"/>
      <c r="CW12" s="822">
        <v>125</v>
      </c>
      <c r="CX12" s="823"/>
      <c r="CY12" s="823"/>
      <c r="CZ12" s="823"/>
      <c r="DA12" s="824"/>
      <c r="DB12" s="822">
        <v>40</v>
      </c>
      <c r="DC12" s="823"/>
      <c r="DD12" s="823"/>
      <c r="DE12" s="823"/>
      <c r="DF12" s="824"/>
      <c r="DG12" s="822">
        <v>0</v>
      </c>
      <c r="DH12" s="823"/>
      <c r="DI12" s="823"/>
      <c r="DJ12" s="823"/>
      <c r="DK12" s="824"/>
      <c r="DL12" s="822">
        <v>0</v>
      </c>
      <c r="DM12" s="823"/>
      <c r="DN12" s="823"/>
      <c r="DO12" s="823"/>
      <c r="DP12" s="824"/>
      <c r="DQ12" s="822"/>
      <c r="DR12" s="823"/>
      <c r="DS12" s="823"/>
      <c r="DT12" s="823"/>
      <c r="DU12" s="824"/>
      <c r="DV12" s="819"/>
      <c r="DW12" s="820"/>
      <c r="DX12" s="820"/>
      <c r="DY12" s="820"/>
      <c r="DZ12" s="832"/>
      <c r="EA12" s="256"/>
    </row>
    <row r="13" spans="1:131" s="257" customFormat="1" ht="26.25" customHeight="1" x14ac:dyDescent="0.2">
      <c r="A13" s="263">
        <v>7</v>
      </c>
      <c r="B13" s="806"/>
      <c r="C13" s="807"/>
      <c r="D13" s="807"/>
      <c r="E13" s="807"/>
      <c r="F13" s="807"/>
      <c r="G13" s="807"/>
      <c r="H13" s="807"/>
      <c r="I13" s="807"/>
      <c r="J13" s="807"/>
      <c r="K13" s="807"/>
      <c r="L13" s="807"/>
      <c r="M13" s="807"/>
      <c r="N13" s="807"/>
      <c r="O13" s="807"/>
      <c r="P13" s="808"/>
      <c r="Q13" s="809"/>
      <c r="R13" s="810"/>
      <c r="S13" s="810"/>
      <c r="T13" s="810"/>
      <c r="U13" s="810"/>
      <c r="V13" s="810"/>
      <c r="W13" s="810"/>
      <c r="X13" s="810"/>
      <c r="Y13" s="810"/>
      <c r="Z13" s="810"/>
      <c r="AA13" s="810"/>
      <c r="AB13" s="810"/>
      <c r="AC13" s="810"/>
      <c r="AD13" s="810"/>
      <c r="AE13" s="811"/>
      <c r="AF13" s="812"/>
      <c r="AG13" s="813"/>
      <c r="AH13" s="813"/>
      <c r="AI13" s="813"/>
      <c r="AJ13" s="814"/>
      <c r="AK13" s="815"/>
      <c r="AL13" s="816"/>
      <c r="AM13" s="816"/>
      <c r="AN13" s="816"/>
      <c r="AO13" s="816"/>
      <c r="AP13" s="816"/>
      <c r="AQ13" s="816"/>
      <c r="AR13" s="816"/>
      <c r="AS13" s="816"/>
      <c r="AT13" s="816"/>
      <c r="AU13" s="817"/>
      <c r="AV13" s="817"/>
      <c r="AW13" s="817"/>
      <c r="AX13" s="817"/>
      <c r="AY13" s="818"/>
      <c r="AZ13" s="254"/>
      <c r="BA13" s="254"/>
      <c r="BB13" s="254"/>
      <c r="BC13" s="254"/>
      <c r="BD13" s="254"/>
      <c r="BE13" s="255"/>
      <c r="BF13" s="255"/>
      <c r="BG13" s="255"/>
      <c r="BH13" s="255"/>
      <c r="BI13" s="255"/>
      <c r="BJ13" s="255"/>
      <c r="BK13" s="255"/>
      <c r="BL13" s="255"/>
      <c r="BM13" s="255"/>
      <c r="BN13" s="255"/>
      <c r="BO13" s="255"/>
      <c r="BP13" s="255"/>
      <c r="BQ13" s="264">
        <v>7</v>
      </c>
      <c r="BR13" s="265"/>
      <c r="BS13" s="819" t="s">
        <v>619</v>
      </c>
      <c r="BT13" s="820"/>
      <c r="BU13" s="820"/>
      <c r="BV13" s="820"/>
      <c r="BW13" s="820"/>
      <c r="BX13" s="820"/>
      <c r="BY13" s="820"/>
      <c r="BZ13" s="820"/>
      <c r="CA13" s="820"/>
      <c r="CB13" s="820"/>
      <c r="CC13" s="820"/>
      <c r="CD13" s="820"/>
      <c r="CE13" s="820"/>
      <c r="CF13" s="820"/>
      <c r="CG13" s="821"/>
      <c r="CH13" s="822">
        <v>14</v>
      </c>
      <c r="CI13" s="823"/>
      <c r="CJ13" s="823"/>
      <c r="CK13" s="823"/>
      <c r="CL13" s="824"/>
      <c r="CM13" s="822">
        <v>75</v>
      </c>
      <c r="CN13" s="823"/>
      <c r="CO13" s="823"/>
      <c r="CP13" s="823"/>
      <c r="CQ13" s="824"/>
      <c r="CR13" s="822">
        <v>50</v>
      </c>
      <c r="CS13" s="823"/>
      <c r="CT13" s="823"/>
      <c r="CU13" s="823"/>
      <c r="CV13" s="824"/>
      <c r="CW13" s="822">
        <v>0</v>
      </c>
      <c r="CX13" s="823"/>
      <c r="CY13" s="823"/>
      <c r="CZ13" s="823"/>
      <c r="DA13" s="824"/>
      <c r="DB13" s="822">
        <v>0</v>
      </c>
      <c r="DC13" s="823"/>
      <c r="DD13" s="823"/>
      <c r="DE13" s="823"/>
      <c r="DF13" s="824"/>
      <c r="DG13" s="822">
        <v>0</v>
      </c>
      <c r="DH13" s="823"/>
      <c r="DI13" s="823"/>
      <c r="DJ13" s="823"/>
      <c r="DK13" s="824"/>
      <c r="DL13" s="822">
        <v>0</v>
      </c>
      <c r="DM13" s="823"/>
      <c r="DN13" s="823"/>
      <c r="DO13" s="823"/>
      <c r="DP13" s="824"/>
      <c r="DQ13" s="822"/>
      <c r="DR13" s="823"/>
      <c r="DS13" s="823"/>
      <c r="DT13" s="823"/>
      <c r="DU13" s="824"/>
      <c r="DV13" s="819"/>
      <c r="DW13" s="820"/>
      <c r="DX13" s="820"/>
      <c r="DY13" s="820"/>
      <c r="DZ13" s="832"/>
      <c r="EA13" s="256"/>
    </row>
    <row r="14" spans="1:131" s="257" customFormat="1" ht="26.25" customHeight="1" x14ac:dyDescent="0.2">
      <c r="A14" s="263">
        <v>8</v>
      </c>
      <c r="B14" s="806"/>
      <c r="C14" s="807"/>
      <c r="D14" s="807"/>
      <c r="E14" s="807"/>
      <c r="F14" s="807"/>
      <c r="G14" s="807"/>
      <c r="H14" s="807"/>
      <c r="I14" s="807"/>
      <c r="J14" s="807"/>
      <c r="K14" s="807"/>
      <c r="L14" s="807"/>
      <c r="M14" s="807"/>
      <c r="N14" s="807"/>
      <c r="O14" s="807"/>
      <c r="P14" s="808"/>
      <c r="Q14" s="809"/>
      <c r="R14" s="810"/>
      <c r="S14" s="810"/>
      <c r="T14" s="810"/>
      <c r="U14" s="810"/>
      <c r="V14" s="810"/>
      <c r="W14" s="810"/>
      <c r="X14" s="810"/>
      <c r="Y14" s="810"/>
      <c r="Z14" s="810"/>
      <c r="AA14" s="810"/>
      <c r="AB14" s="810"/>
      <c r="AC14" s="810"/>
      <c r="AD14" s="810"/>
      <c r="AE14" s="811"/>
      <c r="AF14" s="812"/>
      <c r="AG14" s="813"/>
      <c r="AH14" s="813"/>
      <c r="AI14" s="813"/>
      <c r="AJ14" s="814"/>
      <c r="AK14" s="815"/>
      <c r="AL14" s="816"/>
      <c r="AM14" s="816"/>
      <c r="AN14" s="816"/>
      <c r="AO14" s="816"/>
      <c r="AP14" s="816"/>
      <c r="AQ14" s="816"/>
      <c r="AR14" s="816"/>
      <c r="AS14" s="816"/>
      <c r="AT14" s="816"/>
      <c r="AU14" s="817"/>
      <c r="AV14" s="817"/>
      <c r="AW14" s="817"/>
      <c r="AX14" s="817"/>
      <c r="AY14" s="818"/>
      <c r="AZ14" s="254"/>
      <c r="BA14" s="254"/>
      <c r="BB14" s="254"/>
      <c r="BC14" s="254"/>
      <c r="BD14" s="254"/>
      <c r="BE14" s="255"/>
      <c r="BF14" s="255"/>
      <c r="BG14" s="255"/>
      <c r="BH14" s="255"/>
      <c r="BI14" s="255"/>
      <c r="BJ14" s="255"/>
      <c r="BK14" s="255"/>
      <c r="BL14" s="255"/>
      <c r="BM14" s="255"/>
      <c r="BN14" s="255"/>
      <c r="BO14" s="255"/>
      <c r="BP14" s="255"/>
      <c r="BQ14" s="264">
        <v>8</v>
      </c>
      <c r="BR14" s="265"/>
      <c r="BS14" s="819" t="s">
        <v>620</v>
      </c>
      <c r="BT14" s="820"/>
      <c r="BU14" s="820"/>
      <c r="BV14" s="820"/>
      <c r="BW14" s="820"/>
      <c r="BX14" s="820"/>
      <c r="BY14" s="820"/>
      <c r="BZ14" s="820"/>
      <c r="CA14" s="820"/>
      <c r="CB14" s="820"/>
      <c r="CC14" s="820"/>
      <c r="CD14" s="820"/>
      <c r="CE14" s="820"/>
      <c r="CF14" s="820"/>
      <c r="CG14" s="821"/>
      <c r="CH14" s="822">
        <v>2</v>
      </c>
      <c r="CI14" s="823"/>
      <c r="CJ14" s="823"/>
      <c r="CK14" s="823"/>
      <c r="CL14" s="824"/>
      <c r="CM14" s="822">
        <v>120</v>
      </c>
      <c r="CN14" s="823"/>
      <c r="CO14" s="823"/>
      <c r="CP14" s="823"/>
      <c r="CQ14" s="824"/>
      <c r="CR14" s="822">
        <v>25</v>
      </c>
      <c r="CS14" s="823"/>
      <c r="CT14" s="823"/>
      <c r="CU14" s="823"/>
      <c r="CV14" s="824"/>
      <c r="CW14" s="822">
        <v>35</v>
      </c>
      <c r="CX14" s="823"/>
      <c r="CY14" s="823"/>
      <c r="CZ14" s="823"/>
      <c r="DA14" s="824"/>
      <c r="DB14" s="822">
        <v>0</v>
      </c>
      <c r="DC14" s="823"/>
      <c r="DD14" s="823"/>
      <c r="DE14" s="823"/>
      <c r="DF14" s="824"/>
      <c r="DG14" s="822">
        <v>0</v>
      </c>
      <c r="DH14" s="823"/>
      <c r="DI14" s="823"/>
      <c r="DJ14" s="823"/>
      <c r="DK14" s="824"/>
      <c r="DL14" s="822">
        <v>0</v>
      </c>
      <c r="DM14" s="823"/>
      <c r="DN14" s="823"/>
      <c r="DO14" s="823"/>
      <c r="DP14" s="824"/>
      <c r="DQ14" s="822"/>
      <c r="DR14" s="823"/>
      <c r="DS14" s="823"/>
      <c r="DT14" s="823"/>
      <c r="DU14" s="824"/>
      <c r="DV14" s="819"/>
      <c r="DW14" s="820"/>
      <c r="DX14" s="820"/>
      <c r="DY14" s="820"/>
      <c r="DZ14" s="832"/>
      <c r="EA14" s="256"/>
    </row>
    <row r="15" spans="1:131" s="257" customFormat="1" ht="26.25" customHeight="1" x14ac:dyDescent="0.2">
      <c r="A15" s="263">
        <v>9</v>
      </c>
      <c r="B15" s="806"/>
      <c r="C15" s="807"/>
      <c r="D15" s="807"/>
      <c r="E15" s="807"/>
      <c r="F15" s="807"/>
      <c r="G15" s="807"/>
      <c r="H15" s="807"/>
      <c r="I15" s="807"/>
      <c r="J15" s="807"/>
      <c r="K15" s="807"/>
      <c r="L15" s="807"/>
      <c r="M15" s="807"/>
      <c r="N15" s="807"/>
      <c r="O15" s="807"/>
      <c r="P15" s="808"/>
      <c r="Q15" s="809"/>
      <c r="R15" s="810"/>
      <c r="S15" s="810"/>
      <c r="T15" s="810"/>
      <c r="U15" s="810"/>
      <c r="V15" s="810"/>
      <c r="W15" s="810"/>
      <c r="X15" s="810"/>
      <c r="Y15" s="810"/>
      <c r="Z15" s="810"/>
      <c r="AA15" s="810"/>
      <c r="AB15" s="810"/>
      <c r="AC15" s="810"/>
      <c r="AD15" s="810"/>
      <c r="AE15" s="811"/>
      <c r="AF15" s="812"/>
      <c r="AG15" s="813"/>
      <c r="AH15" s="813"/>
      <c r="AI15" s="813"/>
      <c r="AJ15" s="814"/>
      <c r="AK15" s="815"/>
      <c r="AL15" s="816"/>
      <c r="AM15" s="816"/>
      <c r="AN15" s="816"/>
      <c r="AO15" s="816"/>
      <c r="AP15" s="816"/>
      <c r="AQ15" s="816"/>
      <c r="AR15" s="816"/>
      <c r="AS15" s="816"/>
      <c r="AT15" s="816"/>
      <c r="AU15" s="817"/>
      <c r="AV15" s="817"/>
      <c r="AW15" s="817"/>
      <c r="AX15" s="817"/>
      <c r="AY15" s="818"/>
      <c r="AZ15" s="254"/>
      <c r="BA15" s="254"/>
      <c r="BB15" s="254"/>
      <c r="BC15" s="254"/>
      <c r="BD15" s="254"/>
      <c r="BE15" s="255"/>
      <c r="BF15" s="255"/>
      <c r="BG15" s="255"/>
      <c r="BH15" s="255"/>
      <c r="BI15" s="255"/>
      <c r="BJ15" s="255"/>
      <c r="BK15" s="255"/>
      <c r="BL15" s="255"/>
      <c r="BM15" s="255"/>
      <c r="BN15" s="255"/>
      <c r="BO15" s="255"/>
      <c r="BP15" s="255"/>
      <c r="BQ15" s="264">
        <v>9</v>
      </c>
      <c r="BR15" s="265"/>
      <c r="BS15" s="819" t="s">
        <v>621</v>
      </c>
      <c r="BT15" s="820"/>
      <c r="BU15" s="820"/>
      <c r="BV15" s="820"/>
      <c r="BW15" s="820"/>
      <c r="BX15" s="820"/>
      <c r="BY15" s="820"/>
      <c r="BZ15" s="820"/>
      <c r="CA15" s="820"/>
      <c r="CB15" s="820"/>
      <c r="CC15" s="820"/>
      <c r="CD15" s="820"/>
      <c r="CE15" s="820"/>
      <c r="CF15" s="820"/>
      <c r="CG15" s="821"/>
      <c r="CH15" s="822">
        <v>0</v>
      </c>
      <c r="CI15" s="823"/>
      <c r="CJ15" s="823"/>
      <c r="CK15" s="823"/>
      <c r="CL15" s="824"/>
      <c r="CM15" s="822">
        <v>32</v>
      </c>
      <c r="CN15" s="823"/>
      <c r="CO15" s="823"/>
      <c r="CP15" s="823"/>
      <c r="CQ15" s="824"/>
      <c r="CR15" s="822">
        <v>5</v>
      </c>
      <c r="CS15" s="823"/>
      <c r="CT15" s="823"/>
      <c r="CU15" s="823"/>
      <c r="CV15" s="824"/>
      <c r="CW15" s="822">
        <v>8</v>
      </c>
      <c r="CX15" s="823"/>
      <c r="CY15" s="823"/>
      <c r="CZ15" s="823"/>
      <c r="DA15" s="824"/>
      <c r="DB15" s="822">
        <v>0</v>
      </c>
      <c r="DC15" s="823"/>
      <c r="DD15" s="823"/>
      <c r="DE15" s="823"/>
      <c r="DF15" s="824"/>
      <c r="DG15" s="822">
        <v>0</v>
      </c>
      <c r="DH15" s="823"/>
      <c r="DI15" s="823"/>
      <c r="DJ15" s="823"/>
      <c r="DK15" s="824"/>
      <c r="DL15" s="822">
        <v>0</v>
      </c>
      <c r="DM15" s="823"/>
      <c r="DN15" s="823"/>
      <c r="DO15" s="823"/>
      <c r="DP15" s="824"/>
      <c r="DQ15" s="822"/>
      <c r="DR15" s="823"/>
      <c r="DS15" s="823"/>
      <c r="DT15" s="823"/>
      <c r="DU15" s="824"/>
      <c r="DV15" s="819"/>
      <c r="DW15" s="820"/>
      <c r="DX15" s="820"/>
      <c r="DY15" s="820"/>
      <c r="DZ15" s="832"/>
      <c r="EA15" s="256"/>
    </row>
    <row r="16" spans="1:131" s="257" customFormat="1" ht="26.25" customHeight="1" x14ac:dyDescent="0.2">
      <c r="A16" s="263">
        <v>10</v>
      </c>
      <c r="B16" s="806"/>
      <c r="C16" s="807"/>
      <c r="D16" s="807"/>
      <c r="E16" s="807"/>
      <c r="F16" s="807"/>
      <c r="G16" s="807"/>
      <c r="H16" s="807"/>
      <c r="I16" s="807"/>
      <c r="J16" s="807"/>
      <c r="K16" s="807"/>
      <c r="L16" s="807"/>
      <c r="M16" s="807"/>
      <c r="N16" s="807"/>
      <c r="O16" s="807"/>
      <c r="P16" s="808"/>
      <c r="Q16" s="809"/>
      <c r="R16" s="810"/>
      <c r="S16" s="810"/>
      <c r="T16" s="810"/>
      <c r="U16" s="810"/>
      <c r="V16" s="810"/>
      <c r="W16" s="810"/>
      <c r="X16" s="810"/>
      <c r="Y16" s="810"/>
      <c r="Z16" s="810"/>
      <c r="AA16" s="810"/>
      <c r="AB16" s="810"/>
      <c r="AC16" s="810"/>
      <c r="AD16" s="810"/>
      <c r="AE16" s="811"/>
      <c r="AF16" s="812"/>
      <c r="AG16" s="813"/>
      <c r="AH16" s="813"/>
      <c r="AI16" s="813"/>
      <c r="AJ16" s="814"/>
      <c r="AK16" s="815"/>
      <c r="AL16" s="816"/>
      <c r="AM16" s="816"/>
      <c r="AN16" s="816"/>
      <c r="AO16" s="816"/>
      <c r="AP16" s="816"/>
      <c r="AQ16" s="816"/>
      <c r="AR16" s="816"/>
      <c r="AS16" s="816"/>
      <c r="AT16" s="816"/>
      <c r="AU16" s="817"/>
      <c r="AV16" s="817"/>
      <c r="AW16" s="817"/>
      <c r="AX16" s="817"/>
      <c r="AY16" s="818"/>
      <c r="AZ16" s="254"/>
      <c r="BA16" s="254"/>
      <c r="BB16" s="254"/>
      <c r="BC16" s="254"/>
      <c r="BD16" s="254"/>
      <c r="BE16" s="255"/>
      <c r="BF16" s="255"/>
      <c r="BG16" s="255"/>
      <c r="BH16" s="255"/>
      <c r="BI16" s="255"/>
      <c r="BJ16" s="255"/>
      <c r="BK16" s="255"/>
      <c r="BL16" s="255"/>
      <c r="BM16" s="255"/>
      <c r="BN16" s="255"/>
      <c r="BO16" s="255"/>
      <c r="BP16" s="255"/>
      <c r="BQ16" s="264">
        <v>10</v>
      </c>
      <c r="BR16" s="265"/>
      <c r="BS16" s="819" t="s">
        <v>622</v>
      </c>
      <c r="BT16" s="820"/>
      <c r="BU16" s="820"/>
      <c r="BV16" s="820"/>
      <c r="BW16" s="820"/>
      <c r="BX16" s="820"/>
      <c r="BY16" s="820"/>
      <c r="BZ16" s="820"/>
      <c r="CA16" s="820"/>
      <c r="CB16" s="820"/>
      <c r="CC16" s="820"/>
      <c r="CD16" s="820"/>
      <c r="CE16" s="820"/>
      <c r="CF16" s="820"/>
      <c r="CG16" s="821"/>
      <c r="CH16" s="822">
        <v>-132</v>
      </c>
      <c r="CI16" s="823"/>
      <c r="CJ16" s="823"/>
      <c r="CK16" s="823"/>
      <c r="CL16" s="824"/>
      <c r="CM16" s="822">
        <v>1762</v>
      </c>
      <c r="CN16" s="823"/>
      <c r="CO16" s="823"/>
      <c r="CP16" s="823"/>
      <c r="CQ16" s="824"/>
      <c r="CR16" s="822">
        <v>100</v>
      </c>
      <c r="CS16" s="823"/>
      <c r="CT16" s="823"/>
      <c r="CU16" s="823"/>
      <c r="CV16" s="824"/>
      <c r="CW16" s="822">
        <v>798</v>
      </c>
      <c r="CX16" s="823"/>
      <c r="CY16" s="823"/>
      <c r="CZ16" s="823"/>
      <c r="DA16" s="824"/>
      <c r="DB16" s="822">
        <v>0</v>
      </c>
      <c r="DC16" s="823"/>
      <c r="DD16" s="823"/>
      <c r="DE16" s="823"/>
      <c r="DF16" s="824"/>
      <c r="DG16" s="822">
        <v>0</v>
      </c>
      <c r="DH16" s="823"/>
      <c r="DI16" s="823"/>
      <c r="DJ16" s="823"/>
      <c r="DK16" s="824"/>
      <c r="DL16" s="822">
        <v>0</v>
      </c>
      <c r="DM16" s="823"/>
      <c r="DN16" s="823"/>
      <c r="DO16" s="823"/>
      <c r="DP16" s="824"/>
      <c r="DQ16" s="822"/>
      <c r="DR16" s="823"/>
      <c r="DS16" s="823"/>
      <c r="DT16" s="823"/>
      <c r="DU16" s="824"/>
      <c r="DV16" s="819"/>
      <c r="DW16" s="820"/>
      <c r="DX16" s="820"/>
      <c r="DY16" s="820"/>
      <c r="DZ16" s="832"/>
      <c r="EA16" s="256"/>
    </row>
    <row r="17" spans="1:131" s="257" customFormat="1" ht="26.25" customHeight="1" x14ac:dyDescent="0.2">
      <c r="A17" s="263">
        <v>11</v>
      </c>
      <c r="B17" s="806"/>
      <c r="C17" s="807"/>
      <c r="D17" s="807"/>
      <c r="E17" s="807"/>
      <c r="F17" s="807"/>
      <c r="G17" s="807"/>
      <c r="H17" s="807"/>
      <c r="I17" s="807"/>
      <c r="J17" s="807"/>
      <c r="K17" s="807"/>
      <c r="L17" s="807"/>
      <c r="M17" s="807"/>
      <c r="N17" s="807"/>
      <c r="O17" s="807"/>
      <c r="P17" s="808"/>
      <c r="Q17" s="809"/>
      <c r="R17" s="810"/>
      <c r="S17" s="810"/>
      <c r="T17" s="810"/>
      <c r="U17" s="810"/>
      <c r="V17" s="810"/>
      <c r="W17" s="810"/>
      <c r="X17" s="810"/>
      <c r="Y17" s="810"/>
      <c r="Z17" s="810"/>
      <c r="AA17" s="810"/>
      <c r="AB17" s="810"/>
      <c r="AC17" s="810"/>
      <c r="AD17" s="810"/>
      <c r="AE17" s="811"/>
      <c r="AF17" s="812"/>
      <c r="AG17" s="813"/>
      <c r="AH17" s="813"/>
      <c r="AI17" s="813"/>
      <c r="AJ17" s="814"/>
      <c r="AK17" s="815"/>
      <c r="AL17" s="816"/>
      <c r="AM17" s="816"/>
      <c r="AN17" s="816"/>
      <c r="AO17" s="816"/>
      <c r="AP17" s="816"/>
      <c r="AQ17" s="816"/>
      <c r="AR17" s="816"/>
      <c r="AS17" s="816"/>
      <c r="AT17" s="816"/>
      <c r="AU17" s="817"/>
      <c r="AV17" s="817"/>
      <c r="AW17" s="817"/>
      <c r="AX17" s="817"/>
      <c r="AY17" s="818"/>
      <c r="AZ17" s="254"/>
      <c r="BA17" s="254"/>
      <c r="BB17" s="254"/>
      <c r="BC17" s="254"/>
      <c r="BD17" s="254"/>
      <c r="BE17" s="255"/>
      <c r="BF17" s="255"/>
      <c r="BG17" s="255"/>
      <c r="BH17" s="255"/>
      <c r="BI17" s="255"/>
      <c r="BJ17" s="255"/>
      <c r="BK17" s="255"/>
      <c r="BL17" s="255"/>
      <c r="BM17" s="255"/>
      <c r="BN17" s="255"/>
      <c r="BO17" s="255"/>
      <c r="BP17" s="255"/>
      <c r="BQ17" s="264">
        <v>11</v>
      </c>
      <c r="BR17" s="265"/>
      <c r="BS17" s="819" t="s">
        <v>623</v>
      </c>
      <c r="BT17" s="820"/>
      <c r="BU17" s="820"/>
      <c r="BV17" s="820"/>
      <c r="BW17" s="820"/>
      <c r="BX17" s="820"/>
      <c r="BY17" s="820"/>
      <c r="BZ17" s="820"/>
      <c r="CA17" s="820"/>
      <c r="CB17" s="820"/>
      <c r="CC17" s="820"/>
      <c r="CD17" s="820"/>
      <c r="CE17" s="820"/>
      <c r="CF17" s="820"/>
      <c r="CG17" s="821"/>
      <c r="CH17" s="822">
        <v>-124</v>
      </c>
      <c r="CI17" s="823"/>
      <c r="CJ17" s="823"/>
      <c r="CK17" s="823"/>
      <c r="CL17" s="824"/>
      <c r="CM17" s="822">
        <v>418</v>
      </c>
      <c r="CN17" s="823"/>
      <c r="CO17" s="823"/>
      <c r="CP17" s="823"/>
      <c r="CQ17" s="824"/>
      <c r="CR17" s="822">
        <v>54</v>
      </c>
      <c r="CS17" s="823"/>
      <c r="CT17" s="823"/>
      <c r="CU17" s="823"/>
      <c r="CV17" s="824"/>
      <c r="CW17" s="822">
        <v>0</v>
      </c>
      <c r="CX17" s="823"/>
      <c r="CY17" s="823"/>
      <c r="CZ17" s="823"/>
      <c r="DA17" s="824"/>
      <c r="DB17" s="822">
        <v>0</v>
      </c>
      <c r="DC17" s="823"/>
      <c r="DD17" s="823"/>
      <c r="DE17" s="823"/>
      <c r="DF17" s="824"/>
      <c r="DG17" s="822">
        <v>0</v>
      </c>
      <c r="DH17" s="823"/>
      <c r="DI17" s="823"/>
      <c r="DJ17" s="823"/>
      <c r="DK17" s="824"/>
      <c r="DL17" s="822">
        <v>0</v>
      </c>
      <c r="DM17" s="823"/>
      <c r="DN17" s="823"/>
      <c r="DO17" s="823"/>
      <c r="DP17" s="824"/>
      <c r="DQ17" s="822"/>
      <c r="DR17" s="823"/>
      <c r="DS17" s="823"/>
      <c r="DT17" s="823"/>
      <c r="DU17" s="824"/>
      <c r="DV17" s="819"/>
      <c r="DW17" s="820"/>
      <c r="DX17" s="820"/>
      <c r="DY17" s="820"/>
      <c r="DZ17" s="832"/>
      <c r="EA17" s="256"/>
    </row>
    <row r="18" spans="1:131" s="257" customFormat="1" ht="26.25" customHeight="1" x14ac:dyDescent="0.2">
      <c r="A18" s="263">
        <v>12</v>
      </c>
      <c r="B18" s="806"/>
      <c r="C18" s="807"/>
      <c r="D18" s="807"/>
      <c r="E18" s="807"/>
      <c r="F18" s="807"/>
      <c r="G18" s="807"/>
      <c r="H18" s="807"/>
      <c r="I18" s="807"/>
      <c r="J18" s="807"/>
      <c r="K18" s="807"/>
      <c r="L18" s="807"/>
      <c r="M18" s="807"/>
      <c r="N18" s="807"/>
      <c r="O18" s="807"/>
      <c r="P18" s="808"/>
      <c r="Q18" s="809"/>
      <c r="R18" s="810"/>
      <c r="S18" s="810"/>
      <c r="T18" s="810"/>
      <c r="U18" s="810"/>
      <c r="V18" s="810"/>
      <c r="W18" s="810"/>
      <c r="X18" s="810"/>
      <c r="Y18" s="810"/>
      <c r="Z18" s="810"/>
      <c r="AA18" s="810"/>
      <c r="AB18" s="810"/>
      <c r="AC18" s="810"/>
      <c r="AD18" s="810"/>
      <c r="AE18" s="811"/>
      <c r="AF18" s="812"/>
      <c r="AG18" s="813"/>
      <c r="AH18" s="813"/>
      <c r="AI18" s="813"/>
      <c r="AJ18" s="814"/>
      <c r="AK18" s="815"/>
      <c r="AL18" s="816"/>
      <c r="AM18" s="816"/>
      <c r="AN18" s="816"/>
      <c r="AO18" s="816"/>
      <c r="AP18" s="816"/>
      <c r="AQ18" s="816"/>
      <c r="AR18" s="816"/>
      <c r="AS18" s="816"/>
      <c r="AT18" s="816"/>
      <c r="AU18" s="817"/>
      <c r="AV18" s="817"/>
      <c r="AW18" s="817"/>
      <c r="AX18" s="817"/>
      <c r="AY18" s="818"/>
      <c r="AZ18" s="254"/>
      <c r="BA18" s="254"/>
      <c r="BB18" s="254"/>
      <c r="BC18" s="254"/>
      <c r="BD18" s="254"/>
      <c r="BE18" s="255"/>
      <c r="BF18" s="255"/>
      <c r="BG18" s="255"/>
      <c r="BH18" s="255"/>
      <c r="BI18" s="255"/>
      <c r="BJ18" s="255"/>
      <c r="BK18" s="255"/>
      <c r="BL18" s="255"/>
      <c r="BM18" s="255"/>
      <c r="BN18" s="255"/>
      <c r="BO18" s="255"/>
      <c r="BP18" s="255"/>
      <c r="BQ18" s="264">
        <v>12</v>
      </c>
      <c r="BR18" s="265"/>
      <c r="BS18" s="819" t="s">
        <v>624</v>
      </c>
      <c r="BT18" s="820"/>
      <c r="BU18" s="820"/>
      <c r="BV18" s="820"/>
      <c r="BW18" s="820"/>
      <c r="BX18" s="820"/>
      <c r="BY18" s="820"/>
      <c r="BZ18" s="820"/>
      <c r="CA18" s="820"/>
      <c r="CB18" s="820"/>
      <c r="CC18" s="820"/>
      <c r="CD18" s="820"/>
      <c r="CE18" s="820"/>
      <c r="CF18" s="820"/>
      <c r="CG18" s="821"/>
      <c r="CH18" s="822">
        <v>21</v>
      </c>
      <c r="CI18" s="823"/>
      <c r="CJ18" s="823"/>
      <c r="CK18" s="823"/>
      <c r="CL18" s="824"/>
      <c r="CM18" s="822">
        <v>80</v>
      </c>
      <c r="CN18" s="823"/>
      <c r="CO18" s="823"/>
      <c r="CP18" s="823"/>
      <c r="CQ18" s="824"/>
      <c r="CR18" s="822">
        <v>30</v>
      </c>
      <c r="CS18" s="823"/>
      <c r="CT18" s="823"/>
      <c r="CU18" s="823"/>
      <c r="CV18" s="824"/>
      <c r="CW18" s="822">
        <v>1</v>
      </c>
      <c r="CX18" s="823"/>
      <c r="CY18" s="823"/>
      <c r="CZ18" s="823"/>
      <c r="DA18" s="824"/>
      <c r="DB18" s="822">
        <v>0</v>
      </c>
      <c r="DC18" s="823"/>
      <c r="DD18" s="823"/>
      <c r="DE18" s="823"/>
      <c r="DF18" s="824"/>
      <c r="DG18" s="822">
        <v>0</v>
      </c>
      <c r="DH18" s="823"/>
      <c r="DI18" s="823"/>
      <c r="DJ18" s="823"/>
      <c r="DK18" s="824"/>
      <c r="DL18" s="822">
        <v>0</v>
      </c>
      <c r="DM18" s="823"/>
      <c r="DN18" s="823"/>
      <c r="DO18" s="823"/>
      <c r="DP18" s="824"/>
      <c r="DQ18" s="822"/>
      <c r="DR18" s="823"/>
      <c r="DS18" s="823"/>
      <c r="DT18" s="823"/>
      <c r="DU18" s="824"/>
      <c r="DV18" s="819"/>
      <c r="DW18" s="820"/>
      <c r="DX18" s="820"/>
      <c r="DY18" s="820"/>
      <c r="DZ18" s="832"/>
      <c r="EA18" s="256"/>
    </row>
    <row r="19" spans="1:131" s="257" customFormat="1" ht="26.25" customHeight="1" x14ac:dyDescent="0.2">
      <c r="A19" s="263">
        <v>13</v>
      </c>
      <c r="B19" s="806"/>
      <c r="C19" s="807"/>
      <c r="D19" s="807"/>
      <c r="E19" s="807"/>
      <c r="F19" s="807"/>
      <c r="G19" s="807"/>
      <c r="H19" s="807"/>
      <c r="I19" s="807"/>
      <c r="J19" s="807"/>
      <c r="K19" s="807"/>
      <c r="L19" s="807"/>
      <c r="M19" s="807"/>
      <c r="N19" s="807"/>
      <c r="O19" s="807"/>
      <c r="P19" s="808"/>
      <c r="Q19" s="809"/>
      <c r="R19" s="810"/>
      <c r="S19" s="810"/>
      <c r="T19" s="810"/>
      <c r="U19" s="810"/>
      <c r="V19" s="810"/>
      <c r="W19" s="810"/>
      <c r="X19" s="810"/>
      <c r="Y19" s="810"/>
      <c r="Z19" s="810"/>
      <c r="AA19" s="810"/>
      <c r="AB19" s="810"/>
      <c r="AC19" s="810"/>
      <c r="AD19" s="810"/>
      <c r="AE19" s="811"/>
      <c r="AF19" s="812"/>
      <c r="AG19" s="813"/>
      <c r="AH19" s="813"/>
      <c r="AI19" s="813"/>
      <c r="AJ19" s="814"/>
      <c r="AK19" s="815"/>
      <c r="AL19" s="816"/>
      <c r="AM19" s="816"/>
      <c r="AN19" s="816"/>
      <c r="AO19" s="816"/>
      <c r="AP19" s="816"/>
      <c r="AQ19" s="816"/>
      <c r="AR19" s="816"/>
      <c r="AS19" s="816"/>
      <c r="AT19" s="816"/>
      <c r="AU19" s="817"/>
      <c r="AV19" s="817"/>
      <c r="AW19" s="817"/>
      <c r="AX19" s="817"/>
      <c r="AY19" s="818"/>
      <c r="AZ19" s="254"/>
      <c r="BA19" s="254"/>
      <c r="BB19" s="254"/>
      <c r="BC19" s="254"/>
      <c r="BD19" s="254"/>
      <c r="BE19" s="255"/>
      <c r="BF19" s="255"/>
      <c r="BG19" s="255"/>
      <c r="BH19" s="255"/>
      <c r="BI19" s="255"/>
      <c r="BJ19" s="255"/>
      <c r="BK19" s="255"/>
      <c r="BL19" s="255"/>
      <c r="BM19" s="255"/>
      <c r="BN19" s="255"/>
      <c r="BO19" s="255"/>
      <c r="BP19" s="255"/>
      <c r="BQ19" s="264">
        <v>13</v>
      </c>
      <c r="BR19" s="265"/>
      <c r="BS19" s="819" t="s">
        <v>625</v>
      </c>
      <c r="BT19" s="820"/>
      <c r="BU19" s="820"/>
      <c r="BV19" s="820"/>
      <c r="BW19" s="820"/>
      <c r="BX19" s="820"/>
      <c r="BY19" s="820"/>
      <c r="BZ19" s="820"/>
      <c r="CA19" s="820"/>
      <c r="CB19" s="820"/>
      <c r="CC19" s="820"/>
      <c r="CD19" s="820"/>
      <c r="CE19" s="820"/>
      <c r="CF19" s="820"/>
      <c r="CG19" s="821"/>
      <c r="CH19" s="822">
        <v>521</v>
      </c>
      <c r="CI19" s="823"/>
      <c r="CJ19" s="823"/>
      <c r="CK19" s="823"/>
      <c r="CL19" s="824"/>
      <c r="CM19" s="822">
        <v>7056</v>
      </c>
      <c r="CN19" s="823"/>
      <c r="CO19" s="823"/>
      <c r="CP19" s="823"/>
      <c r="CQ19" s="824"/>
      <c r="CR19" s="822">
        <v>10</v>
      </c>
      <c r="CS19" s="823"/>
      <c r="CT19" s="823"/>
      <c r="CU19" s="823"/>
      <c r="CV19" s="824"/>
      <c r="CW19" s="822">
        <v>0</v>
      </c>
      <c r="CX19" s="823"/>
      <c r="CY19" s="823"/>
      <c r="CZ19" s="823"/>
      <c r="DA19" s="824"/>
      <c r="DB19" s="822">
        <v>4398</v>
      </c>
      <c r="DC19" s="823"/>
      <c r="DD19" s="823"/>
      <c r="DE19" s="823"/>
      <c r="DF19" s="824"/>
      <c r="DG19" s="822">
        <v>0</v>
      </c>
      <c r="DH19" s="823"/>
      <c r="DI19" s="823"/>
      <c r="DJ19" s="823"/>
      <c r="DK19" s="824"/>
      <c r="DL19" s="822">
        <v>0</v>
      </c>
      <c r="DM19" s="823"/>
      <c r="DN19" s="823"/>
      <c r="DO19" s="823"/>
      <c r="DP19" s="824"/>
      <c r="DQ19" s="822"/>
      <c r="DR19" s="823"/>
      <c r="DS19" s="823"/>
      <c r="DT19" s="823"/>
      <c r="DU19" s="824"/>
      <c r="DV19" s="819"/>
      <c r="DW19" s="820"/>
      <c r="DX19" s="820"/>
      <c r="DY19" s="820"/>
      <c r="DZ19" s="832"/>
      <c r="EA19" s="256"/>
    </row>
    <row r="20" spans="1:131" s="257" customFormat="1" ht="26.25" customHeight="1" x14ac:dyDescent="0.2">
      <c r="A20" s="263">
        <v>14</v>
      </c>
      <c r="B20" s="806"/>
      <c r="C20" s="807"/>
      <c r="D20" s="807"/>
      <c r="E20" s="807"/>
      <c r="F20" s="807"/>
      <c r="G20" s="807"/>
      <c r="H20" s="807"/>
      <c r="I20" s="807"/>
      <c r="J20" s="807"/>
      <c r="K20" s="807"/>
      <c r="L20" s="807"/>
      <c r="M20" s="807"/>
      <c r="N20" s="807"/>
      <c r="O20" s="807"/>
      <c r="P20" s="808"/>
      <c r="Q20" s="809"/>
      <c r="R20" s="810"/>
      <c r="S20" s="810"/>
      <c r="T20" s="810"/>
      <c r="U20" s="810"/>
      <c r="V20" s="810"/>
      <c r="W20" s="810"/>
      <c r="X20" s="810"/>
      <c r="Y20" s="810"/>
      <c r="Z20" s="810"/>
      <c r="AA20" s="810"/>
      <c r="AB20" s="810"/>
      <c r="AC20" s="810"/>
      <c r="AD20" s="810"/>
      <c r="AE20" s="811"/>
      <c r="AF20" s="812"/>
      <c r="AG20" s="813"/>
      <c r="AH20" s="813"/>
      <c r="AI20" s="813"/>
      <c r="AJ20" s="814"/>
      <c r="AK20" s="815"/>
      <c r="AL20" s="816"/>
      <c r="AM20" s="816"/>
      <c r="AN20" s="816"/>
      <c r="AO20" s="816"/>
      <c r="AP20" s="816"/>
      <c r="AQ20" s="816"/>
      <c r="AR20" s="816"/>
      <c r="AS20" s="816"/>
      <c r="AT20" s="816"/>
      <c r="AU20" s="817"/>
      <c r="AV20" s="817"/>
      <c r="AW20" s="817"/>
      <c r="AX20" s="817"/>
      <c r="AY20" s="818"/>
      <c r="AZ20" s="254"/>
      <c r="BA20" s="254"/>
      <c r="BB20" s="254"/>
      <c r="BC20" s="254"/>
      <c r="BD20" s="254"/>
      <c r="BE20" s="255"/>
      <c r="BF20" s="255"/>
      <c r="BG20" s="255"/>
      <c r="BH20" s="255"/>
      <c r="BI20" s="255"/>
      <c r="BJ20" s="255"/>
      <c r="BK20" s="255"/>
      <c r="BL20" s="255"/>
      <c r="BM20" s="255"/>
      <c r="BN20" s="255"/>
      <c r="BO20" s="255"/>
      <c r="BP20" s="255"/>
      <c r="BQ20" s="264">
        <v>14</v>
      </c>
      <c r="BR20" s="265"/>
      <c r="BS20" s="819" t="s">
        <v>626</v>
      </c>
      <c r="BT20" s="820"/>
      <c r="BU20" s="820"/>
      <c r="BV20" s="820"/>
      <c r="BW20" s="820"/>
      <c r="BX20" s="820"/>
      <c r="BY20" s="820"/>
      <c r="BZ20" s="820"/>
      <c r="CA20" s="820"/>
      <c r="CB20" s="820"/>
      <c r="CC20" s="820"/>
      <c r="CD20" s="820"/>
      <c r="CE20" s="820"/>
      <c r="CF20" s="820"/>
      <c r="CG20" s="821"/>
      <c r="CH20" s="822">
        <v>1</v>
      </c>
      <c r="CI20" s="823"/>
      <c r="CJ20" s="823"/>
      <c r="CK20" s="823"/>
      <c r="CL20" s="824"/>
      <c r="CM20" s="822">
        <v>275</v>
      </c>
      <c r="CN20" s="823"/>
      <c r="CO20" s="823"/>
      <c r="CP20" s="823"/>
      <c r="CQ20" s="824"/>
      <c r="CR20" s="822">
        <v>60</v>
      </c>
      <c r="CS20" s="823"/>
      <c r="CT20" s="823"/>
      <c r="CU20" s="823"/>
      <c r="CV20" s="824"/>
      <c r="CW20" s="822">
        <v>40</v>
      </c>
      <c r="CX20" s="823"/>
      <c r="CY20" s="823"/>
      <c r="CZ20" s="823"/>
      <c r="DA20" s="824"/>
      <c r="DB20" s="822">
        <v>0</v>
      </c>
      <c r="DC20" s="823"/>
      <c r="DD20" s="823"/>
      <c r="DE20" s="823"/>
      <c r="DF20" s="824"/>
      <c r="DG20" s="822">
        <v>0</v>
      </c>
      <c r="DH20" s="823"/>
      <c r="DI20" s="823"/>
      <c r="DJ20" s="823"/>
      <c r="DK20" s="824"/>
      <c r="DL20" s="822">
        <v>0</v>
      </c>
      <c r="DM20" s="823"/>
      <c r="DN20" s="823"/>
      <c r="DO20" s="823"/>
      <c r="DP20" s="824"/>
      <c r="DQ20" s="822"/>
      <c r="DR20" s="823"/>
      <c r="DS20" s="823"/>
      <c r="DT20" s="823"/>
      <c r="DU20" s="824"/>
      <c r="DV20" s="819"/>
      <c r="DW20" s="820"/>
      <c r="DX20" s="820"/>
      <c r="DY20" s="820"/>
      <c r="DZ20" s="832"/>
      <c r="EA20" s="256"/>
    </row>
    <row r="21" spans="1:131" s="257" customFormat="1" ht="26.25" customHeight="1" thickBot="1" x14ac:dyDescent="0.25">
      <c r="A21" s="263">
        <v>15</v>
      </c>
      <c r="B21" s="806"/>
      <c r="C21" s="807"/>
      <c r="D21" s="807"/>
      <c r="E21" s="807"/>
      <c r="F21" s="807"/>
      <c r="G21" s="807"/>
      <c r="H21" s="807"/>
      <c r="I21" s="807"/>
      <c r="J21" s="807"/>
      <c r="K21" s="807"/>
      <c r="L21" s="807"/>
      <c r="M21" s="807"/>
      <c r="N21" s="807"/>
      <c r="O21" s="807"/>
      <c r="P21" s="808"/>
      <c r="Q21" s="809"/>
      <c r="R21" s="810"/>
      <c r="S21" s="810"/>
      <c r="T21" s="810"/>
      <c r="U21" s="810"/>
      <c r="V21" s="810"/>
      <c r="W21" s="810"/>
      <c r="X21" s="810"/>
      <c r="Y21" s="810"/>
      <c r="Z21" s="810"/>
      <c r="AA21" s="810"/>
      <c r="AB21" s="810"/>
      <c r="AC21" s="810"/>
      <c r="AD21" s="810"/>
      <c r="AE21" s="811"/>
      <c r="AF21" s="812"/>
      <c r="AG21" s="813"/>
      <c r="AH21" s="813"/>
      <c r="AI21" s="813"/>
      <c r="AJ21" s="814"/>
      <c r="AK21" s="815"/>
      <c r="AL21" s="816"/>
      <c r="AM21" s="816"/>
      <c r="AN21" s="816"/>
      <c r="AO21" s="816"/>
      <c r="AP21" s="816"/>
      <c r="AQ21" s="816"/>
      <c r="AR21" s="816"/>
      <c r="AS21" s="816"/>
      <c r="AT21" s="816"/>
      <c r="AU21" s="817"/>
      <c r="AV21" s="817"/>
      <c r="AW21" s="817"/>
      <c r="AX21" s="817"/>
      <c r="AY21" s="818"/>
      <c r="AZ21" s="254"/>
      <c r="BA21" s="254"/>
      <c r="BB21" s="254"/>
      <c r="BC21" s="254"/>
      <c r="BD21" s="254"/>
      <c r="BE21" s="255"/>
      <c r="BF21" s="255"/>
      <c r="BG21" s="255"/>
      <c r="BH21" s="255"/>
      <c r="BI21" s="255"/>
      <c r="BJ21" s="255"/>
      <c r="BK21" s="255"/>
      <c r="BL21" s="255"/>
      <c r="BM21" s="255"/>
      <c r="BN21" s="255"/>
      <c r="BO21" s="255"/>
      <c r="BP21" s="255"/>
      <c r="BQ21" s="264">
        <v>15</v>
      </c>
      <c r="BR21" s="265"/>
      <c r="BS21" s="819" t="s">
        <v>627</v>
      </c>
      <c r="BT21" s="820"/>
      <c r="BU21" s="820"/>
      <c r="BV21" s="820"/>
      <c r="BW21" s="820"/>
      <c r="BX21" s="820"/>
      <c r="BY21" s="820"/>
      <c r="BZ21" s="820"/>
      <c r="CA21" s="820"/>
      <c r="CB21" s="820"/>
      <c r="CC21" s="820"/>
      <c r="CD21" s="820"/>
      <c r="CE21" s="820"/>
      <c r="CF21" s="820"/>
      <c r="CG21" s="821"/>
      <c r="CH21" s="822">
        <v>-188</v>
      </c>
      <c r="CI21" s="823"/>
      <c r="CJ21" s="823"/>
      <c r="CK21" s="823"/>
      <c r="CL21" s="824"/>
      <c r="CM21" s="822">
        <v>2041</v>
      </c>
      <c r="CN21" s="823"/>
      <c r="CO21" s="823"/>
      <c r="CP21" s="823"/>
      <c r="CQ21" s="824"/>
      <c r="CR21" s="822">
        <v>2040</v>
      </c>
      <c r="CS21" s="823"/>
      <c r="CT21" s="823"/>
      <c r="CU21" s="823"/>
      <c r="CV21" s="824"/>
      <c r="CW21" s="822">
        <v>0</v>
      </c>
      <c r="CX21" s="823"/>
      <c r="CY21" s="823"/>
      <c r="CZ21" s="823"/>
      <c r="DA21" s="824"/>
      <c r="DB21" s="822">
        <v>6042</v>
      </c>
      <c r="DC21" s="823"/>
      <c r="DD21" s="823"/>
      <c r="DE21" s="823"/>
      <c r="DF21" s="824"/>
      <c r="DG21" s="822">
        <v>0</v>
      </c>
      <c r="DH21" s="823"/>
      <c r="DI21" s="823"/>
      <c r="DJ21" s="823"/>
      <c r="DK21" s="824"/>
      <c r="DL21" s="822">
        <v>1758</v>
      </c>
      <c r="DM21" s="823"/>
      <c r="DN21" s="823"/>
      <c r="DO21" s="823"/>
      <c r="DP21" s="824"/>
      <c r="DQ21" s="822"/>
      <c r="DR21" s="823"/>
      <c r="DS21" s="823"/>
      <c r="DT21" s="823"/>
      <c r="DU21" s="824"/>
      <c r="DV21" s="819"/>
      <c r="DW21" s="820"/>
      <c r="DX21" s="820"/>
      <c r="DY21" s="820"/>
      <c r="DZ21" s="832"/>
      <c r="EA21" s="256"/>
    </row>
    <row r="22" spans="1:131" s="257" customFormat="1" ht="26.25" customHeight="1" x14ac:dyDescent="0.2">
      <c r="A22" s="263">
        <v>16</v>
      </c>
      <c r="B22" s="806"/>
      <c r="C22" s="807"/>
      <c r="D22" s="807"/>
      <c r="E22" s="807"/>
      <c r="F22" s="807"/>
      <c r="G22" s="807"/>
      <c r="H22" s="807"/>
      <c r="I22" s="807"/>
      <c r="J22" s="807"/>
      <c r="K22" s="807"/>
      <c r="L22" s="807"/>
      <c r="M22" s="807"/>
      <c r="N22" s="807"/>
      <c r="O22" s="807"/>
      <c r="P22" s="808"/>
      <c r="Q22" s="833"/>
      <c r="R22" s="834"/>
      <c r="S22" s="834"/>
      <c r="T22" s="834"/>
      <c r="U22" s="834"/>
      <c r="V22" s="834"/>
      <c r="W22" s="834"/>
      <c r="X22" s="834"/>
      <c r="Y22" s="834"/>
      <c r="Z22" s="834"/>
      <c r="AA22" s="834"/>
      <c r="AB22" s="834"/>
      <c r="AC22" s="834"/>
      <c r="AD22" s="834"/>
      <c r="AE22" s="835"/>
      <c r="AF22" s="812"/>
      <c r="AG22" s="813"/>
      <c r="AH22" s="813"/>
      <c r="AI22" s="813"/>
      <c r="AJ22" s="814"/>
      <c r="AK22" s="848"/>
      <c r="AL22" s="849"/>
      <c r="AM22" s="849"/>
      <c r="AN22" s="849"/>
      <c r="AO22" s="849"/>
      <c r="AP22" s="849"/>
      <c r="AQ22" s="849"/>
      <c r="AR22" s="849"/>
      <c r="AS22" s="849"/>
      <c r="AT22" s="849"/>
      <c r="AU22" s="850"/>
      <c r="AV22" s="850"/>
      <c r="AW22" s="850"/>
      <c r="AX22" s="850"/>
      <c r="AY22" s="851"/>
      <c r="AZ22" s="852" t="s">
        <v>397</v>
      </c>
      <c r="BA22" s="852"/>
      <c r="BB22" s="852"/>
      <c r="BC22" s="852"/>
      <c r="BD22" s="853"/>
      <c r="BE22" s="255"/>
      <c r="BF22" s="255"/>
      <c r="BG22" s="255"/>
      <c r="BH22" s="255"/>
      <c r="BI22" s="255"/>
      <c r="BJ22" s="255"/>
      <c r="BK22" s="255"/>
      <c r="BL22" s="255"/>
      <c r="BM22" s="255"/>
      <c r="BN22" s="255"/>
      <c r="BO22" s="255"/>
      <c r="BP22" s="255"/>
      <c r="BQ22" s="264">
        <v>16</v>
      </c>
      <c r="BR22" s="265"/>
      <c r="BS22" s="819" t="s">
        <v>628</v>
      </c>
      <c r="BT22" s="820"/>
      <c r="BU22" s="820"/>
      <c r="BV22" s="820"/>
      <c r="BW22" s="820"/>
      <c r="BX22" s="820"/>
      <c r="BY22" s="820"/>
      <c r="BZ22" s="820"/>
      <c r="CA22" s="820"/>
      <c r="CB22" s="820"/>
      <c r="CC22" s="820"/>
      <c r="CD22" s="820"/>
      <c r="CE22" s="820"/>
      <c r="CF22" s="820"/>
      <c r="CG22" s="821"/>
      <c r="CH22" s="822">
        <v>-8</v>
      </c>
      <c r="CI22" s="823"/>
      <c r="CJ22" s="823"/>
      <c r="CK22" s="823"/>
      <c r="CL22" s="824"/>
      <c r="CM22" s="822">
        <v>1201</v>
      </c>
      <c r="CN22" s="823"/>
      <c r="CO22" s="823"/>
      <c r="CP22" s="823"/>
      <c r="CQ22" s="824"/>
      <c r="CR22" s="822">
        <v>1000</v>
      </c>
      <c r="CS22" s="823"/>
      <c r="CT22" s="823"/>
      <c r="CU22" s="823"/>
      <c r="CV22" s="824"/>
      <c r="CW22" s="822">
        <v>0</v>
      </c>
      <c r="CX22" s="823"/>
      <c r="CY22" s="823"/>
      <c r="CZ22" s="823"/>
      <c r="DA22" s="824"/>
      <c r="DB22" s="822">
        <v>0</v>
      </c>
      <c r="DC22" s="823"/>
      <c r="DD22" s="823"/>
      <c r="DE22" s="823"/>
      <c r="DF22" s="824"/>
      <c r="DG22" s="822">
        <v>0</v>
      </c>
      <c r="DH22" s="823"/>
      <c r="DI22" s="823"/>
      <c r="DJ22" s="823"/>
      <c r="DK22" s="824"/>
      <c r="DL22" s="822">
        <v>0</v>
      </c>
      <c r="DM22" s="823"/>
      <c r="DN22" s="823"/>
      <c r="DO22" s="823"/>
      <c r="DP22" s="824"/>
      <c r="DQ22" s="822"/>
      <c r="DR22" s="823"/>
      <c r="DS22" s="823"/>
      <c r="DT22" s="823"/>
      <c r="DU22" s="824"/>
      <c r="DV22" s="819"/>
      <c r="DW22" s="820"/>
      <c r="DX22" s="820"/>
      <c r="DY22" s="820"/>
      <c r="DZ22" s="832"/>
      <c r="EA22" s="256"/>
    </row>
    <row r="23" spans="1:131" s="257" customFormat="1" ht="26.25" customHeight="1" thickBot="1" x14ac:dyDescent="0.25">
      <c r="A23" s="266" t="s">
        <v>398</v>
      </c>
      <c r="B23" s="836" t="s">
        <v>399</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-317</v>
      </c>
      <c r="AG23" s="840"/>
      <c r="AH23" s="840"/>
      <c r="AI23" s="840"/>
      <c r="AJ23" s="843"/>
      <c r="AK23" s="844"/>
      <c r="AL23" s="845"/>
      <c r="AM23" s="845"/>
      <c r="AN23" s="845"/>
      <c r="AO23" s="845"/>
      <c r="AP23" s="840"/>
      <c r="AQ23" s="840"/>
      <c r="AR23" s="840"/>
      <c r="AS23" s="840"/>
      <c r="AT23" s="840"/>
      <c r="AU23" s="846"/>
      <c r="AV23" s="846"/>
      <c r="AW23" s="846"/>
      <c r="AX23" s="846"/>
      <c r="AY23" s="847"/>
      <c r="AZ23" s="855">
        <v>-317</v>
      </c>
      <c r="BA23" s="856"/>
      <c r="BB23" s="856"/>
      <c r="BC23" s="856"/>
      <c r="BD23" s="857"/>
      <c r="BE23" s="255"/>
      <c r="BF23" s="255"/>
      <c r="BG23" s="255"/>
      <c r="BH23" s="255"/>
      <c r="BI23" s="255"/>
      <c r="BJ23" s="255"/>
      <c r="BK23" s="255"/>
      <c r="BL23" s="255"/>
      <c r="BM23" s="255"/>
      <c r="BN23" s="255"/>
      <c r="BO23" s="255"/>
      <c r="BP23" s="255"/>
      <c r="BQ23" s="264">
        <v>17</v>
      </c>
      <c r="BR23" s="265"/>
      <c r="BS23" s="819" t="s">
        <v>629</v>
      </c>
      <c r="BT23" s="820"/>
      <c r="BU23" s="820"/>
      <c r="BV23" s="820"/>
      <c r="BW23" s="820"/>
      <c r="BX23" s="820"/>
      <c r="BY23" s="820"/>
      <c r="BZ23" s="820"/>
      <c r="CA23" s="820"/>
      <c r="CB23" s="820"/>
      <c r="CC23" s="820"/>
      <c r="CD23" s="820"/>
      <c r="CE23" s="820"/>
      <c r="CF23" s="820"/>
      <c r="CG23" s="821"/>
      <c r="CH23" s="822">
        <v>8</v>
      </c>
      <c r="CI23" s="823"/>
      <c r="CJ23" s="823"/>
      <c r="CK23" s="823"/>
      <c r="CL23" s="824"/>
      <c r="CM23" s="822">
        <v>114</v>
      </c>
      <c r="CN23" s="823"/>
      <c r="CO23" s="823"/>
      <c r="CP23" s="823"/>
      <c r="CQ23" s="824"/>
      <c r="CR23" s="822">
        <v>50</v>
      </c>
      <c r="CS23" s="823"/>
      <c r="CT23" s="823"/>
      <c r="CU23" s="823"/>
      <c r="CV23" s="824"/>
      <c r="CW23" s="822">
        <v>0</v>
      </c>
      <c r="CX23" s="823"/>
      <c r="CY23" s="823"/>
      <c r="CZ23" s="823"/>
      <c r="DA23" s="824"/>
      <c r="DB23" s="822">
        <v>0</v>
      </c>
      <c r="DC23" s="823"/>
      <c r="DD23" s="823"/>
      <c r="DE23" s="823"/>
      <c r="DF23" s="824"/>
      <c r="DG23" s="822">
        <v>0</v>
      </c>
      <c r="DH23" s="823"/>
      <c r="DI23" s="823"/>
      <c r="DJ23" s="823"/>
      <c r="DK23" s="824"/>
      <c r="DL23" s="822">
        <v>0</v>
      </c>
      <c r="DM23" s="823"/>
      <c r="DN23" s="823"/>
      <c r="DO23" s="823"/>
      <c r="DP23" s="824"/>
      <c r="DQ23" s="822"/>
      <c r="DR23" s="823"/>
      <c r="DS23" s="823"/>
      <c r="DT23" s="823"/>
      <c r="DU23" s="824"/>
      <c r="DV23" s="819"/>
      <c r="DW23" s="820"/>
      <c r="DX23" s="820"/>
      <c r="DY23" s="820"/>
      <c r="DZ23" s="832"/>
      <c r="EA23" s="256"/>
    </row>
    <row r="24" spans="1:131" s="257" customFormat="1" ht="26.25" customHeight="1" x14ac:dyDescent="0.2">
      <c r="A24" s="854" t="s">
        <v>400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4"/>
      <c r="BA24" s="254"/>
      <c r="BB24" s="254"/>
      <c r="BC24" s="254"/>
      <c r="BD24" s="254"/>
      <c r="BE24" s="255"/>
      <c r="BF24" s="255"/>
      <c r="BG24" s="255"/>
      <c r="BH24" s="255"/>
      <c r="BI24" s="255"/>
      <c r="BJ24" s="255"/>
      <c r="BK24" s="255"/>
      <c r="BL24" s="255"/>
      <c r="BM24" s="255"/>
      <c r="BN24" s="255"/>
      <c r="BO24" s="255"/>
      <c r="BP24" s="255"/>
      <c r="BQ24" s="264">
        <v>18</v>
      </c>
      <c r="BR24" s="265"/>
      <c r="BS24" s="819" t="s">
        <v>630</v>
      </c>
      <c r="BT24" s="820"/>
      <c r="BU24" s="820"/>
      <c r="BV24" s="820"/>
      <c r="BW24" s="820"/>
      <c r="BX24" s="820"/>
      <c r="BY24" s="820"/>
      <c r="BZ24" s="820"/>
      <c r="CA24" s="820"/>
      <c r="CB24" s="820"/>
      <c r="CC24" s="820"/>
      <c r="CD24" s="820"/>
      <c r="CE24" s="820"/>
      <c r="CF24" s="820"/>
      <c r="CG24" s="821"/>
      <c r="CH24" s="822">
        <v>73</v>
      </c>
      <c r="CI24" s="823"/>
      <c r="CJ24" s="823"/>
      <c r="CK24" s="823"/>
      <c r="CL24" s="824"/>
      <c r="CM24" s="822">
        <v>1106</v>
      </c>
      <c r="CN24" s="823"/>
      <c r="CO24" s="823"/>
      <c r="CP24" s="823"/>
      <c r="CQ24" s="824"/>
      <c r="CR24" s="822">
        <v>280</v>
      </c>
      <c r="CS24" s="823"/>
      <c r="CT24" s="823"/>
      <c r="CU24" s="823"/>
      <c r="CV24" s="824"/>
      <c r="CW24" s="822">
        <v>0</v>
      </c>
      <c r="CX24" s="823"/>
      <c r="CY24" s="823"/>
      <c r="CZ24" s="823"/>
      <c r="DA24" s="824"/>
      <c r="DB24" s="822">
        <v>0</v>
      </c>
      <c r="DC24" s="823"/>
      <c r="DD24" s="823"/>
      <c r="DE24" s="823"/>
      <c r="DF24" s="824"/>
      <c r="DG24" s="822">
        <v>0</v>
      </c>
      <c r="DH24" s="823"/>
      <c r="DI24" s="823"/>
      <c r="DJ24" s="823"/>
      <c r="DK24" s="824"/>
      <c r="DL24" s="822">
        <v>0</v>
      </c>
      <c r="DM24" s="823"/>
      <c r="DN24" s="823"/>
      <c r="DO24" s="823"/>
      <c r="DP24" s="824"/>
      <c r="DQ24" s="822"/>
      <c r="DR24" s="823"/>
      <c r="DS24" s="823"/>
      <c r="DT24" s="823"/>
      <c r="DU24" s="824"/>
      <c r="DV24" s="819"/>
      <c r="DW24" s="820"/>
      <c r="DX24" s="820"/>
      <c r="DY24" s="820"/>
      <c r="DZ24" s="832"/>
      <c r="EA24" s="256"/>
    </row>
    <row r="25" spans="1:131" s="249" customFormat="1" ht="26.25" customHeight="1" thickBot="1" x14ac:dyDescent="0.25">
      <c r="A25" s="800" t="s">
        <v>401</v>
      </c>
      <c r="B25" s="800"/>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B25" s="800"/>
      <c r="AC25" s="800"/>
      <c r="AD25" s="800"/>
      <c r="AE25" s="800"/>
      <c r="AF25" s="800"/>
      <c r="AG25" s="800"/>
      <c r="AH25" s="800"/>
      <c r="AI25" s="800"/>
      <c r="AJ25" s="800"/>
      <c r="AK25" s="800"/>
      <c r="AL25" s="800"/>
      <c r="AM25" s="800"/>
      <c r="AN25" s="800"/>
      <c r="AO25" s="800"/>
      <c r="AP25" s="800"/>
      <c r="AQ25" s="800"/>
      <c r="AR25" s="800"/>
      <c r="AS25" s="800"/>
      <c r="AT25" s="800"/>
      <c r="AU25" s="800"/>
      <c r="AV25" s="800"/>
      <c r="AW25" s="800"/>
      <c r="AX25" s="800"/>
      <c r="AY25" s="800"/>
      <c r="AZ25" s="800"/>
      <c r="BA25" s="800"/>
      <c r="BB25" s="800"/>
      <c r="BC25" s="800"/>
      <c r="BD25" s="800"/>
      <c r="BE25" s="800"/>
      <c r="BF25" s="800"/>
      <c r="BG25" s="800"/>
      <c r="BH25" s="800"/>
      <c r="BI25" s="800"/>
      <c r="BJ25" s="254"/>
      <c r="BK25" s="254"/>
      <c r="BL25" s="254"/>
      <c r="BM25" s="254"/>
      <c r="BN25" s="254"/>
      <c r="BO25" s="267"/>
      <c r="BP25" s="267"/>
      <c r="BQ25" s="264">
        <v>19</v>
      </c>
      <c r="BR25" s="265"/>
      <c r="BS25" s="819" t="s">
        <v>631</v>
      </c>
      <c r="BT25" s="820"/>
      <c r="BU25" s="820"/>
      <c r="BV25" s="820"/>
      <c r="BW25" s="820"/>
      <c r="BX25" s="820"/>
      <c r="BY25" s="820"/>
      <c r="BZ25" s="820"/>
      <c r="CA25" s="820"/>
      <c r="CB25" s="820"/>
      <c r="CC25" s="820"/>
      <c r="CD25" s="820"/>
      <c r="CE25" s="820"/>
      <c r="CF25" s="820"/>
      <c r="CG25" s="821"/>
      <c r="CH25" s="822">
        <v>-3</v>
      </c>
      <c r="CI25" s="823"/>
      <c r="CJ25" s="823"/>
      <c r="CK25" s="823"/>
      <c r="CL25" s="824"/>
      <c r="CM25" s="822">
        <v>54</v>
      </c>
      <c r="CN25" s="823"/>
      <c r="CO25" s="823"/>
      <c r="CP25" s="823"/>
      <c r="CQ25" s="824"/>
      <c r="CR25" s="822">
        <v>10</v>
      </c>
      <c r="CS25" s="823"/>
      <c r="CT25" s="823"/>
      <c r="CU25" s="823"/>
      <c r="CV25" s="824"/>
      <c r="CW25" s="822">
        <v>0</v>
      </c>
      <c r="CX25" s="823"/>
      <c r="CY25" s="823"/>
      <c r="CZ25" s="823"/>
      <c r="DA25" s="824"/>
      <c r="DB25" s="822">
        <v>0</v>
      </c>
      <c r="DC25" s="823"/>
      <c r="DD25" s="823"/>
      <c r="DE25" s="823"/>
      <c r="DF25" s="824"/>
      <c r="DG25" s="822">
        <v>0</v>
      </c>
      <c r="DH25" s="823"/>
      <c r="DI25" s="823"/>
      <c r="DJ25" s="823"/>
      <c r="DK25" s="824"/>
      <c r="DL25" s="822">
        <v>0</v>
      </c>
      <c r="DM25" s="823"/>
      <c r="DN25" s="823"/>
      <c r="DO25" s="823"/>
      <c r="DP25" s="824"/>
      <c r="DQ25" s="822"/>
      <c r="DR25" s="823"/>
      <c r="DS25" s="823"/>
      <c r="DT25" s="823"/>
      <c r="DU25" s="824"/>
      <c r="DV25" s="819"/>
      <c r="DW25" s="820"/>
      <c r="DX25" s="820"/>
      <c r="DY25" s="820"/>
      <c r="DZ25" s="832"/>
      <c r="EA25" s="248"/>
    </row>
    <row r="26" spans="1:131" s="249" customFormat="1" ht="26.25" customHeight="1" x14ac:dyDescent="0.2">
      <c r="A26" s="791" t="s">
        <v>375</v>
      </c>
      <c r="B26" s="792"/>
      <c r="C26" s="792"/>
      <c r="D26" s="792"/>
      <c r="E26" s="792"/>
      <c r="F26" s="792"/>
      <c r="G26" s="792"/>
      <c r="H26" s="792"/>
      <c r="I26" s="792"/>
      <c r="J26" s="792"/>
      <c r="K26" s="792"/>
      <c r="L26" s="792"/>
      <c r="M26" s="792"/>
      <c r="N26" s="792"/>
      <c r="O26" s="792"/>
      <c r="P26" s="793"/>
      <c r="Q26" s="768" t="s">
        <v>402</v>
      </c>
      <c r="R26" s="769"/>
      <c r="S26" s="769"/>
      <c r="T26" s="769"/>
      <c r="U26" s="770"/>
      <c r="V26" s="768" t="s">
        <v>403</v>
      </c>
      <c r="W26" s="769"/>
      <c r="X26" s="769"/>
      <c r="Y26" s="769"/>
      <c r="Z26" s="770"/>
      <c r="AA26" s="768" t="s">
        <v>404</v>
      </c>
      <c r="AB26" s="769"/>
      <c r="AC26" s="769"/>
      <c r="AD26" s="769"/>
      <c r="AE26" s="769"/>
      <c r="AF26" s="858" t="s">
        <v>405</v>
      </c>
      <c r="AG26" s="859"/>
      <c r="AH26" s="859"/>
      <c r="AI26" s="859"/>
      <c r="AJ26" s="860"/>
      <c r="AK26" s="769" t="s">
        <v>406</v>
      </c>
      <c r="AL26" s="769"/>
      <c r="AM26" s="769"/>
      <c r="AN26" s="769"/>
      <c r="AO26" s="770"/>
      <c r="AP26" s="768" t="s">
        <v>407</v>
      </c>
      <c r="AQ26" s="769"/>
      <c r="AR26" s="769"/>
      <c r="AS26" s="769"/>
      <c r="AT26" s="770"/>
      <c r="AU26" s="768" t="s">
        <v>408</v>
      </c>
      <c r="AV26" s="769"/>
      <c r="AW26" s="769"/>
      <c r="AX26" s="769"/>
      <c r="AY26" s="770"/>
      <c r="AZ26" s="768" t="s">
        <v>409</v>
      </c>
      <c r="BA26" s="769"/>
      <c r="BB26" s="769"/>
      <c r="BC26" s="769"/>
      <c r="BD26" s="770"/>
      <c r="BE26" s="768" t="s">
        <v>382</v>
      </c>
      <c r="BF26" s="769"/>
      <c r="BG26" s="769"/>
      <c r="BH26" s="769"/>
      <c r="BI26" s="780"/>
      <c r="BJ26" s="254"/>
      <c r="BK26" s="254"/>
      <c r="BL26" s="254"/>
      <c r="BM26" s="254"/>
      <c r="BN26" s="254"/>
      <c r="BO26" s="267"/>
      <c r="BP26" s="267"/>
      <c r="BQ26" s="264">
        <v>20</v>
      </c>
      <c r="BR26" s="265"/>
      <c r="BS26" s="819" t="s">
        <v>632</v>
      </c>
      <c r="BT26" s="820"/>
      <c r="BU26" s="820"/>
      <c r="BV26" s="820"/>
      <c r="BW26" s="820"/>
      <c r="BX26" s="820"/>
      <c r="BY26" s="820"/>
      <c r="BZ26" s="820"/>
      <c r="CA26" s="820"/>
      <c r="CB26" s="820"/>
      <c r="CC26" s="820"/>
      <c r="CD26" s="820"/>
      <c r="CE26" s="820"/>
      <c r="CF26" s="820"/>
      <c r="CG26" s="821"/>
      <c r="CH26" s="822">
        <v>5</v>
      </c>
      <c r="CI26" s="823"/>
      <c r="CJ26" s="823"/>
      <c r="CK26" s="823"/>
      <c r="CL26" s="824"/>
      <c r="CM26" s="822">
        <v>201</v>
      </c>
      <c r="CN26" s="823"/>
      <c r="CO26" s="823"/>
      <c r="CP26" s="823"/>
      <c r="CQ26" s="824"/>
      <c r="CR26" s="822">
        <v>22</v>
      </c>
      <c r="CS26" s="823"/>
      <c r="CT26" s="823"/>
      <c r="CU26" s="823"/>
      <c r="CV26" s="824"/>
      <c r="CW26" s="822">
        <v>0</v>
      </c>
      <c r="CX26" s="823"/>
      <c r="CY26" s="823"/>
      <c r="CZ26" s="823"/>
      <c r="DA26" s="824"/>
      <c r="DB26" s="822">
        <v>0</v>
      </c>
      <c r="DC26" s="823"/>
      <c r="DD26" s="823"/>
      <c r="DE26" s="823"/>
      <c r="DF26" s="824"/>
      <c r="DG26" s="822">
        <v>0</v>
      </c>
      <c r="DH26" s="823"/>
      <c r="DI26" s="823"/>
      <c r="DJ26" s="823"/>
      <c r="DK26" s="824"/>
      <c r="DL26" s="822">
        <v>0</v>
      </c>
      <c r="DM26" s="823"/>
      <c r="DN26" s="823"/>
      <c r="DO26" s="823"/>
      <c r="DP26" s="824"/>
      <c r="DQ26" s="822"/>
      <c r="DR26" s="823"/>
      <c r="DS26" s="823"/>
      <c r="DT26" s="823"/>
      <c r="DU26" s="824"/>
      <c r="DV26" s="819"/>
      <c r="DW26" s="820"/>
      <c r="DX26" s="820"/>
      <c r="DY26" s="820"/>
      <c r="DZ26" s="832"/>
      <c r="EA26" s="248"/>
    </row>
    <row r="27" spans="1:131" s="249" customFormat="1" ht="26.25" customHeight="1" thickBot="1" x14ac:dyDescent="0.25">
      <c r="A27" s="794"/>
      <c r="B27" s="795"/>
      <c r="C27" s="795"/>
      <c r="D27" s="795"/>
      <c r="E27" s="795"/>
      <c r="F27" s="795"/>
      <c r="G27" s="795"/>
      <c r="H27" s="795"/>
      <c r="I27" s="795"/>
      <c r="J27" s="795"/>
      <c r="K27" s="795"/>
      <c r="L27" s="795"/>
      <c r="M27" s="795"/>
      <c r="N27" s="795"/>
      <c r="O27" s="795"/>
      <c r="P27" s="796"/>
      <c r="Q27" s="771"/>
      <c r="R27" s="772"/>
      <c r="S27" s="772"/>
      <c r="T27" s="772"/>
      <c r="U27" s="773"/>
      <c r="V27" s="771"/>
      <c r="W27" s="772"/>
      <c r="X27" s="772"/>
      <c r="Y27" s="772"/>
      <c r="Z27" s="773"/>
      <c r="AA27" s="771"/>
      <c r="AB27" s="772"/>
      <c r="AC27" s="772"/>
      <c r="AD27" s="772"/>
      <c r="AE27" s="772"/>
      <c r="AF27" s="861"/>
      <c r="AG27" s="862"/>
      <c r="AH27" s="862"/>
      <c r="AI27" s="862"/>
      <c r="AJ27" s="863"/>
      <c r="AK27" s="772"/>
      <c r="AL27" s="772"/>
      <c r="AM27" s="772"/>
      <c r="AN27" s="772"/>
      <c r="AO27" s="773"/>
      <c r="AP27" s="771"/>
      <c r="AQ27" s="772"/>
      <c r="AR27" s="772"/>
      <c r="AS27" s="772"/>
      <c r="AT27" s="773"/>
      <c r="AU27" s="771"/>
      <c r="AV27" s="772"/>
      <c r="AW27" s="772"/>
      <c r="AX27" s="772"/>
      <c r="AY27" s="773"/>
      <c r="AZ27" s="771"/>
      <c r="BA27" s="772"/>
      <c r="BB27" s="772"/>
      <c r="BC27" s="772"/>
      <c r="BD27" s="773"/>
      <c r="BE27" s="771"/>
      <c r="BF27" s="772"/>
      <c r="BG27" s="772"/>
      <c r="BH27" s="772"/>
      <c r="BI27" s="781"/>
      <c r="BJ27" s="254"/>
      <c r="BK27" s="254"/>
      <c r="BL27" s="254"/>
      <c r="BM27" s="254"/>
      <c r="BN27" s="254"/>
      <c r="BO27" s="267"/>
      <c r="BP27" s="267"/>
      <c r="BQ27" s="264">
        <v>21</v>
      </c>
      <c r="BR27" s="265"/>
      <c r="BS27" s="819" t="s">
        <v>633</v>
      </c>
      <c r="BT27" s="820"/>
      <c r="BU27" s="820"/>
      <c r="BV27" s="820"/>
      <c r="BW27" s="820"/>
      <c r="BX27" s="820"/>
      <c r="BY27" s="820"/>
      <c r="BZ27" s="820"/>
      <c r="CA27" s="820"/>
      <c r="CB27" s="820"/>
      <c r="CC27" s="820"/>
      <c r="CD27" s="820"/>
      <c r="CE27" s="820"/>
      <c r="CF27" s="820"/>
      <c r="CG27" s="821"/>
      <c r="CH27" s="822">
        <v>52</v>
      </c>
      <c r="CI27" s="823"/>
      <c r="CJ27" s="823"/>
      <c r="CK27" s="823"/>
      <c r="CL27" s="824"/>
      <c r="CM27" s="822">
        <v>667</v>
      </c>
      <c r="CN27" s="823"/>
      <c r="CO27" s="823"/>
      <c r="CP27" s="823"/>
      <c r="CQ27" s="824"/>
      <c r="CR27" s="822">
        <v>4</v>
      </c>
      <c r="CS27" s="823"/>
      <c r="CT27" s="823"/>
      <c r="CU27" s="823"/>
      <c r="CV27" s="824"/>
      <c r="CW27" s="822">
        <v>0</v>
      </c>
      <c r="CX27" s="823"/>
      <c r="CY27" s="823"/>
      <c r="CZ27" s="823"/>
      <c r="DA27" s="824"/>
      <c r="DB27" s="822">
        <v>0</v>
      </c>
      <c r="DC27" s="823"/>
      <c r="DD27" s="823"/>
      <c r="DE27" s="823"/>
      <c r="DF27" s="824"/>
      <c r="DG27" s="822">
        <v>0</v>
      </c>
      <c r="DH27" s="823"/>
      <c r="DI27" s="823"/>
      <c r="DJ27" s="823"/>
      <c r="DK27" s="824"/>
      <c r="DL27" s="822">
        <v>0</v>
      </c>
      <c r="DM27" s="823"/>
      <c r="DN27" s="823"/>
      <c r="DO27" s="823"/>
      <c r="DP27" s="824"/>
      <c r="DQ27" s="822"/>
      <c r="DR27" s="823"/>
      <c r="DS27" s="823"/>
      <c r="DT27" s="823"/>
      <c r="DU27" s="824"/>
      <c r="DV27" s="819"/>
      <c r="DW27" s="820"/>
      <c r="DX27" s="820"/>
      <c r="DY27" s="820"/>
      <c r="DZ27" s="832"/>
      <c r="EA27" s="248"/>
    </row>
    <row r="28" spans="1:131" s="249" customFormat="1" ht="26.25" customHeight="1" thickTop="1" x14ac:dyDescent="0.2">
      <c r="A28" s="268">
        <v>1</v>
      </c>
      <c r="B28" s="782" t="s">
        <v>410</v>
      </c>
      <c r="C28" s="783"/>
      <c r="D28" s="783"/>
      <c r="E28" s="783"/>
      <c r="F28" s="783"/>
      <c r="G28" s="783"/>
      <c r="H28" s="783"/>
      <c r="I28" s="783"/>
      <c r="J28" s="783"/>
      <c r="K28" s="783"/>
      <c r="L28" s="783"/>
      <c r="M28" s="783"/>
      <c r="N28" s="783"/>
      <c r="O28" s="783"/>
      <c r="P28" s="784"/>
      <c r="Q28" s="873">
        <v>138383</v>
      </c>
      <c r="R28" s="874"/>
      <c r="S28" s="874"/>
      <c r="T28" s="874"/>
      <c r="U28" s="874"/>
      <c r="V28" s="874">
        <v>134817</v>
      </c>
      <c r="W28" s="874"/>
      <c r="X28" s="874"/>
      <c r="Y28" s="874"/>
      <c r="Z28" s="874"/>
      <c r="AA28" s="874">
        <v>3566</v>
      </c>
      <c r="AB28" s="874"/>
      <c r="AC28" s="874"/>
      <c r="AD28" s="874"/>
      <c r="AE28" s="875"/>
      <c r="AF28" s="876">
        <v>3495</v>
      </c>
      <c r="AG28" s="874"/>
      <c r="AH28" s="874"/>
      <c r="AI28" s="874"/>
      <c r="AJ28" s="877"/>
      <c r="AK28" s="878">
        <v>17166</v>
      </c>
      <c r="AL28" s="865"/>
      <c r="AM28" s="865"/>
      <c r="AN28" s="865"/>
      <c r="AO28" s="866"/>
      <c r="AP28" s="864"/>
      <c r="AQ28" s="865"/>
      <c r="AR28" s="865"/>
      <c r="AS28" s="865"/>
      <c r="AT28" s="866"/>
      <c r="AU28" s="864"/>
      <c r="AV28" s="865"/>
      <c r="AW28" s="865"/>
      <c r="AX28" s="865"/>
      <c r="AY28" s="866"/>
      <c r="AZ28" s="867">
        <v>0</v>
      </c>
      <c r="BA28" s="868"/>
      <c r="BB28" s="868"/>
      <c r="BC28" s="868"/>
      <c r="BD28" s="869"/>
      <c r="BE28" s="870"/>
      <c r="BF28" s="871"/>
      <c r="BG28" s="871"/>
      <c r="BH28" s="871"/>
      <c r="BI28" s="872"/>
      <c r="BJ28" s="254"/>
      <c r="BK28" s="254"/>
      <c r="BL28" s="254"/>
      <c r="BM28" s="254"/>
      <c r="BN28" s="254"/>
      <c r="BO28" s="267"/>
      <c r="BP28" s="267"/>
      <c r="BQ28" s="264">
        <v>22</v>
      </c>
      <c r="BR28" s="265"/>
      <c r="BS28" s="819" t="s">
        <v>634</v>
      </c>
      <c r="BT28" s="820"/>
      <c r="BU28" s="820"/>
      <c r="BV28" s="820"/>
      <c r="BW28" s="820"/>
      <c r="BX28" s="820"/>
      <c r="BY28" s="820"/>
      <c r="BZ28" s="820"/>
      <c r="CA28" s="820"/>
      <c r="CB28" s="820"/>
      <c r="CC28" s="820"/>
      <c r="CD28" s="820"/>
      <c r="CE28" s="820"/>
      <c r="CF28" s="820"/>
      <c r="CG28" s="821"/>
      <c r="CH28" s="822">
        <v>5</v>
      </c>
      <c r="CI28" s="823"/>
      <c r="CJ28" s="823"/>
      <c r="CK28" s="823"/>
      <c r="CL28" s="824"/>
      <c r="CM28" s="822">
        <v>122</v>
      </c>
      <c r="CN28" s="823"/>
      <c r="CO28" s="823"/>
      <c r="CP28" s="823"/>
      <c r="CQ28" s="824"/>
      <c r="CR28" s="822">
        <v>80</v>
      </c>
      <c r="CS28" s="823"/>
      <c r="CT28" s="823"/>
      <c r="CU28" s="823"/>
      <c r="CV28" s="824"/>
      <c r="CW28" s="822">
        <v>0</v>
      </c>
      <c r="CX28" s="823"/>
      <c r="CY28" s="823"/>
      <c r="CZ28" s="823"/>
      <c r="DA28" s="824"/>
      <c r="DB28" s="822">
        <v>0</v>
      </c>
      <c r="DC28" s="823"/>
      <c r="DD28" s="823"/>
      <c r="DE28" s="823"/>
      <c r="DF28" s="824"/>
      <c r="DG28" s="822">
        <v>0</v>
      </c>
      <c r="DH28" s="823"/>
      <c r="DI28" s="823"/>
      <c r="DJ28" s="823"/>
      <c r="DK28" s="824"/>
      <c r="DL28" s="822">
        <v>0</v>
      </c>
      <c r="DM28" s="823"/>
      <c r="DN28" s="823"/>
      <c r="DO28" s="823"/>
      <c r="DP28" s="824"/>
      <c r="DQ28" s="822"/>
      <c r="DR28" s="823"/>
      <c r="DS28" s="823"/>
      <c r="DT28" s="823"/>
      <c r="DU28" s="824"/>
      <c r="DV28" s="819"/>
      <c r="DW28" s="820"/>
      <c r="DX28" s="820"/>
      <c r="DY28" s="820"/>
      <c r="DZ28" s="832"/>
      <c r="EA28" s="248"/>
    </row>
    <row r="29" spans="1:131" s="249" customFormat="1" ht="26.25" customHeight="1" x14ac:dyDescent="0.2">
      <c r="A29" s="268">
        <v>2</v>
      </c>
      <c r="B29" s="806" t="s">
        <v>411</v>
      </c>
      <c r="C29" s="807"/>
      <c r="D29" s="807"/>
      <c r="E29" s="807"/>
      <c r="F29" s="807"/>
      <c r="G29" s="807"/>
      <c r="H29" s="807"/>
      <c r="I29" s="807"/>
      <c r="J29" s="807"/>
      <c r="K29" s="807"/>
      <c r="L29" s="807"/>
      <c r="M29" s="807"/>
      <c r="N29" s="807"/>
      <c r="O29" s="807"/>
      <c r="P29" s="808"/>
      <c r="Q29" s="809">
        <v>146015</v>
      </c>
      <c r="R29" s="810"/>
      <c r="S29" s="810"/>
      <c r="T29" s="810"/>
      <c r="U29" s="810"/>
      <c r="V29" s="810">
        <v>144100</v>
      </c>
      <c r="W29" s="810"/>
      <c r="X29" s="810"/>
      <c r="Y29" s="810"/>
      <c r="Z29" s="810"/>
      <c r="AA29" s="810">
        <v>1915</v>
      </c>
      <c r="AB29" s="810"/>
      <c r="AC29" s="810"/>
      <c r="AD29" s="810"/>
      <c r="AE29" s="811"/>
      <c r="AF29" s="812">
        <v>1915</v>
      </c>
      <c r="AG29" s="813"/>
      <c r="AH29" s="813"/>
      <c r="AI29" s="813"/>
      <c r="AJ29" s="814"/>
      <c r="AK29" s="885">
        <v>23158</v>
      </c>
      <c r="AL29" s="886"/>
      <c r="AM29" s="886"/>
      <c r="AN29" s="886"/>
      <c r="AO29" s="887"/>
      <c r="AP29" s="888"/>
      <c r="AQ29" s="886"/>
      <c r="AR29" s="886"/>
      <c r="AS29" s="886"/>
      <c r="AT29" s="887"/>
      <c r="AU29" s="888"/>
      <c r="AV29" s="886"/>
      <c r="AW29" s="886"/>
      <c r="AX29" s="886"/>
      <c r="AY29" s="887"/>
      <c r="AZ29" s="889">
        <v>0</v>
      </c>
      <c r="BA29" s="890"/>
      <c r="BB29" s="890"/>
      <c r="BC29" s="890"/>
      <c r="BD29" s="891"/>
      <c r="BE29" s="882"/>
      <c r="BF29" s="883"/>
      <c r="BG29" s="883"/>
      <c r="BH29" s="883"/>
      <c r="BI29" s="884"/>
      <c r="BJ29" s="254"/>
      <c r="BK29" s="254"/>
      <c r="BL29" s="254"/>
      <c r="BM29" s="254"/>
      <c r="BN29" s="254"/>
      <c r="BO29" s="267"/>
      <c r="BP29" s="267"/>
      <c r="BQ29" s="264">
        <v>23</v>
      </c>
      <c r="BR29" s="265"/>
      <c r="BS29" s="819"/>
      <c r="BT29" s="820"/>
      <c r="BU29" s="820"/>
      <c r="BV29" s="820"/>
      <c r="BW29" s="820"/>
      <c r="BX29" s="820"/>
      <c r="BY29" s="820"/>
      <c r="BZ29" s="820"/>
      <c r="CA29" s="820"/>
      <c r="CB29" s="820"/>
      <c r="CC29" s="820"/>
      <c r="CD29" s="820"/>
      <c r="CE29" s="820"/>
      <c r="CF29" s="820"/>
      <c r="CG29" s="821"/>
      <c r="CH29" s="822"/>
      <c r="CI29" s="823"/>
      <c r="CJ29" s="823"/>
      <c r="CK29" s="823"/>
      <c r="CL29" s="824"/>
      <c r="CM29" s="822"/>
      <c r="CN29" s="823"/>
      <c r="CO29" s="823"/>
      <c r="CP29" s="823"/>
      <c r="CQ29" s="824"/>
      <c r="CR29" s="822"/>
      <c r="CS29" s="823"/>
      <c r="CT29" s="823"/>
      <c r="CU29" s="823"/>
      <c r="CV29" s="824"/>
      <c r="CW29" s="822"/>
      <c r="CX29" s="823"/>
      <c r="CY29" s="823"/>
      <c r="CZ29" s="823"/>
      <c r="DA29" s="824"/>
      <c r="DB29" s="822"/>
      <c r="DC29" s="823"/>
      <c r="DD29" s="823"/>
      <c r="DE29" s="823"/>
      <c r="DF29" s="824"/>
      <c r="DG29" s="822"/>
      <c r="DH29" s="823"/>
      <c r="DI29" s="823"/>
      <c r="DJ29" s="823"/>
      <c r="DK29" s="824"/>
      <c r="DL29" s="822"/>
      <c r="DM29" s="823"/>
      <c r="DN29" s="823"/>
      <c r="DO29" s="823"/>
      <c r="DP29" s="824"/>
      <c r="DQ29" s="822"/>
      <c r="DR29" s="823"/>
      <c r="DS29" s="823"/>
      <c r="DT29" s="823"/>
      <c r="DU29" s="824"/>
      <c r="DV29" s="879"/>
      <c r="DW29" s="880"/>
      <c r="DX29" s="880"/>
      <c r="DY29" s="880"/>
      <c r="DZ29" s="881"/>
      <c r="EA29" s="248"/>
    </row>
    <row r="30" spans="1:131" s="249" customFormat="1" ht="26.25" customHeight="1" x14ac:dyDescent="0.2">
      <c r="A30" s="268">
        <v>3</v>
      </c>
      <c r="B30" s="806" t="s">
        <v>412</v>
      </c>
      <c r="C30" s="807"/>
      <c r="D30" s="807"/>
      <c r="E30" s="807"/>
      <c r="F30" s="807"/>
      <c r="G30" s="807"/>
      <c r="H30" s="807"/>
      <c r="I30" s="807"/>
      <c r="J30" s="807"/>
      <c r="K30" s="807"/>
      <c r="L30" s="807"/>
      <c r="M30" s="807"/>
      <c r="N30" s="807"/>
      <c r="O30" s="807"/>
      <c r="P30" s="808"/>
      <c r="Q30" s="809">
        <v>22677</v>
      </c>
      <c r="R30" s="810"/>
      <c r="S30" s="810"/>
      <c r="T30" s="810"/>
      <c r="U30" s="810"/>
      <c r="V30" s="810">
        <v>21865</v>
      </c>
      <c r="W30" s="810"/>
      <c r="X30" s="810"/>
      <c r="Y30" s="810"/>
      <c r="Z30" s="810"/>
      <c r="AA30" s="810">
        <v>812</v>
      </c>
      <c r="AB30" s="810"/>
      <c r="AC30" s="810"/>
      <c r="AD30" s="810"/>
      <c r="AE30" s="811"/>
      <c r="AF30" s="812">
        <v>812</v>
      </c>
      <c r="AG30" s="813"/>
      <c r="AH30" s="813"/>
      <c r="AI30" s="813"/>
      <c r="AJ30" s="814"/>
      <c r="AK30" s="885">
        <v>4457</v>
      </c>
      <c r="AL30" s="886"/>
      <c r="AM30" s="886"/>
      <c r="AN30" s="886"/>
      <c r="AO30" s="887"/>
      <c r="AP30" s="888"/>
      <c r="AQ30" s="886"/>
      <c r="AR30" s="886"/>
      <c r="AS30" s="886"/>
      <c r="AT30" s="887"/>
      <c r="AU30" s="888"/>
      <c r="AV30" s="886"/>
      <c r="AW30" s="886"/>
      <c r="AX30" s="886"/>
      <c r="AY30" s="887"/>
      <c r="AZ30" s="889">
        <v>0</v>
      </c>
      <c r="BA30" s="890"/>
      <c r="BB30" s="890"/>
      <c r="BC30" s="890"/>
      <c r="BD30" s="891"/>
      <c r="BE30" s="882"/>
      <c r="BF30" s="883"/>
      <c r="BG30" s="883"/>
      <c r="BH30" s="883"/>
      <c r="BI30" s="884"/>
      <c r="BJ30" s="254"/>
      <c r="BK30" s="254"/>
      <c r="BL30" s="254"/>
      <c r="BM30" s="254"/>
      <c r="BN30" s="254"/>
      <c r="BO30" s="267"/>
      <c r="BP30" s="267"/>
      <c r="BQ30" s="264">
        <v>24</v>
      </c>
      <c r="BR30" s="265"/>
      <c r="BS30" s="819"/>
      <c r="BT30" s="820"/>
      <c r="BU30" s="820"/>
      <c r="BV30" s="820"/>
      <c r="BW30" s="820"/>
      <c r="BX30" s="820"/>
      <c r="BY30" s="820"/>
      <c r="BZ30" s="820"/>
      <c r="CA30" s="820"/>
      <c r="CB30" s="820"/>
      <c r="CC30" s="820"/>
      <c r="CD30" s="820"/>
      <c r="CE30" s="820"/>
      <c r="CF30" s="820"/>
      <c r="CG30" s="821"/>
      <c r="CH30" s="822"/>
      <c r="CI30" s="823"/>
      <c r="CJ30" s="823"/>
      <c r="CK30" s="823"/>
      <c r="CL30" s="824"/>
      <c r="CM30" s="822"/>
      <c r="CN30" s="823"/>
      <c r="CO30" s="823"/>
      <c r="CP30" s="823"/>
      <c r="CQ30" s="824"/>
      <c r="CR30" s="822"/>
      <c r="CS30" s="823"/>
      <c r="CT30" s="823"/>
      <c r="CU30" s="823"/>
      <c r="CV30" s="824"/>
      <c r="CW30" s="822"/>
      <c r="CX30" s="823"/>
      <c r="CY30" s="823"/>
      <c r="CZ30" s="823"/>
      <c r="DA30" s="824"/>
      <c r="DB30" s="822"/>
      <c r="DC30" s="823"/>
      <c r="DD30" s="823"/>
      <c r="DE30" s="823"/>
      <c r="DF30" s="824"/>
      <c r="DG30" s="822"/>
      <c r="DH30" s="823"/>
      <c r="DI30" s="823"/>
      <c r="DJ30" s="823"/>
      <c r="DK30" s="824"/>
      <c r="DL30" s="822"/>
      <c r="DM30" s="823"/>
      <c r="DN30" s="823"/>
      <c r="DO30" s="823"/>
      <c r="DP30" s="824"/>
      <c r="DQ30" s="822"/>
      <c r="DR30" s="823"/>
      <c r="DS30" s="823"/>
      <c r="DT30" s="823"/>
      <c r="DU30" s="824"/>
      <c r="DV30" s="879"/>
      <c r="DW30" s="880"/>
      <c r="DX30" s="880"/>
      <c r="DY30" s="880"/>
      <c r="DZ30" s="881"/>
      <c r="EA30" s="248"/>
    </row>
    <row r="31" spans="1:131" s="249" customFormat="1" ht="26.25" customHeight="1" x14ac:dyDescent="0.2">
      <c r="A31" s="268">
        <v>4</v>
      </c>
      <c r="B31" s="806" t="s">
        <v>413</v>
      </c>
      <c r="C31" s="807"/>
      <c r="D31" s="807"/>
      <c r="E31" s="807"/>
      <c r="F31" s="807"/>
      <c r="G31" s="807"/>
      <c r="H31" s="807"/>
      <c r="I31" s="807"/>
      <c r="J31" s="807"/>
      <c r="K31" s="807"/>
      <c r="L31" s="807"/>
      <c r="M31" s="807"/>
      <c r="N31" s="807"/>
      <c r="O31" s="807"/>
      <c r="P31" s="808"/>
      <c r="Q31" s="809">
        <v>14848</v>
      </c>
      <c r="R31" s="810"/>
      <c r="S31" s="810"/>
      <c r="T31" s="810"/>
      <c r="U31" s="810"/>
      <c r="V31" s="810">
        <v>9278</v>
      </c>
      <c r="W31" s="810"/>
      <c r="X31" s="810"/>
      <c r="Y31" s="810"/>
      <c r="Z31" s="810"/>
      <c r="AA31" s="810">
        <v>5570</v>
      </c>
      <c r="AB31" s="810"/>
      <c r="AC31" s="810"/>
      <c r="AD31" s="810"/>
      <c r="AE31" s="811"/>
      <c r="AF31" s="812">
        <v>5570</v>
      </c>
      <c r="AG31" s="813"/>
      <c r="AH31" s="813"/>
      <c r="AI31" s="813"/>
      <c r="AJ31" s="814"/>
      <c r="AK31" s="885">
        <v>2214</v>
      </c>
      <c r="AL31" s="886"/>
      <c r="AM31" s="886"/>
      <c r="AN31" s="886"/>
      <c r="AO31" s="887"/>
      <c r="AP31" s="888">
        <v>158005</v>
      </c>
      <c r="AQ31" s="886"/>
      <c r="AR31" s="886"/>
      <c r="AS31" s="886"/>
      <c r="AT31" s="887"/>
      <c r="AU31" s="888">
        <v>8058</v>
      </c>
      <c r="AV31" s="886"/>
      <c r="AW31" s="886"/>
      <c r="AX31" s="886"/>
      <c r="AY31" s="887"/>
      <c r="AZ31" s="889">
        <v>0</v>
      </c>
      <c r="BA31" s="890"/>
      <c r="BB31" s="890"/>
      <c r="BC31" s="890"/>
      <c r="BD31" s="891"/>
      <c r="BE31" s="882" t="s">
        <v>414</v>
      </c>
      <c r="BF31" s="883"/>
      <c r="BG31" s="883"/>
      <c r="BH31" s="883"/>
      <c r="BI31" s="884"/>
      <c r="BJ31" s="254"/>
      <c r="BK31" s="254"/>
      <c r="BL31" s="254"/>
      <c r="BM31" s="254"/>
      <c r="BN31" s="254"/>
      <c r="BO31" s="267"/>
      <c r="BP31" s="267"/>
      <c r="BQ31" s="264">
        <v>25</v>
      </c>
      <c r="BR31" s="265"/>
      <c r="BS31" s="819"/>
      <c r="BT31" s="820"/>
      <c r="BU31" s="820"/>
      <c r="BV31" s="820"/>
      <c r="BW31" s="820"/>
      <c r="BX31" s="820"/>
      <c r="BY31" s="820"/>
      <c r="BZ31" s="820"/>
      <c r="CA31" s="820"/>
      <c r="CB31" s="820"/>
      <c r="CC31" s="820"/>
      <c r="CD31" s="820"/>
      <c r="CE31" s="820"/>
      <c r="CF31" s="820"/>
      <c r="CG31" s="821"/>
      <c r="CH31" s="822"/>
      <c r="CI31" s="823"/>
      <c r="CJ31" s="823"/>
      <c r="CK31" s="823"/>
      <c r="CL31" s="824"/>
      <c r="CM31" s="822"/>
      <c r="CN31" s="823"/>
      <c r="CO31" s="823"/>
      <c r="CP31" s="823"/>
      <c r="CQ31" s="824"/>
      <c r="CR31" s="822"/>
      <c r="CS31" s="823"/>
      <c r="CT31" s="823"/>
      <c r="CU31" s="823"/>
      <c r="CV31" s="824"/>
      <c r="CW31" s="822"/>
      <c r="CX31" s="823"/>
      <c r="CY31" s="823"/>
      <c r="CZ31" s="823"/>
      <c r="DA31" s="824"/>
      <c r="DB31" s="822"/>
      <c r="DC31" s="823"/>
      <c r="DD31" s="823"/>
      <c r="DE31" s="823"/>
      <c r="DF31" s="824"/>
      <c r="DG31" s="822"/>
      <c r="DH31" s="823"/>
      <c r="DI31" s="823"/>
      <c r="DJ31" s="823"/>
      <c r="DK31" s="824"/>
      <c r="DL31" s="822"/>
      <c r="DM31" s="823"/>
      <c r="DN31" s="823"/>
      <c r="DO31" s="823"/>
      <c r="DP31" s="824"/>
      <c r="DQ31" s="822"/>
      <c r="DR31" s="823"/>
      <c r="DS31" s="823"/>
      <c r="DT31" s="823"/>
      <c r="DU31" s="824"/>
      <c r="DV31" s="879"/>
      <c r="DW31" s="880"/>
      <c r="DX31" s="880"/>
      <c r="DY31" s="880"/>
      <c r="DZ31" s="881"/>
      <c r="EA31" s="248"/>
    </row>
    <row r="32" spans="1:131" s="249" customFormat="1" ht="26.25" customHeight="1" x14ac:dyDescent="0.2">
      <c r="A32" s="268">
        <v>5</v>
      </c>
      <c r="B32" s="806" t="s">
        <v>415</v>
      </c>
      <c r="C32" s="807"/>
      <c r="D32" s="807"/>
      <c r="E32" s="807"/>
      <c r="F32" s="807"/>
      <c r="G32" s="807"/>
      <c r="H32" s="807"/>
      <c r="I32" s="807"/>
      <c r="J32" s="807"/>
      <c r="K32" s="807"/>
      <c r="L32" s="807"/>
      <c r="M32" s="807"/>
      <c r="N32" s="807"/>
      <c r="O32" s="807"/>
      <c r="P32" s="808"/>
      <c r="Q32" s="809">
        <v>17241</v>
      </c>
      <c r="R32" s="810"/>
      <c r="S32" s="810"/>
      <c r="T32" s="810"/>
      <c r="U32" s="810"/>
      <c r="V32" s="810">
        <v>11488</v>
      </c>
      <c r="W32" s="810"/>
      <c r="X32" s="810"/>
      <c r="Y32" s="810"/>
      <c r="Z32" s="810"/>
      <c r="AA32" s="810">
        <v>5753</v>
      </c>
      <c r="AB32" s="810"/>
      <c r="AC32" s="810"/>
      <c r="AD32" s="810"/>
      <c r="AE32" s="811"/>
      <c r="AF32" s="812">
        <v>5753</v>
      </c>
      <c r="AG32" s="813"/>
      <c r="AH32" s="813"/>
      <c r="AI32" s="813"/>
      <c r="AJ32" s="814"/>
      <c r="AK32" s="885">
        <v>19670</v>
      </c>
      <c r="AL32" s="886"/>
      <c r="AM32" s="886"/>
      <c r="AN32" s="886"/>
      <c r="AO32" s="887"/>
      <c r="AP32" s="888">
        <v>264488</v>
      </c>
      <c r="AQ32" s="886"/>
      <c r="AR32" s="886"/>
      <c r="AS32" s="886"/>
      <c r="AT32" s="887"/>
      <c r="AU32" s="888">
        <v>163453</v>
      </c>
      <c r="AV32" s="886"/>
      <c r="AW32" s="886"/>
      <c r="AX32" s="886"/>
      <c r="AY32" s="887"/>
      <c r="AZ32" s="889">
        <v>0</v>
      </c>
      <c r="BA32" s="890"/>
      <c r="BB32" s="890"/>
      <c r="BC32" s="890"/>
      <c r="BD32" s="891"/>
      <c r="BE32" s="882" t="s">
        <v>414</v>
      </c>
      <c r="BF32" s="883"/>
      <c r="BG32" s="883"/>
      <c r="BH32" s="883"/>
      <c r="BI32" s="884"/>
      <c r="BJ32" s="254"/>
      <c r="BK32" s="254"/>
      <c r="BL32" s="254"/>
      <c r="BM32" s="254"/>
      <c r="BN32" s="254"/>
      <c r="BO32" s="267"/>
      <c r="BP32" s="267"/>
      <c r="BQ32" s="264">
        <v>26</v>
      </c>
      <c r="BR32" s="265"/>
      <c r="BS32" s="819"/>
      <c r="BT32" s="820"/>
      <c r="BU32" s="820"/>
      <c r="BV32" s="820"/>
      <c r="BW32" s="820"/>
      <c r="BX32" s="820"/>
      <c r="BY32" s="820"/>
      <c r="BZ32" s="820"/>
      <c r="CA32" s="820"/>
      <c r="CB32" s="820"/>
      <c r="CC32" s="820"/>
      <c r="CD32" s="820"/>
      <c r="CE32" s="820"/>
      <c r="CF32" s="820"/>
      <c r="CG32" s="821"/>
      <c r="CH32" s="822"/>
      <c r="CI32" s="823"/>
      <c r="CJ32" s="823"/>
      <c r="CK32" s="823"/>
      <c r="CL32" s="824"/>
      <c r="CM32" s="822"/>
      <c r="CN32" s="823"/>
      <c r="CO32" s="823"/>
      <c r="CP32" s="823"/>
      <c r="CQ32" s="824"/>
      <c r="CR32" s="822"/>
      <c r="CS32" s="823"/>
      <c r="CT32" s="823"/>
      <c r="CU32" s="823"/>
      <c r="CV32" s="824"/>
      <c r="CW32" s="822"/>
      <c r="CX32" s="823"/>
      <c r="CY32" s="823"/>
      <c r="CZ32" s="823"/>
      <c r="DA32" s="824"/>
      <c r="DB32" s="822"/>
      <c r="DC32" s="823"/>
      <c r="DD32" s="823"/>
      <c r="DE32" s="823"/>
      <c r="DF32" s="824"/>
      <c r="DG32" s="822"/>
      <c r="DH32" s="823"/>
      <c r="DI32" s="823"/>
      <c r="DJ32" s="823"/>
      <c r="DK32" s="824"/>
      <c r="DL32" s="822"/>
      <c r="DM32" s="823"/>
      <c r="DN32" s="823"/>
      <c r="DO32" s="823"/>
      <c r="DP32" s="824"/>
      <c r="DQ32" s="822"/>
      <c r="DR32" s="823"/>
      <c r="DS32" s="823"/>
      <c r="DT32" s="823"/>
      <c r="DU32" s="824"/>
      <c r="DV32" s="879"/>
      <c r="DW32" s="880"/>
      <c r="DX32" s="880"/>
      <c r="DY32" s="880"/>
      <c r="DZ32" s="881"/>
      <c r="EA32" s="248"/>
    </row>
    <row r="33" spans="1:131" s="249" customFormat="1" ht="26.25" customHeight="1" x14ac:dyDescent="0.2">
      <c r="A33" s="268">
        <v>6</v>
      </c>
      <c r="B33" s="806" t="s">
        <v>416</v>
      </c>
      <c r="C33" s="807"/>
      <c r="D33" s="807"/>
      <c r="E33" s="807"/>
      <c r="F33" s="807"/>
      <c r="G33" s="807"/>
      <c r="H33" s="807"/>
      <c r="I33" s="807"/>
      <c r="J33" s="807"/>
      <c r="K33" s="807"/>
      <c r="L33" s="807"/>
      <c r="M33" s="807"/>
      <c r="N33" s="807"/>
      <c r="O33" s="807"/>
      <c r="P33" s="808"/>
      <c r="Q33" s="809">
        <v>8072</v>
      </c>
      <c r="R33" s="810"/>
      <c r="S33" s="810"/>
      <c r="T33" s="810"/>
      <c r="U33" s="810"/>
      <c r="V33" s="810">
        <v>5567</v>
      </c>
      <c r="W33" s="810"/>
      <c r="X33" s="810"/>
      <c r="Y33" s="810"/>
      <c r="Z33" s="810"/>
      <c r="AA33" s="810">
        <v>2505</v>
      </c>
      <c r="AB33" s="810"/>
      <c r="AC33" s="810"/>
      <c r="AD33" s="810"/>
      <c r="AE33" s="811"/>
      <c r="AF33" s="812">
        <v>2505</v>
      </c>
      <c r="AG33" s="813"/>
      <c r="AH33" s="813"/>
      <c r="AI33" s="813"/>
      <c r="AJ33" s="814"/>
      <c r="AK33" s="885">
        <v>195</v>
      </c>
      <c r="AL33" s="886"/>
      <c r="AM33" s="886"/>
      <c r="AN33" s="886"/>
      <c r="AO33" s="887"/>
      <c r="AP33" s="888">
        <v>6504</v>
      </c>
      <c r="AQ33" s="886"/>
      <c r="AR33" s="886"/>
      <c r="AS33" s="886"/>
      <c r="AT33" s="887"/>
      <c r="AU33" s="888">
        <v>124</v>
      </c>
      <c r="AV33" s="886"/>
      <c r="AW33" s="886"/>
      <c r="AX33" s="886"/>
      <c r="AY33" s="887"/>
      <c r="AZ33" s="889">
        <v>0</v>
      </c>
      <c r="BA33" s="890"/>
      <c r="BB33" s="890"/>
      <c r="BC33" s="890"/>
      <c r="BD33" s="891"/>
      <c r="BE33" s="882" t="s">
        <v>414</v>
      </c>
      <c r="BF33" s="883"/>
      <c r="BG33" s="883"/>
      <c r="BH33" s="883"/>
      <c r="BI33" s="884"/>
      <c r="BJ33" s="254"/>
      <c r="BK33" s="254"/>
      <c r="BL33" s="254"/>
      <c r="BM33" s="254"/>
      <c r="BN33" s="254"/>
      <c r="BO33" s="267"/>
      <c r="BP33" s="267"/>
      <c r="BQ33" s="264">
        <v>27</v>
      </c>
      <c r="BR33" s="265"/>
      <c r="BS33" s="819"/>
      <c r="BT33" s="820"/>
      <c r="BU33" s="820"/>
      <c r="BV33" s="820"/>
      <c r="BW33" s="820"/>
      <c r="BX33" s="820"/>
      <c r="BY33" s="820"/>
      <c r="BZ33" s="820"/>
      <c r="CA33" s="820"/>
      <c r="CB33" s="820"/>
      <c r="CC33" s="820"/>
      <c r="CD33" s="820"/>
      <c r="CE33" s="820"/>
      <c r="CF33" s="820"/>
      <c r="CG33" s="821"/>
      <c r="CH33" s="822"/>
      <c r="CI33" s="823"/>
      <c r="CJ33" s="823"/>
      <c r="CK33" s="823"/>
      <c r="CL33" s="824"/>
      <c r="CM33" s="822"/>
      <c r="CN33" s="823"/>
      <c r="CO33" s="823"/>
      <c r="CP33" s="823"/>
      <c r="CQ33" s="824"/>
      <c r="CR33" s="822"/>
      <c r="CS33" s="823"/>
      <c r="CT33" s="823"/>
      <c r="CU33" s="823"/>
      <c r="CV33" s="824"/>
      <c r="CW33" s="822"/>
      <c r="CX33" s="823"/>
      <c r="CY33" s="823"/>
      <c r="CZ33" s="823"/>
      <c r="DA33" s="824"/>
      <c r="DB33" s="822"/>
      <c r="DC33" s="823"/>
      <c r="DD33" s="823"/>
      <c r="DE33" s="823"/>
      <c r="DF33" s="824"/>
      <c r="DG33" s="822"/>
      <c r="DH33" s="823"/>
      <c r="DI33" s="823"/>
      <c r="DJ33" s="823"/>
      <c r="DK33" s="824"/>
      <c r="DL33" s="822"/>
      <c r="DM33" s="823"/>
      <c r="DN33" s="823"/>
      <c r="DO33" s="823"/>
      <c r="DP33" s="824"/>
      <c r="DQ33" s="822"/>
      <c r="DR33" s="823"/>
      <c r="DS33" s="823"/>
      <c r="DT33" s="823"/>
      <c r="DU33" s="824"/>
      <c r="DV33" s="879"/>
      <c r="DW33" s="880"/>
      <c r="DX33" s="880"/>
      <c r="DY33" s="880"/>
      <c r="DZ33" s="881"/>
      <c r="EA33" s="248"/>
    </row>
    <row r="34" spans="1:131" s="249" customFormat="1" ht="26.25" customHeight="1" x14ac:dyDescent="0.2">
      <c r="A34" s="268">
        <v>7</v>
      </c>
      <c r="B34" s="806" t="s">
        <v>417</v>
      </c>
      <c r="C34" s="807"/>
      <c r="D34" s="807"/>
      <c r="E34" s="807"/>
      <c r="F34" s="807"/>
      <c r="G34" s="807"/>
      <c r="H34" s="807"/>
      <c r="I34" s="807"/>
      <c r="J34" s="807"/>
      <c r="K34" s="807"/>
      <c r="L34" s="807"/>
      <c r="M34" s="807"/>
      <c r="N34" s="807"/>
      <c r="O34" s="807"/>
      <c r="P34" s="808"/>
      <c r="Q34" s="809">
        <v>2413</v>
      </c>
      <c r="R34" s="810"/>
      <c r="S34" s="810"/>
      <c r="T34" s="810"/>
      <c r="U34" s="810"/>
      <c r="V34" s="810">
        <v>32935</v>
      </c>
      <c r="W34" s="810"/>
      <c r="X34" s="810"/>
      <c r="Y34" s="810"/>
      <c r="Z34" s="810"/>
      <c r="AA34" s="810">
        <v>-30522</v>
      </c>
      <c r="AB34" s="810"/>
      <c r="AC34" s="810"/>
      <c r="AD34" s="810"/>
      <c r="AE34" s="811"/>
      <c r="AF34" s="812">
        <v>-12009</v>
      </c>
      <c r="AG34" s="813"/>
      <c r="AH34" s="813"/>
      <c r="AI34" s="813"/>
      <c r="AJ34" s="814"/>
      <c r="AK34" s="885">
        <v>6170</v>
      </c>
      <c r="AL34" s="886"/>
      <c r="AM34" s="886"/>
      <c r="AN34" s="886"/>
      <c r="AO34" s="887"/>
      <c r="AP34" s="888">
        <v>310283</v>
      </c>
      <c r="AQ34" s="886"/>
      <c r="AR34" s="886"/>
      <c r="AS34" s="886"/>
      <c r="AT34" s="887"/>
      <c r="AU34" s="888">
        <v>52438</v>
      </c>
      <c r="AV34" s="886"/>
      <c r="AW34" s="886"/>
      <c r="AX34" s="886"/>
      <c r="AY34" s="887"/>
      <c r="AZ34" s="889">
        <v>62.6</v>
      </c>
      <c r="BA34" s="890"/>
      <c r="BB34" s="890"/>
      <c r="BC34" s="890"/>
      <c r="BD34" s="891"/>
      <c r="BE34" s="882" t="s">
        <v>414</v>
      </c>
      <c r="BF34" s="883"/>
      <c r="BG34" s="883"/>
      <c r="BH34" s="883"/>
      <c r="BI34" s="884"/>
      <c r="BJ34" s="254"/>
      <c r="BK34" s="254"/>
      <c r="BL34" s="254"/>
      <c r="BM34" s="254"/>
      <c r="BN34" s="254"/>
      <c r="BO34" s="267"/>
      <c r="BP34" s="267"/>
      <c r="BQ34" s="264">
        <v>28</v>
      </c>
      <c r="BR34" s="265"/>
      <c r="BS34" s="819"/>
      <c r="BT34" s="820"/>
      <c r="BU34" s="820"/>
      <c r="BV34" s="820"/>
      <c r="BW34" s="820"/>
      <c r="BX34" s="820"/>
      <c r="BY34" s="820"/>
      <c r="BZ34" s="820"/>
      <c r="CA34" s="820"/>
      <c r="CB34" s="820"/>
      <c r="CC34" s="820"/>
      <c r="CD34" s="820"/>
      <c r="CE34" s="820"/>
      <c r="CF34" s="820"/>
      <c r="CG34" s="821"/>
      <c r="CH34" s="822"/>
      <c r="CI34" s="823"/>
      <c r="CJ34" s="823"/>
      <c r="CK34" s="823"/>
      <c r="CL34" s="824"/>
      <c r="CM34" s="822"/>
      <c r="CN34" s="823"/>
      <c r="CO34" s="823"/>
      <c r="CP34" s="823"/>
      <c r="CQ34" s="824"/>
      <c r="CR34" s="822"/>
      <c r="CS34" s="823"/>
      <c r="CT34" s="823"/>
      <c r="CU34" s="823"/>
      <c r="CV34" s="824"/>
      <c r="CW34" s="822"/>
      <c r="CX34" s="823"/>
      <c r="CY34" s="823"/>
      <c r="CZ34" s="823"/>
      <c r="DA34" s="824"/>
      <c r="DB34" s="822"/>
      <c r="DC34" s="823"/>
      <c r="DD34" s="823"/>
      <c r="DE34" s="823"/>
      <c r="DF34" s="824"/>
      <c r="DG34" s="822"/>
      <c r="DH34" s="823"/>
      <c r="DI34" s="823"/>
      <c r="DJ34" s="823"/>
      <c r="DK34" s="824"/>
      <c r="DL34" s="822"/>
      <c r="DM34" s="823"/>
      <c r="DN34" s="823"/>
      <c r="DO34" s="823"/>
      <c r="DP34" s="824"/>
      <c r="DQ34" s="822"/>
      <c r="DR34" s="823"/>
      <c r="DS34" s="823"/>
      <c r="DT34" s="823"/>
      <c r="DU34" s="824"/>
      <c r="DV34" s="879"/>
      <c r="DW34" s="880"/>
      <c r="DX34" s="880"/>
      <c r="DY34" s="880"/>
      <c r="DZ34" s="881"/>
      <c r="EA34" s="248"/>
    </row>
    <row r="35" spans="1:131" s="249" customFormat="1" ht="26.25" customHeight="1" x14ac:dyDescent="0.2">
      <c r="A35" s="268">
        <v>8</v>
      </c>
      <c r="B35" s="806" t="s">
        <v>418</v>
      </c>
      <c r="C35" s="807"/>
      <c r="D35" s="807"/>
      <c r="E35" s="807"/>
      <c r="F35" s="807"/>
      <c r="G35" s="807"/>
      <c r="H35" s="807"/>
      <c r="I35" s="807"/>
      <c r="J35" s="807"/>
      <c r="K35" s="807"/>
      <c r="L35" s="807"/>
      <c r="M35" s="807"/>
      <c r="N35" s="807"/>
      <c r="O35" s="807"/>
      <c r="P35" s="808"/>
      <c r="Q35" s="809">
        <v>9079</v>
      </c>
      <c r="R35" s="810"/>
      <c r="S35" s="810"/>
      <c r="T35" s="810"/>
      <c r="U35" s="810"/>
      <c r="V35" s="810">
        <v>8408</v>
      </c>
      <c r="W35" s="810"/>
      <c r="X35" s="810"/>
      <c r="Y35" s="810"/>
      <c r="Z35" s="810"/>
      <c r="AA35" s="810">
        <v>671</v>
      </c>
      <c r="AB35" s="810"/>
      <c r="AC35" s="810"/>
      <c r="AD35" s="810"/>
      <c r="AE35" s="811"/>
      <c r="AF35" s="812">
        <v>671</v>
      </c>
      <c r="AG35" s="813"/>
      <c r="AH35" s="813"/>
      <c r="AI35" s="813"/>
      <c r="AJ35" s="814"/>
      <c r="AK35" s="885">
        <v>625</v>
      </c>
      <c r="AL35" s="886"/>
      <c r="AM35" s="886"/>
      <c r="AN35" s="886"/>
      <c r="AO35" s="887"/>
      <c r="AP35" s="888">
        <v>9902</v>
      </c>
      <c r="AQ35" s="886"/>
      <c r="AR35" s="886"/>
      <c r="AS35" s="886"/>
      <c r="AT35" s="887"/>
      <c r="AU35" s="888">
        <v>5624</v>
      </c>
      <c r="AV35" s="886"/>
      <c r="AW35" s="886"/>
      <c r="AX35" s="886"/>
      <c r="AY35" s="887"/>
      <c r="AZ35" s="889">
        <v>0</v>
      </c>
      <c r="BA35" s="890"/>
      <c r="BB35" s="890"/>
      <c r="BC35" s="890"/>
      <c r="BD35" s="891"/>
      <c r="BE35" s="882" t="s">
        <v>419</v>
      </c>
      <c r="BF35" s="883"/>
      <c r="BG35" s="883"/>
      <c r="BH35" s="883"/>
      <c r="BI35" s="884"/>
      <c r="BJ35" s="254"/>
      <c r="BK35" s="254"/>
      <c r="BL35" s="254"/>
      <c r="BM35" s="254"/>
      <c r="BN35" s="254"/>
      <c r="BO35" s="267"/>
      <c r="BP35" s="267"/>
      <c r="BQ35" s="264">
        <v>29</v>
      </c>
      <c r="BR35" s="265"/>
      <c r="BS35" s="819"/>
      <c r="BT35" s="820"/>
      <c r="BU35" s="820"/>
      <c r="BV35" s="820"/>
      <c r="BW35" s="820"/>
      <c r="BX35" s="820"/>
      <c r="BY35" s="820"/>
      <c r="BZ35" s="820"/>
      <c r="CA35" s="820"/>
      <c r="CB35" s="820"/>
      <c r="CC35" s="820"/>
      <c r="CD35" s="820"/>
      <c r="CE35" s="820"/>
      <c r="CF35" s="820"/>
      <c r="CG35" s="821"/>
      <c r="CH35" s="822"/>
      <c r="CI35" s="823"/>
      <c r="CJ35" s="823"/>
      <c r="CK35" s="823"/>
      <c r="CL35" s="824"/>
      <c r="CM35" s="822"/>
      <c r="CN35" s="823"/>
      <c r="CO35" s="823"/>
      <c r="CP35" s="823"/>
      <c r="CQ35" s="824"/>
      <c r="CR35" s="822"/>
      <c r="CS35" s="823"/>
      <c r="CT35" s="823"/>
      <c r="CU35" s="823"/>
      <c r="CV35" s="824"/>
      <c r="CW35" s="822"/>
      <c r="CX35" s="823"/>
      <c r="CY35" s="823"/>
      <c r="CZ35" s="823"/>
      <c r="DA35" s="824"/>
      <c r="DB35" s="822"/>
      <c r="DC35" s="823"/>
      <c r="DD35" s="823"/>
      <c r="DE35" s="823"/>
      <c r="DF35" s="824"/>
      <c r="DG35" s="822"/>
      <c r="DH35" s="823"/>
      <c r="DI35" s="823"/>
      <c r="DJ35" s="823"/>
      <c r="DK35" s="824"/>
      <c r="DL35" s="822"/>
      <c r="DM35" s="823"/>
      <c r="DN35" s="823"/>
      <c r="DO35" s="823"/>
      <c r="DP35" s="824"/>
      <c r="DQ35" s="822"/>
      <c r="DR35" s="823"/>
      <c r="DS35" s="823"/>
      <c r="DT35" s="823"/>
      <c r="DU35" s="824"/>
      <c r="DV35" s="879"/>
      <c r="DW35" s="880"/>
      <c r="DX35" s="880"/>
      <c r="DY35" s="880"/>
      <c r="DZ35" s="881"/>
      <c r="EA35" s="248"/>
    </row>
    <row r="36" spans="1:131" s="249" customFormat="1" ht="26.25" customHeight="1" x14ac:dyDescent="0.2">
      <c r="A36" s="268">
        <v>9</v>
      </c>
      <c r="B36" s="806" t="s">
        <v>420</v>
      </c>
      <c r="C36" s="807"/>
      <c r="D36" s="807"/>
      <c r="E36" s="807"/>
      <c r="F36" s="807"/>
      <c r="G36" s="807"/>
      <c r="H36" s="807"/>
      <c r="I36" s="807"/>
      <c r="J36" s="807"/>
      <c r="K36" s="807"/>
      <c r="L36" s="807"/>
      <c r="M36" s="807"/>
      <c r="N36" s="807"/>
      <c r="O36" s="807"/>
      <c r="P36" s="808"/>
      <c r="Q36" s="809">
        <v>734</v>
      </c>
      <c r="R36" s="810"/>
      <c r="S36" s="810"/>
      <c r="T36" s="810"/>
      <c r="U36" s="810"/>
      <c r="V36" s="810">
        <v>734</v>
      </c>
      <c r="W36" s="810"/>
      <c r="X36" s="810"/>
      <c r="Y36" s="810"/>
      <c r="Z36" s="810"/>
      <c r="AA36" s="810">
        <v>0</v>
      </c>
      <c r="AB36" s="810"/>
      <c r="AC36" s="810"/>
      <c r="AD36" s="810"/>
      <c r="AE36" s="811"/>
      <c r="AF36" s="812" t="s">
        <v>421</v>
      </c>
      <c r="AG36" s="813"/>
      <c r="AH36" s="813"/>
      <c r="AI36" s="813"/>
      <c r="AJ36" s="814"/>
      <c r="AK36" s="885">
        <v>317</v>
      </c>
      <c r="AL36" s="886"/>
      <c r="AM36" s="886"/>
      <c r="AN36" s="886"/>
      <c r="AO36" s="887"/>
      <c r="AP36" s="888">
        <v>7153</v>
      </c>
      <c r="AQ36" s="886"/>
      <c r="AR36" s="886"/>
      <c r="AS36" s="886"/>
      <c r="AT36" s="887"/>
      <c r="AU36" s="888">
        <v>3934</v>
      </c>
      <c r="AV36" s="886"/>
      <c r="AW36" s="886"/>
      <c r="AX36" s="886"/>
      <c r="AY36" s="887"/>
      <c r="AZ36" s="889">
        <v>0</v>
      </c>
      <c r="BA36" s="890"/>
      <c r="BB36" s="890"/>
      <c r="BC36" s="890"/>
      <c r="BD36" s="891"/>
      <c r="BE36" s="882" t="s">
        <v>419</v>
      </c>
      <c r="BF36" s="883"/>
      <c r="BG36" s="883"/>
      <c r="BH36" s="883"/>
      <c r="BI36" s="884"/>
      <c r="BJ36" s="254"/>
      <c r="BK36" s="254"/>
      <c r="BL36" s="254"/>
      <c r="BM36" s="254"/>
      <c r="BN36" s="254"/>
      <c r="BO36" s="267"/>
      <c r="BP36" s="267"/>
      <c r="BQ36" s="264">
        <v>30</v>
      </c>
      <c r="BR36" s="265"/>
      <c r="BS36" s="819"/>
      <c r="BT36" s="820"/>
      <c r="BU36" s="820"/>
      <c r="BV36" s="820"/>
      <c r="BW36" s="820"/>
      <c r="BX36" s="820"/>
      <c r="BY36" s="820"/>
      <c r="BZ36" s="820"/>
      <c r="CA36" s="820"/>
      <c r="CB36" s="820"/>
      <c r="CC36" s="820"/>
      <c r="CD36" s="820"/>
      <c r="CE36" s="820"/>
      <c r="CF36" s="820"/>
      <c r="CG36" s="821"/>
      <c r="CH36" s="822"/>
      <c r="CI36" s="823"/>
      <c r="CJ36" s="823"/>
      <c r="CK36" s="823"/>
      <c r="CL36" s="824"/>
      <c r="CM36" s="822"/>
      <c r="CN36" s="823"/>
      <c r="CO36" s="823"/>
      <c r="CP36" s="823"/>
      <c r="CQ36" s="824"/>
      <c r="CR36" s="822"/>
      <c r="CS36" s="823"/>
      <c r="CT36" s="823"/>
      <c r="CU36" s="823"/>
      <c r="CV36" s="824"/>
      <c r="CW36" s="822"/>
      <c r="CX36" s="823"/>
      <c r="CY36" s="823"/>
      <c r="CZ36" s="823"/>
      <c r="DA36" s="824"/>
      <c r="DB36" s="822"/>
      <c r="DC36" s="823"/>
      <c r="DD36" s="823"/>
      <c r="DE36" s="823"/>
      <c r="DF36" s="824"/>
      <c r="DG36" s="822"/>
      <c r="DH36" s="823"/>
      <c r="DI36" s="823"/>
      <c r="DJ36" s="823"/>
      <c r="DK36" s="824"/>
      <c r="DL36" s="822"/>
      <c r="DM36" s="823"/>
      <c r="DN36" s="823"/>
      <c r="DO36" s="823"/>
      <c r="DP36" s="824"/>
      <c r="DQ36" s="822"/>
      <c r="DR36" s="823"/>
      <c r="DS36" s="823"/>
      <c r="DT36" s="823"/>
      <c r="DU36" s="824"/>
      <c r="DV36" s="879"/>
      <c r="DW36" s="880"/>
      <c r="DX36" s="880"/>
      <c r="DY36" s="880"/>
      <c r="DZ36" s="881"/>
      <c r="EA36" s="248"/>
    </row>
    <row r="37" spans="1:131" s="249" customFormat="1" ht="26.25" customHeight="1" x14ac:dyDescent="0.2">
      <c r="A37" s="268">
        <v>10</v>
      </c>
      <c r="B37" s="806" t="s">
        <v>422</v>
      </c>
      <c r="C37" s="807"/>
      <c r="D37" s="807"/>
      <c r="E37" s="807"/>
      <c r="F37" s="807"/>
      <c r="G37" s="807"/>
      <c r="H37" s="807"/>
      <c r="I37" s="807"/>
      <c r="J37" s="807"/>
      <c r="K37" s="807"/>
      <c r="L37" s="807"/>
      <c r="M37" s="807"/>
      <c r="N37" s="807"/>
      <c r="O37" s="807"/>
      <c r="P37" s="808"/>
      <c r="Q37" s="809">
        <v>55</v>
      </c>
      <c r="R37" s="810"/>
      <c r="S37" s="810"/>
      <c r="T37" s="810"/>
      <c r="U37" s="810"/>
      <c r="V37" s="810">
        <v>55</v>
      </c>
      <c r="W37" s="810"/>
      <c r="X37" s="810"/>
      <c r="Y37" s="810"/>
      <c r="Z37" s="810"/>
      <c r="AA37" s="810">
        <v>0</v>
      </c>
      <c r="AB37" s="810"/>
      <c r="AC37" s="810"/>
      <c r="AD37" s="810"/>
      <c r="AE37" s="811"/>
      <c r="AF37" s="812" t="s">
        <v>421</v>
      </c>
      <c r="AG37" s="813"/>
      <c r="AH37" s="813"/>
      <c r="AI37" s="813"/>
      <c r="AJ37" s="814"/>
      <c r="AK37" s="885">
        <v>30</v>
      </c>
      <c r="AL37" s="886"/>
      <c r="AM37" s="886"/>
      <c r="AN37" s="886"/>
      <c r="AO37" s="887"/>
      <c r="AP37" s="888">
        <v>213</v>
      </c>
      <c r="AQ37" s="886"/>
      <c r="AR37" s="886"/>
      <c r="AS37" s="886"/>
      <c r="AT37" s="887"/>
      <c r="AU37" s="888">
        <v>137</v>
      </c>
      <c r="AV37" s="886"/>
      <c r="AW37" s="886"/>
      <c r="AX37" s="886"/>
      <c r="AY37" s="887"/>
      <c r="AZ37" s="889">
        <v>0</v>
      </c>
      <c r="BA37" s="890"/>
      <c r="BB37" s="890"/>
      <c r="BC37" s="890"/>
      <c r="BD37" s="891"/>
      <c r="BE37" s="882" t="s">
        <v>419</v>
      </c>
      <c r="BF37" s="883"/>
      <c r="BG37" s="883"/>
      <c r="BH37" s="883"/>
      <c r="BI37" s="884"/>
      <c r="BJ37" s="254"/>
      <c r="BK37" s="254"/>
      <c r="BL37" s="254"/>
      <c r="BM37" s="254"/>
      <c r="BN37" s="254"/>
      <c r="BO37" s="267"/>
      <c r="BP37" s="267"/>
      <c r="BQ37" s="264">
        <v>31</v>
      </c>
      <c r="BR37" s="265"/>
      <c r="BS37" s="819"/>
      <c r="BT37" s="820"/>
      <c r="BU37" s="820"/>
      <c r="BV37" s="820"/>
      <c r="BW37" s="820"/>
      <c r="BX37" s="820"/>
      <c r="BY37" s="820"/>
      <c r="BZ37" s="820"/>
      <c r="CA37" s="820"/>
      <c r="CB37" s="820"/>
      <c r="CC37" s="820"/>
      <c r="CD37" s="820"/>
      <c r="CE37" s="820"/>
      <c r="CF37" s="820"/>
      <c r="CG37" s="821"/>
      <c r="CH37" s="822"/>
      <c r="CI37" s="823"/>
      <c r="CJ37" s="823"/>
      <c r="CK37" s="823"/>
      <c r="CL37" s="824"/>
      <c r="CM37" s="822"/>
      <c r="CN37" s="823"/>
      <c r="CO37" s="823"/>
      <c r="CP37" s="823"/>
      <c r="CQ37" s="824"/>
      <c r="CR37" s="822"/>
      <c r="CS37" s="823"/>
      <c r="CT37" s="823"/>
      <c r="CU37" s="823"/>
      <c r="CV37" s="824"/>
      <c r="CW37" s="822"/>
      <c r="CX37" s="823"/>
      <c r="CY37" s="823"/>
      <c r="CZ37" s="823"/>
      <c r="DA37" s="824"/>
      <c r="DB37" s="822"/>
      <c r="DC37" s="823"/>
      <c r="DD37" s="823"/>
      <c r="DE37" s="823"/>
      <c r="DF37" s="824"/>
      <c r="DG37" s="822"/>
      <c r="DH37" s="823"/>
      <c r="DI37" s="823"/>
      <c r="DJ37" s="823"/>
      <c r="DK37" s="824"/>
      <c r="DL37" s="822"/>
      <c r="DM37" s="823"/>
      <c r="DN37" s="823"/>
      <c r="DO37" s="823"/>
      <c r="DP37" s="824"/>
      <c r="DQ37" s="822"/>
      <c r="DR37" s="823"/>
      <c r="DS37" s="823"/>
      <c r="DT37" s="823"/>
      <c r="DU37" s="824"/>
      <c r="DV37" s="879"/>
      <c r="DW37" s="880"/>
      <c r="DX37" s="880"/>
      <c r="DY37" s="880"/>
      <c r="DZ37" s="881"/>
      <c r="EA37" s="248"/>
    </row>
    <row r="38" spans="1:131" s="249" customFormat="1" ht="26.25" customHeight="1" x14ac:dyDescent="0.2">
      <c r="A38" s="268">
        <v>11</v>
      </c>
      <c r="B38" s="806" t="s">
        <v>423</v>
      </c>
      <c r="C38" s="807"/>
      <c r="D38" s="807"/>
      <c r="E38" s="807"/>
      <c r="F38" s="807"/>
      <c r="G38" s="807"/>
      <c r="H38" s="807"/>
      <c r="I38" s="807"/>
      <c r="J38" s="807"/>
      <c r="K38" s="807"/>
      <c r="L38" s="807"/>
      <c r="M38" s="807"/>
      <c r="N38" s="807"/>
      <c r="O38" s="807"/>
      <c r="P38" s="808"/>
      <c r="Q38" s="809">
        <v>229</v>
      </c>
      <c r="R38" s="810"/>
      <c r="S38" s="810"/>
      <c r="T38" s="810"/>
      <c r="U38" s="810"/>
      <c r="V38" s="810">
        <v>202</v>
      </c>
      <c r="W38" s="810"/>
      <c r="X38" s="810"/>
      <c r="Y38" s="810"/>
      <c r="Z38" s="810"/>
      <c r="AA38" s="810">
        <v>27</v>
      </c>
      <c r="AB38" s="810"/>
      <c r="AC38" s="810"/>
      <c r="AD38" s="810"/>
      <c r="AE38" s="811"/>
      <c r="AF38" s="812">
        <v>2</v>
      </c>
      <c r="AG38" s="813"/>
      <c r="AH38" s="813"/>
      <c r="AI38" s="813"/>
      <c r="AJ38" s="814"/>
      <c r="AK38" s="885">
        <v>0</v>
      </c>
      <c r="AL38" s="886"/>
      <c r="AM38" s="886"/>
      <c r="AN38" s="886"/>
      <c r="AO38" s="887"/>
      <c r="AP38" s="888">
        <v>0</v>
      </c>
      <c r="AQ38" s="886"/>
      <c r="AR38" s="886"/>
      <c r="AS38" s="886"/>
      <c r="AT38" s="887"/>
      <c r="AU38" s="888">
        <v>0</v>
      </c>
      <c r="AV38" s="886"/>
      <c r="AW38" s="886"/>
      <c r="AX38" s="886"/>
      <c r="AY38" s="887"/>
      <c r="AZ38" s="889">
        <v>0</v>
      </c>
      <c r="BA38" s="890"/>
      <c r="BB38" s="890"/>
      <c r="BC38" s="890"/>
      <c r="BD38" s="891"/>
      <c r="BE38" s="882" t="s">
        <v>419</v>
      </c>
      <c r="BF38" s="883"/>
      <c r="BG38" s="883"/>
      <c r="BH38" s="883"/>
      <c r="BI38" s="884"/>
      <c r="BJ38" s="254"/>
      <c r="BK38" s="254"/>
      <c r="BL38" s="254"/>
      <c r="BM38" s="254"/>
      <c r="BN38" s="254"/>
      <c r="BO38" s="267"/>
      <c r="BP38" s="267"/>
      <c r="BQ38" s="264">
        <v>32</v>
      </c>
      <c r="BR38" s="265"/>
      <c r="BS38" s="819"/>
      <c r="BT38" s="820"/>
      <c r="BU38" s="820"/>
      <c r="BV38" s="820"/>
      <c r="BW38" s="820"/>
      <c r="BX38" s="820"/>
      <c r="BY38" s="820"/>
      <c r="BZ38" s="820"/>
      <c r="CA38" s="820"/>
      <c r="CB38" s="820"/>
      <c r="CC38" s="820"/>
      <c r="CD38" s="820"/>
      <c r="CE38" s="820"/>
      <c r="CF38" s="820"/>
      <c r="CG38" s="821"/>
      <c r="CH38" s="822"/>
      <c r="CI38" s="823"/>
      <c r="CJ38" s="823"/>
      <c r="CK38" s="823"/>
      <c r="CL38" s="824"/>
      <c r="CM38" s="822"/>
      <c r="CN38" s="823"/>
      <c r="CO38" s="823"/>
      <c r="CP38" s="823"/>
      <c r="CQ38" s="824"/>
      <c r="CR38" s="822"/>
      <c r="CS38" s="823"/>
      <c r="CT38" s="823"/>
      <c r="CU38" s="823"/>
      <c r="CV38" s="824"/>
      <c r="CW38" s="822"/>
      <c r="CX38" s="823"/>
      <c r="CY38" s="823"/>
      <c r="CZ38" s="823"/>
      <c r="DA38" s="824"/>
      <c r="DB38" s="822"/>
      <c r="DC38" s="823"/>
      <c r="DD38" s="823"/>
      <c r="DE38" s="823"/>
      <c r="DF38" s="824"/>
      <c r="DG38" s="822"/>
      <c r="DH38" s="823"/>
      <c r="DI38" s="823"/>
      <c r="DJ38" s="823"/>
      <c r="DK38" s="824"/>
      <c r="DL38" s="822"/>
      <c r="DM38" s="823"/>
      <c r="DN38" s="823"/>
      <c r="DO38" s="823"/>
      <c r="DP38" s="824"/>
      <c r="DQ38" s="822"/>
      <c r="DR38" s="823"/>
      <c r="DS38" s="823"/>
      <c r="DT38" s="823"/>
      <c r="DU38" s="824"/>
      <c r="DV38" s="879"/>
      <c r="DW38" s="880"/>
      <c r="DX38" s="880"/>
      <c r="DY38" s="880"/>
      <c r="DZ38" s="881"/>
      <c r="EA38" s="248"/>
    </row>
    <row r="39" spans="1:131" s="249" customFormat="1" ht="26.25" customHeight="1" x14ac:dyDescent="0.2">
      <c r="A39" s="268">
        <v>12</v>
      </c>
      <c r="B39" s="806"/>
      <c r="C39" s="807"/>
      <c r="D39" s="807"/>
      <c r="E39" s="807"/>
      <c r="F39" s="807"/>
      <c r="G39" s="807"/>
      <c r="H39" s="807"/>
      <c r="I39" s="807"/>
      <c r="J39" s="807"/>
      <c r="K39" s="807"/>
      <c r="L39" s="807"/>
      <c r="M39" s="807"/>
      <c r="N39" s="807"/>
      <c r="O39" s="807"/>
      <c r="P39" s="808"/>
      <c r="Q39" s="809"/>
      <c r="R39" s="810"/>
      <c r="S39" s="810"/>
      <c r="T39" s="810"/>
      <c r="U39" s="810"/>
      <c r="V39" s="810"/>
      <c r="W39" s="810"/>
      <c r="X39" s="810"/>
      <c r="Y39" s="810"/>
      <c r="Z39" s="810"/>
      <c r="AA39" s="810"/>
      <c r="AB39" s="810"/>
      <c r="AC39" s="810"/>
      <c r="AD39" s="810"/>
      <c r="AE39" s="811"/>
      <c r="AF39" s="812"/>
      <c r="AG39" s="813"/>
      <c r="AH39" s="813"/>
      <c r="AI39" s="813"/>
      <c r="AJ39" s="814"/>
      <c r="AK39" s="887"/>
      <c r="AL39" s="892"/>
      <c r="AM39" s="892"/>
      <c r="AN39" s="892"/>
      <c r="AO39" s="892"/>
      <c r="AP39" s="892"/>
      <c r="AQ39" s="892"/>
      <c r="AR39" s="892"/>
      <c r="AS39" s="892"/>
      <c r="AT39" s="892"/>
      <c r="AU39" s="892"/>
      <c r="AV39" s="892"/>
      <c r="AW39" s="892"/>
      <c r="AX39" s="892"/>
      <c r="AY39" s="892"/>
      <c r="AZ39" s="893"/>
      <c r="BA39" s="893"/>
      <c r="BB39" s="893"/>
      <c r="BC39" s="893"/>
      <c r="BD39" s="893"/>
      <c r="BE39" s="894"/>
      <c r="BF39" s="894"/>
      <c r="BG39" s="894"/>
      <c r="BH39" s="894"/>
      <c r="BI39" s="895"/>
      <c r="BJ39" s="254"/>
      <c r="BK39" s="254"/>
      <c r="BL39" s="254"/>
      <c r="BM39" s="254"/>
      <c r="BN39" s="254"/>
      <c r="BO39" s="267"/>
      <c r="BP39" s="267"/>
      <c r="BQ39" s="264">
        <v>33</v>
      </c>
      <c r="BR39" s="265"/>
      <c r="BS39" s="819"/>
      <c r="BT39" s="820"/>
      <c r="BU39" s="820"/>
      <c r="BV39" s="820"/>
      <c r="BW39" s="820"/>
      <c r="BX39" s="820"/>
      <c r="BY39" s="820"/>
      <c r="BZ39" s="820"/>
      <c r="CA39" s="820"/>
      <c r="CB39" s="820"/>
      <c r="CC39" s="820"/>
      <c r="CD39" s="820"/>
      <c r="CE39" s="820"/>
      <c r="CF39" s="820"/>
      <c r="CG39" s="821"/>
      <c r="CH39" s="822"/>
      <c r="CI39" s="823"/>
      <c r="CJ39" s="823"/>
      <c r="CK39" s="823"/>
      <c r="CL39" s="824"/>
      <c r="CM39" s="822"/>
      <c r="CN39" s="823"/>
      <c r="CO39" s="823"/>
      <c r="CP39" s="823"/>
      <c r="CQ39" s="824"/>
      <c r="CR39" s="822"/>
      <c r="CS39" s="823"/>
      <c r="CT39" s="823"/>
      <c r="CU39" s="823"/>
      <c r="CV39" s="824"/>
      <c r="CW39" s="822"/>
      <c r="CX39" s="823"/>
      <c r="CY39" s="823"/>
      <c r="CZ39" s="823"/>
      <c r="DA39" s="824"/>
      <c r="DB39" s="822"/>
      <c r="DC39" s="823"/>
      <c r="DD39" s="823"/>
      <c r="DE39" s="823"/>
      <c r="DF39" s="824"/>
      <c r="DG39" s="822"/>
      <c r="DH39" s="823"/>
      <c r="DI39" s="823"/>
      <c r="DJ39" s="823"/>
      <c r="DK39" s="824"/>
      <c r="DL39" s="822"/>
      <c r="DM39" s="823"/>
      <c r="DN39" s="823"/>
      <c r="DO39" s="823"/>
      <c r="DP39" s="824"/>
      <c r="DQ39" s="822"/>
      <c r="DR39" s="823"/>
      <c r="DS39" s="823"/>
      <c r="DT39" s="823"/>
      <c r="DU39" s="824"/>
      <c r="DV39" s="879"/>
      <c r="DW39" s="880"/>
      <c r="DX39" s="880"/>
      <c r="DY39" s="880"/>
      <c r="DZ39" s="881"/>
      <c r="EA39" s="248"/>
    </row>
    <row r="40" spans="1:131" s="249" customFormat="1" ht="26.25" customHeight="1" x14ac:dyDescent="0.2">
      <c r="A40" s="263">
        <v>13</v>
      </c>
      <c r="B40" s="806"/>
      <c r="C40" s="807"/>
      <c r="D40" s="807"/>
      <c r="E40" s="807"/>
      <c r="F40" s="807"/>
      <c r="G40" s="807"/>
      <c r="H40" s="807"/>
      <c r="I40" s="807"/>
      <c r="J40" s="807"/>
      <c r="K40" s="807"/>
      <c r="L40" s="807"/>
      <c r="M40" s="807"/>
      <c r="N40" s="807"/>
      <c r="O40" s="807"/>
      <c r="P40" s="808"/>
      <c r="Q40" s="809"/>
      <c r="R40" s="810"/>
      <c r="S40" s="810"/>
      <c r="T40" s="810"/>
      <c r="U40" s="810"/>
      <c r="V40" s="810"/>
      <c r="W40" s="810"/>
      <c r="X40" s="810"/>
      <c r="Y40" s="810"/>
      <c r="Z40" s="810"/>
      <c r="AA40" s="810"/>
      <c r="AB40" s="810"/>
      <c r="AC40" s="810"/>
      <c r="AD40" s="810"/>
      <c r="AE40" s="811"/>
      <c r="AF40" s="812"/>
      <c r="AG40" s="813"/>
      <c r="AH40" s="813"/>
      <c r="AI40" s="813"/>
      <c r="AJ40" s="814"/>
      <c r="AK40" s="887"/>
      <c r="AL40" s="892"/>
      <c r="AM40" s="892"/>
      <c r="AN40" s="892"/>
      <c r="AO40" s="892"/>
      <c r="AP40" s="892"/>
      <c r="AQ40" s="892"/>
      <c r="AR40" s="892"/>
      <c r="AS40" s="892"/>
      <c r="AT40" s="892"/>
      <c r="AU40" s="892"/>
      <c r="AV40" s="892"/>
      <c r="AW40" s="892"/>
      <c r="AX40" s="892"/>
      <c r="AY40" s="892"/>
      <c r="AZ40" s="893"/>
      <c r="BA40" s="893"/>
      <c r="BB40" s="893"/>
      <c r="BC40" s="893"/>
      <c r="BD40" s="893"/>
      <c r="BE40" s="894"/>
      <c r="BF40" s="894"/>
      <c r="BG40" s="894"/>
      <c r="BH40" s="894"/>
      <c r="BI40" s="895"/>
      <c r="BJ40" s="254"/>
      <c r="BK40" s="254"/>
      <c r="BL40" s="254"/>
      <c r="BM40" s="254"/>
      <c r="BN40" s="254"/>
      <c r="BO40" s="267"/>
      <c r="BP40" s="267"/>
      <c r="BQ40" s="264">
        <v>34</v>
      </c>
      <c r="BR40" s="265"/>
      <c r="BS40" s="819"/>
      <c r="BT40" s="820"/>
      <c r="BU40" s="820"/>
      <c r="BV40" s="820"/>
      <c r="BW40" s="820"/>
      <c r="BX40" s="820"/>
      <c r="BY40" s="820"/>
      <c r="BZ40" s="820"/>
      <c r="CA40" s="820"/>
      <c r="CB40" s="820"/>
      <c r="CC40" s="820"/>
      <c r="CD40" s="820"/>
      <c r="CE40" s="820"/>
      <c r="CF40" s="820"/>
      <c r="CG40" s="821"/>
      <c r="CH40" s="822"/>
      <c r="CI40" s="823"/>
      <c r="CJ40" s="823"/>
      <c r="CK40" s="823"/>
      <c r="CL40" s="824"/>
      <c r="CM40" s="822"/>
      <c r="CN40" s="823"/>
      <c r="CO40" s="823"/>
      <c r="CP40" s="823"/>
      <c r="CQ40" s="824"/>
      <c r="CR40" s="822"/>
      <c r="CS40" s="823"/>
      <c r="CT40" s="823"/>
      <c r="CU40" s="823"/>
      <c r="CV40" s="824"/>
      <c r="CW40" s="822"/>
      <c r="CX40" s="823"/>
      <c r="CY40" s="823"/>
      <c r="CZ40" s="823"/>
      <c r="DA40" s="824"/>
      <c r="DB40" s="822"/>
      <c r="DC40" s="823"/>
      <c r="DD40" s="823"/>
      <c r="DE40" s="823"/>
      <c r="DF40" s="824"/>
      <c r="DG40" s="822"/>
      <c r="DH40" s="823"/>
      <c r="DI40" s="823"/>
      <c r="DJ40" s="823"/>
      <c r="DK40" s="824"/>
      <c r="DL40" s="822"/>
      <c r="DM40" s="823"/>
      <c r="DN40" s="823"/>
      <c r="DO40" s="823"/>
      <c r="DP40" s="824"/>
      <c r="DQ40" s="822"/>
      <c r="DR40" s="823"/>
      <c r="DS40" s="823"/>
      <c r="DT40" s="823"/>
      <c r="DU40" s="824"/>
      <c r="DV40" s="879"/>
      <c r="DW40" s="880"/>
      <c r="DX40" s="880"/>
      <c r="DY40" s="880"/>
      <c r="DZ40" s="881"/>
      <c r="EA40" s="248"/>
    </row>
    <row r="41" spans="1:131" s="249" customFormat="1" ht="26.25" customHeight="1" x14ac:dyDescent="0.2">
      <c r="A41" s="263">
        <v>14</v>
      </c>
      <c r="B41" s="806"/>
      <c r="C41" s="807"/>
      <c r="D41" s="807"/>
      <c r="E41" s="807"/>
      <c r="F41" s="807"/>
      <c r="G41" s="807"/>
      <c r="H41" s="807"/>
      <c r="I41" s="807"/>
      <c r="J41" s="807"/>
      <c r="K41" s="807"/>
      <c r="L41" s="807"/>
      <c r="M41" s="807"/>
      <c r="N41" s="807"/>
      <c r="O41" s="807"/>
      <c r="P41" s="808"/>
      <c r="Q41" s="809"/>
      <c r="R41" s="810"/>
      <c r="S41" s="810"/>
      <c r="T41" s="810"/>
      <c r="U41" s="810"/>
      <c r="V41" s="810"/>
      <c r="W41" s="810"/>
      <c r="X41" s="810"/>
      <c r="Y41" s="810"/>
      <c r="Z41" s="810"/>
      <c r="AA41" s="810"/>
      <c r="AB41" s="810"/>
      <c r="AC41" s="810"/>
      <c r="AD41" s="810"/>
      <c r="AE41" s="811"/>
      <c r="AF41" s="812"/>
      <c r="AG41" s="813"/>
      <c r="AH41" s="813"/>
      <c r="AI41" s="813"/>
      <c r="AJ41" s="814"/>
      <c r="AK41" s="887"/>
      <c r="AL41" s="892"/>
      <c r="AM41" s="892"/>
      <c r="AN41" s="892"/>
      <c r="AO41" s="892"/>
      <c r="AP41" s="892"/>
      <c r="AQ41" s="892"/>
      <c r="AR41" s="892"/>
      <c r="AS41" s="892"/>
      <c r="AT41" s="892"/>
      <c r="AU41" s="892"/>
      <c r="AV41" s="892"/>
      <c r="AW41" s="892"/>
      <c r="AX41" s="892"/>
      <c r="AY41" s="892"/>
      <c r="AZ41" s="893"/>
      <c r="BA41" s="893"/>
      <c r="BB41" s="893"/>
      <c r="BC41" s="893"/>
      <c r="BD41" s="893"/>
      <c r="BE41" s="894"/>
      <c r="BF41" s="894"/>
      <c r="BG41" s="894"/>
      <c r="BH41" s="894"/>
      <c r="BI41" s="895"/>
      <c r="BJ41" s="254"/>
      <c r="BK41" s="254"/>
      <c r="BL41" s="254"/>
      <c r="BM41" s="254"/>
      <c r="BN41" s="254"/>
      <c r="BO41" s="267"/>
      <c r="BP41" s="267"/>
      <c r="BQ41" s="264">
        <v>35</v>
      </c>
      <c r="BR41" s="265"/>
      <c r="BS41" s="819"/>
      <c r="BT41" s="820"/>
      <c r="BU41" s="820"/>
      <c r="BV41" s="820"/>
      <c r="BW41" s="820"/>
      <c r="BX41" s="820"/>
      <c r="BY41" s="820"/>
      <c r="BZ41" s="820"/>
      <c r="CA41" s="820"/>
      <c r="CB41" s="820"/>
      <c r="CC41" s="820"/>
      <c r="CD41" s="820"/>
      <c r="CE41" s="820"/>
      <c r="CF41" s="820"/>
      <c r="CG41" s="821"/>
      <c r="CH41" s="822"/>
      <c r="CI41" s="823"/>
      <c r="CJ41" s="823"/>
      <c r="CK41" s="823"/>
      <c r="CL41" s="824"/>
      <c r="CM41" s="822"/>
      <c r="CN41" s="823"/>
      <c r="CO41" s="823"/>
      <c r="CP41" s="823"/>
      <c r="CQ41" s="824"/>
      <c r="CR41" s="822"/>
      <c r="CS41" s="823"/>
      <c r="CT41" s="823"/>
      <c r="CU41" s="823"/>
      <c r="CV41" s="824"/>
      <c r="CW41" s="822"/>
      <c r="CX41" s="823"/>
      <c r="CY41" s="823"/>
      <c r="CZ41" s="823"/>
      <c r="DA41" s="824"/>
      <c r="DB41" s="822"/>
      <c r="DC41" s="823"/>
      <c r="DD41" s="823"/>
      <c r="DE41" s="823"/>
      <c r="DF41" s="824"/>
      <c r="DG41" s="822"/>
      <c r="DH41" s="823"/>
      <c r="DI41" s="823"/>
      <c r="DJ41" s="823"/>
      <c r="DK41" s="824"/>
      <c r="DL41" s="822"/>
      <c r="DM41" s="823"/>
      <c r="DN41" s="823"/>
      <c r="DO41" s="823"/>
      <c r="DP41" s="824"/>
      <c r="DQ41" s="822"/>
      <c r="DR41" s="823"/>
      <c r="DS41" s="823"/>
      <c r="DT41" s="823"/>
      <c r="DU41" s="824"/>
      <c r="DV41" s="879"/>
      <c r="DW41" s="880"/>
      <c r="DX41" s="880"/>
      <c r="DY41" s="880"/>
      <c r="DZ41" s="881"/>
      <c r="EA41" s="248"/>
    </row>
    <row r="42" spans="1:131" s="249" customFormat="1" ht="26.25" customHeight="1" x14ac:dyDescent="0.2">
      <c r="A42" s="263">
        <v>15</v>
      </c>
      <c r="B42" s="806"/>
      <c r="C42" s="807"/>
      <c r="D42" s="807"/>
      <c r="E42" s="807"/>
      <c r="F42" s="807"/>
      <c r="G42" s="807"/>
      <c r="H42" s="807"/>
      <c r="I42" s="807"/>
      <c r="J42" s="807"/>
      <c r="K42" s="807"/>
      <c r="L42" s="807"/>
      <c r="M42" s="807"/>
      <c r="N42" s="807"/>
      <c r="O42" s="807"/>
      <c r="P42" s="808"/>
      <c r="Q42" s="809"/>
      <c r="R42" s="810"/>
      <c r="S42" s="810"/>
      <c r="T42" s="810"/>
      <c r="U42" s="810"/>
      <c r="V42" s="810"/>
      <c r="W42" s="810"/>
      <c r="X42" s="810"/>
      <c r="Y42" s="810"/>
      <c r="Z42" s="810"/>
      <c r="AA42" s="810"/>
      <c r="AB42" s="810"/>
      <c r="AC42" s="810"/>
      <c r="AD42" s="810"/>
      <c r="AE42" s="811"/>
      <c r="AF42" s="812"/>
      <c r="AG42" s="813"/>
      <c r="AH42" s="813"/>
      <c r="AI42" s="813"/>
      <c r="AJ42" s="814"/>
      <c r="AK42" s="887"/>
      <c r="AL42" s="892"/>
      <c r="AM42" s="892"/>
      <c r="AN42" s="892"/>
      <c r="AO42" s="892"/>
      <c r="AP42" s="892"/>
      <c r="AQ42" s="892"/>
      <c r="AR42" s="892"/>
      <c r="AS42" s="892"/>
      <c r="AT42" s="892"/>
      <c r="AU42" s="892"/>
      <c r="AV42" s="892"/>
      <c r="AW42" s="892"/>
      <c r="AX42" s="892"/>
      <c r="AY42" s="892"/>
      <c r="AZ42" s="893"/>
      <c r="BA42" s="893"/>
      <c r="BB42" s="893"/>
      <c r="BC42" s="893"/>
      <c r="BD42" s="893"/>
      <c r="BE42" s="894"/>
      <c r="BF42" s="894"/>
      <c r="BG42" s="894"/>
      <c r="BH42" s="894"/>
      <c r="BI42" s="895"/>
      <c r="BJ42" s="254"/>
      <c r="BK42" s="254"/>
      <c r="BL42" s="254"/>
      <c r="BM42" s="254"/>
      <c r="BN42" s="254"/>
      <c r="BO42" s="267"/>
      <c r="BP42" s="267"/>
      <c r="BQ42" s="264">
        <v>36</v>
      </c>
      <c r="BR42" s="265"/>
      <c r="BS42" s="819"/>
      <c r="BT42" s="820"/>
      <c r="BU42" s="820"/>
      <c r="BV42" s="820"/>
      <c r="BW42" s="820"/>
      <c r="BX42" s="820"/>
      <c r="BY42" s="820"/>
      <c r="BZ42" s="820"/>
      <c r="CA42" s="820"/>
      <c r="CB42" s="820"/>
      <c r="CC42" s="820"/>
      <c r="CD42" s="820"/>
      <c r="CE42" s="820"/>
      <c r="CF42" s="820"/>
      <c r="CG42" s="821"/>
      <c r="CH42" s="822"/>
      <c r="CI42" s="823"/>
      <c r="CJ42" s="823"/>
      <c r="CK42" s="823"/>
      <c r="CL42" s="824"/>
      <c r="CM42" s="822"/>
      <c r="CN42" s="823"/>
      <c r="CO42" s="823"/>
      <c r="CP42" s="823"/>
      <c r="CQ42" s="824"/>
      <c r="CR42" s="822"/>
      <c r="CS42" s="823"/>
      <c r="CT42" s="823"/>
      <c r="CU42" s="823"/>
      <c r="CV42" s="824"/>
      <c r="CW42" s="822"/>
      <c r="CX42" s="823"/>
      <c r="CY42" s="823"/>
      <c r="CZ42" s="823"/>
      <c r="DA42" s="824"/>
      <c r="DB42" s="822"/>
      <c r="DC42" s="823"/>
      <c r="DD42" s="823"/>
      <c r="DE42" s="823"/>
      <c r="DF42" s="824"/>
      <c r="DG42" s="822"/>
      <c r="DH42" s="823"/>
      <c r="DI42" s="823"/>
      <c r="DJ42" s="823"/>
      <c r="DK42" s="824"/>
      <c r="DL42" s="822"/>
      <c r="DM42" s="823"/>
      <c r="DN42" s="823"/>
      <c r="DO42" s="823"/>
      <c r="DP42" s="824"/>
      <c r="DQ42" s="822"/>
      <c r="DR42" s="823"/>
      <c r="DS42" s="823"/>
      <c r="DT42" s="823"/>
      <c r="DU42" s="824"/>
      <c r="DV42" s="879"/>
      <c r="DW42" s="880"/>
      <c r="DX42" s="880"/>
      <c r="DY42" s="880"/>
      <c r="DZ42" s="881"/>
      <c r="EA42" s="248"/>
    </row>
    <row r="43" spans="1:131" s="249" customFormat="1" ht="26.25" customHeight="1" x14ac:dyDescent="0.2">
      <c r="A43" s="263">
        <v>16</v>
      </c>
      <c r="B43" s="806"/>
      <c r="C43" s="807"/>
      <c r="D43" s="807"/>
      <c r="E43" s="807"/>
      <c r="F43" s="807"/>
      <c r="G43" s="807"/>
      <c r="H43" s="807"/>
      <c r="I43" s="807"/>
      <c r="J43" s="807"/>
      <c r="K43" s="807"/>
      <c r="L43" s="807"/>
      <c r="M43" s="807"/>
      <c r="N43" s="807"/>
      <c r="O43" s="807"/>
      <c r="P43" s="808"/>
      <c r="Q43" s="809"/>
      <c r="R43" s="810"/>
      <c r="S43" s="810"/>
      <c r="T43" s="810"/>
      <c r="U43" s="810"/>
      <c r="V43" s="810"/>
      <c r="W43" s="810"/>
      <c r="X43" s="810"/>
      <c r="Y43" s="810"/>
      <c r="Z43" s="810"/>
      <c r="AA43" s="810"/>
      <c r="AB43" s="810"/>
      <c r="AC43" s="810"/>
      <c r="AD43" s="810"/>
      <c r="AE43" s="811"/>
      <c r="AF43" s="812"/>
      <c r="AG43" s="813"/>
      <c r="AH43" s="813"/>
      <c r="AI43" s="813"/>
      <c r="AJ43" s="814"/>
      <c r="AK43" s="887"/>
      <c r="AL43" s="892"/>
      <c r="AM43" s="892"/>
      <c r="AN43" s="892"/>
      <c r="AO43" s="892"/>
      <c r="AP43" s="892"/>
      <c r="AQ43" s="892"/>
      <c r="AR43" s="892"/>
      <c r="AS43" s="892"/>
      <c r="AT43" s="892"/>
      <c r="AU43" s="892"/>
      <c r="AV43" s="892"/>
      <c r="AW43" s="892"/>
      <c r="AX43" s="892"/>
      <c r="AY43" s="892"/>
      <c r="AZ43" s="893"/>
      <c r="BA43" s="893"/>
      <c r="BB43" s="893"/>
      <c r="BC43" s="893"/>
      <c r="BD43" s="893"/>
      <c r="BE43" s="894"/>
      <c r="BF43" s="894"/>
      <c r="BG43" s="894"/>
      <c r="BH43" s="894"/>
      <c r="BI43" s="895"/>
      <c r="BJ43" s="254"/>
      <c r="BK43" s="254"/>
      <c r="BL43" s="254"/>
      <c r="BM43" s="254"/>
      <c r="BN43" s="254"/>
      <c r="BO43" s="267"/>
      <c r="BP43" s="267"/>
      <c r="BQ43" s="264">
        <v>37</v>
      </c>
      <c r="BR43" s="265"/>
      <c r="BS43" s="819"/>
      <c r="BT43" s="820"/>
      <c r="BU43" s="820"/>
      <c r="BV43" s="820"/>
      <c r="BW43" s="820"/>
      <c r="BX43" s="820"/>
      <c r="BY43" s="820"/>
      <c r="BZ43" s="820"/>
      <c r="CA43" s="820"/>
      <c r="CB43" s="820"/>
      <c r="CC43" s="820"/>
      <c r="CD43" s="820"/>
      <c r="CE43" s="820"/>
      <c r="CF43" s="820"/>
      <c r="CG43" s="821"/>
      <c r="CH43" s="822"/>
      <c r="CI43" s="823"/>
      <c r="CJ43" s="823"/>
      <c r="CK43" s="823"/>
      <c r="CL43" s="824"/>
      <c r="CM43" s="822"/>
      <c r="CN43" s="823"/>
      <c r="CO43" s="823"/>
      <c r="CP43" s="823"/>
      <c r="CQ43" s="824"/>
      <c r="CR43" s="822"/>
      <c r="CS43" s="823"/>
      <c r="CT43" s="823"/>
      <c r="CU43" s="823"/>
      <c r="CV43" s="824"/>
      <c r="CW43" s="822"/>
      <c r="CX43" s="823"/>
      <c r="CY43" s="823"/>
      <c r="CZ43" s="823"/>
      <c r="DA43" s="824"/>
      <c r="DB43" s="822"/>
      <c r="DC43" s="823"/>
      <c r="DD43" s="823"/>
      <c r="DE43" s="823"/>
      <c r="DF43" s="824"/>
      <c r="DG43" s="822"/>
      <c r="DH43" s="823"/>
      <c r="DI43" s="823"/>
      <c r="DJ43" s="823"/>
      <c r="DK43" s="824"/>
      <c r="DL43" s="822"/>
      <c r="DM43" s="823"/>
      <c r="DN43" s="823"/>
      <c r="DO43" s="823"/>
      <c r="DP43" s="824"/>
      <c r="DQ43" s="822"/>
      <c r="DR43" s="823"/>
      <c r="DS43" s="823"/>
      <c r="DT43" s="823"/>
      <c r="DU43" s="824"/>
      <c r="DV43" s="879"/>
      <c r="DW43" s="880"/>
      <c r="DX43" s="880"/>
      <c r="DY43" s="880"/>
      <c r="DZ43" s="881"/>
      <c r="EA43" s="248"/>
    </row>
    <row r="44" spans="1:131" s="249" customFormat="1" ht="26.25" customHeight="1" x14ac:dyDescent="0.2">
      <c r="A44" s="263">
        <v>17</v>
      </c>
      <c r="B44" s="806"/>
      <c r="C44" s="807"/>
      <c r="D44" s="807"/>
      <c r="E44" s="807"/>
      <c r="F44" s="807"/>
      <c r="G44" s="807"/>
      <c r="H44" s="807"/>
      <c r="I44" s="807"/>
      <c r="J44" s="807"/>
      <c r="K44" s="807"/>
      <c r="L44" s="807"/>
      <c r="M44" s="807"/>
      <c r="N44" s="807"/>
      <c r="O44" s="807"/>
      <c r="P44" s="808"/>
      <c r="Q44" s="809"/>
      <c r="R44" s="810"/>
      <c r="S44" s="810"/>
      <c r="T44" s="810"/>
      <c r="U44" s="810"/>
      <c r="V44" s="810"/>
      <c r="W44" s="810"/>
      <c r="X44" s="810"/>
      <c r="Y44" s="810"/>
      <c r="Z44" s="810"/>
      <c r="AA44" s="810"/>
      <c r="AB44" s="810"/>
      <c r="AC44" s="810"/>
      <c r="AD44" s="810"/>
      <c r="AE44" s="811"/>
      <c r="AF44" s="812"/>
      <c r="AG44" s="813"/>
      <c r="AH44" s="813"/>
      <c r="AI44" s="813"/>
      <c r="AJ44" s="814"/>
      <c r="AK44" s="887"/>
      <c r="AL44" s="892"/>
      <c r="AM44" s="892"/>
      <c r="AN44" s="892"/>
      <c r="AO44" s="892"/>
      <c r="AP44" s="892"/>
      <c r="AQ44" s="892"/>
      <c r="AR44" s="892"/>
      <c r="AS44" s="892"/>
      <c r="AT44" s="892"/>
      <c r="AU44" s="892"/>
      <c r="AV44" s="892"/>
      <c r="AW44" s="892"/>
      <c r="AX44" s="892"/>
      <c r="AY44" s="892"/>
      <c r="AZ44" s="893"/>
      <c r="BA44" s="893"/>
      <c r="BB44" s="893"/>
      <c r="BC44" s="893"/>
      <c r="BD44" s="893"/>
      <c r="BE44" s="894"/>
      <c r="BF44" s="894"/>
      <c r="BG44" s="894"/>
      <c r="BH44" s="894"/>
      <c r="BI44" s="895"/>
      <c r="BJ44" s="254"/>
      <c r="BK44" s="254"/>
      <c r="BL44" s="254"/>
      <c r="BM44" s="254"/>
      <c r="BN44" s="254"/>
      <c r="BO44" s="267"/>
      <c r="BP44" s="267"/>
      <c r="BQ44" s="264">
        <v>38</v>
      </c>
      <c r="BR44" s="265"/>
      <c r="BS44" s="819"/>
      <c r="BT44" s="820"/>
      <c r="BU44" s="820"/>
      <c r="BV44" s="820"/>
      <c r="BW44" s="820"/>
      <c r="BX44" s="820"/>
      <c r="BY44" s="820"/>
      <c r="BZ44" s="820"/>
      <c r="CA44" s="820"/>
      <c r="CB44" s="820"/>
      <c r="CC44" s="820"/>
      <c r="CD44" s="820"/>
      <c r="CE44" s="820"/>
      <c r="CF44" s="820"/>
      <c r="CG44" s="821"/>
      <c r="CH44" s="822"/>
      <c r="CI44" s="823"/>
      <c r="CJ44" s="823"/>
      <c r="CK44" s="823"/>
      <c r="CL44" s="824"/>
      <c r="CM44" s="822"/>
      <c r="CN44" s="823"/>
      <c r="CO44" s="823"/>
      <c r="CP44" s="823"/>
      <c r="CQ44" s="824"/>
      <c r="CR44" s="822"/>
      <c r="CS44" s="823"/>
      <c r="CT44" s="823"/>
      <c r="CU44" s="823"/>
      <c r="CV44" s="824"/>
      <c r="CW44" s="822"/>
      <c r="CX44" s="823"/>
      <c r="CY44" s="823"/>
      <c r="CZ44" s="823"/>
      <c r="DA44" s="824"/>
      <c r="DB44" s="822"/>
      <c r="DC44" s="823"/>
      <c r="DD44" s="823"/>
      <c r="DE44" s="823"/>
      <c r="DF44" s="824"/>
      <c r="DG44" s="822"/>
      <c r="DH44" s="823"/>
      <c r="DI44" s="823"/>
      <c r="DJ44" s="823"/>
      <c r="DK44" s="824"/>
      <c r="DL44" s="822"/>
      <c r="DM44" s="823"/>
      <c r="DN44" s="823"/>
      <c r="DO44" s="823"/>
      <c r="DP44" s="824"/>
      <c r="DQ44" s="822"/>
      <c r="DR44" s="823"/>
      <c r="DS44" s="823"/>
      <c r="DT44" s="823"/>
      <c r="DU44" s="824"/>
      <c r="DV44" s="879"/>
      <c r="DW44" s="880"/>
      <c r="DX44" s="880"/>
      <c r="DY44" s="880"/>
      <c r="DZ44" s="881"/>
      <c r="EA44" s="248"/>
    </row>
    <row r="45" spans="1:131" s="249" customFormat="1" ht="26.25" customHeight="1" x14ac:dyDescent="0.2">
      <c r="A45" s="263">
        <v>18</v>
      </c>
      <c r="B45" s="806"/>
      <c r="C45" s="807"/>
      <c r="D45" s="807"/>
      <c r="E45" s="807"/>
      <c r="F45" s="807"/>
      <c r="G45" s="807"/>
      <c r="H45" s="807"/>
      <c r="I45" s="807"/>
      <c r="J45" s="807"/>
      <c r="K45" s="807"/>
      <c r="L45" s="807"/>
      <c r="M45" s="807"/>
      <c r="N45" s="807"/>
      <c r="O45" s="807"/>
      <c r="P45" s="808"/>
      <c r="Q45" s="809"/>
      <c r="R45" s="810"/>
      <c r="S45" s="810"/>
      <c r="T45" s="810"/>
      <c r="U45" s="810"/>
      <c r="V45" s="810"/>
      <c r="W45" s="810"/>
      <c r="X45" s="810"/>
      <c r="Y45" s="810"/>
      <c r="Z45" s="810"/>
      <c r="AA45" s="810"/>
      <c r="AB45" s="810"/>
      <c r="AC45" s="810"/>
      <c r="AD45" s="810"/>
      <c r="AE45" s="811"/>
      <c r="AF45" s="812"/>
      <c r="AG45" s="813"/>
      <c r="AH45" s="813"/>
      <c r="AI45" s="813"/>
      <c r="AJ45" s="814"/>
      <c r="AK45" s="887"/>
      <c r="AL45" s="892"/>
      <c r="AM45" s="892"/>
      <c r="AN45" s="892"/>
      <c r="AO45" s="892"/>
      <c r="AP45" s="892"/>
      <c r="AQ45" s="892"/>
      <c r="AR45" s="892"/>
      <c r="AS45" s="892"/>
      <c r="AT45" s="892"/>
      <c r="AU45" s="892"/>
      <c r="AV45" s="892"/>
      <c r="AW45" s="892"/>
      <c r="AX45" s="892"/>
      <c r="AY45" s="892"/>
      <c r="AZ45" s="893"/>
      <c r="BA45" s="893"/>
      <c r="BB45" s="893"/>
      <c r="BC45" s="893"/>
      <c r="BD45" s="893"/>
      <c r="BE45" s="894"/>
      <c r="BF45" s="894"/>
      <c r="BG45" s="894"/>
      <c r="BH45" s="894"/>
      <c r="BI45" s="895"/>
      <c r="BJ45" s="254"/>
      <c r="BK45" s="254"/>
      <c r="BL45" s="254"/>
      <c r="BM45" s="254"/>
      <c r="BN45" s="254"/>
      <c r="BO45" s="267"/>
      <c r="BP45" s="267"/>
      <c r="BQ45" s="264">
        <v>39</v>
      </c>
      <c r="BR45" s="265"/>
      <c r="BS45" s="819"/>
      <c r="BT45" s="820"/>
      <c r="BU45" s="820"/>
      <c r="BV45" s="820"/>
      <c r="BW45" s="820"/>
      <c r="BX45" s="820"/>
      <c r="BY45" s="820"/>
      <c r="BZ45" s="820"/>
      <c r="CA45" s="820"/>
      <c r="CB45" s="820"/>
      <c r="CC45" s="820"/>
      <c r="CD45" s="820"/>
      <c r="CE45" s="820"/>
      <c r="CF45" s="820"/>
      <c r="CG45" s="821"/>
      <c r="CH45" s="822"/>
      <c r="CI45" s="823"/>
      <c r="CJ45" s="823"/>
      <c r="CK45" s="823"/>
      <c r="CL45" s="824"/>
      <c r="CM45" s="822"/>
      <c r="CN45" s="823"/>
      <c r="CO45" s="823"/>
      <c r="CP45" s="823"/>
      <c r="CQ45" s="824"/>
      <c r="CR45" s="822"/>
      <c r="CS45" s="823"/>
      <c r="CT45" s="823"/>
      <c r="CU45" s="823"/>
      <c r="CV45" s="824"/>
      <c r="CW45" s="822"/>
      <c r="CX45" s="823"/>
      <c r="CY45" s="823"/>
      <c r="CZ45" s="823"/>
      <c r="DA45" s="824"/>
      <c r="DB45" s="822"/>
      <c r="DC45" s="823"/>
      <c r="DD45" s="823"/>
      <c r="DE45" s="823"/>
      <c r="DF45" s="824"/>
      <c r="DG45" s="822"/>
      <c r="DH45" s="823"/>
      <c r="DI45" s="823"/>
      <c r="DJ45" s="823"/>
      <c r="DK45" s="824"/>
      <c r="DL45" s="822"/>
      <c r="DM45" s="823"/>
      <c r="DN45" s="823"/>
      <c r="DO45" s="823"/>
      <c r="DP45" s="824"/>
      <c r="DQ45" s="822"/>
      <c r="DR45" s="823"/>
      <c r="DS45" s="823"/>
      <c r="DT45" s="823"/>
      <c r="DU45" s="824"/>
      <c r="DV45" s="879"/>
      <c r="DW45" s="880"/>
      <c r="DX45" s="880"/>
      <c r="DY45" s="880"/>
      <c r="DZ45" s="881"/>
      <c r="EA45" s="248"/>
    </row>
    <row r="46" spans="1:131" s="249" customFormat="1" ht="26.25" customHeight="1" x14ac:dyDescent="0.2">
      <c r="A46" s="263">
        <v>19</v>
      </c>
      <c r="B46" s="806"/>
      <c r="C46" s="807"/>
      <c r="D46" s="807"/>
      <c r="E46" s="807"/>
      <c r="F46" s="807"/>
      <c r="G46" s="807"/>
      <c r="H46" s="807"/>
      <c r="I46" s="807"/>
      <c r="J46" s="807"/>
      <c r="K46" s="807"/>
      <c r="L46" s="807"/>
      <c r="M46" s="807"/>
      <c r="N46" s="807"/>
      <c r="O46" s="807"/>
      <c r="P46" s="808"/>
      <c r="Q46" s="809"/>
      <c r="R46" s="810"/>
      <c r="S46" s="810"/>
      <c r="T46" s="810"/>
      <c r="U46" s="810"/>
      <c r="V46" s="810"/>
      <c r="W46" s="810"/>
      <c r="X46" s="810"/>
      <c r="Y46" s="810"/>
      <c r="Z46" s="810"/>
      <c r="AA46" s="810"/>
      <c r="AB46" s="810"/>
      <c r="AC46" s="810"/>
      <c r="AD46" s="810"/>
      <c r="AE46" s="811"/>
      <c r="AF46" s="812"/>
      <c r="AG46" s="813"/>
      <c r="AH46" s="813"/>
      <c r="AI46" s="813"/>
      <c r="AJ46" s="814"/>
      <c r="AK46" s="887"/>
      <c r="AL46" s="892"/>
      <c r="AM46" s="892"/>
      <c r="AN46" s="892"/>
      <c r="AO46" s="892"/>
      <c r="AP46" s="892"/>
      <c r="AQ46" s="892"/>
      <c r="AR46" s="892"/>
      <c r="AS46" s="892"/>
      <c r="AT46" s="892"/>
      <c r="AU46" s="892"/>
      <c r="AV46" s="892"/>
      <c r="AW46" s="892"/>
      <c r="AX46" s="892"/>
      <c r="AY46" s="892"/>
      <c r="AZ46" s="893"/>
      <c r="BA46" s="893"/>
      <c r="BB46" s="893"/>
      <c r="BC46" s="893"/>
      <c r="BD46" s="893"/>
      <c r="BE46" s="894"/>
      <c r="BF46" s="894"/>
      <c r="BG46" s="894"/>
      <c r="BH46" s="894"/>
      <c r="BI46" s="895"/>
      <c r="BJ46" s="254"/>
      <c r="BK46" s="254"/>
      <c r="BL46" s="254"/>
      <c r="BM46" s="254"/>
      <c r="BN46" s="254"/>
      <c r="BO46" s="267"/>
      <c r="BP46" s="267"/>
      <c r="BQ46" s="264">
        <v>40</v>
      </c>
      <c r="BR46" s="265"/>
      <c r="BS46" s="819"/>
      <c r="BT46" s="820"/>
      <c r="BU46" s="820"/>
      <c r="BV46" s="820"/>
      <c r="BW46" s="820"/>
      <c r="BX46" s="820"/>
      <c r="BY46" s="820"/>
      <c r="BZ46" s="820"/>
      <c r="CA46" s="820"/>
      <c r="CB46" s="820"/>
      <c r="CC46" s="820"/>
      <c r="CD46" s="820"/>
      <c r="CE46" s="820"/>
      <c r="CF46" s="820"/>
      <c r="CG46" s="821"/>
      <c r="CH46" s="822"/>
      <c r="CI46" s="823"/>
      <c r="CJ46" s="823"/>
      <c r="CK46" s="823"/>
      <c r="CL46" s="824"/>
      <c r="CM46" s="822"/>
      <c r="CN46" s="823"/>
      <c r="CO46" s="823"/>
      <c r="CP46" s="823"/>
      <c r="CQ46" s="824"/>
      <c r="CR46" s="822"/>
      <c r="CS46" s="823"/>
      <c r="CT46" s="823"/>
      <c r="CU46" s="823"/>
      <c r="CV46" s="824"/>
      <c r="CW46" s="822"/>
      <c r="CX46" s="823"/>
      <c r="CY46" s="823"/>
      <c r="CZ46" s="823"/>
      <c r="DA46" s="824"/>
      <c r="DB46" s="822"/>
      <c r="DC46" s="823"/>
      <c r="DD46" s="823"/>
      <c r="DE46" s="823"/>
      <c r="DF46" s="824"/>
      <c r="DG46" s="822"/>
      <c r="DH46" s="823"/>
      <c r="DI46" s="823"/>
      <c r="DJ46" s="823"/>
      <c r="DK46" s="824"/>
      <c r="DL46" s="822"/>
      <c r="DM46" s="823"/>
      <c r="DN46" s="823"/>
      <c r="DO46" s="823"/>
      <c r="DP46" s="824"/>
      <c r="DQ46" s="822"/>
      <c r="DR46" s="823"/>
      <c r="DS46" s="823"/>
      <c r="DT46" s="823"/>
      <c r="DU46" s="824"/>
      <c r="DV46" s="879"/>
      <c r="DW46" s="880"/>
      <c r="DX46" s="880"/>
      <c r="DY46" s="880"/>
      <c r="DZ46" s="881"/>
      <c r="EA46" s="248"/>
    </row>
    <row r="47" spans="1:131" s="249" customFormat="1" ht="26.25" customHeight="1" x14ac:dyDescent="0.2">
      <c r="A47" s="263">
        <v>20</v>
      </c>
      <c r="B47" s="806"/>
      <c r="C47" s="807"/>
      <c r="D47" s="807"/>
      <c r="E47" s="807"/>
      <c r="F47" s="807"/>
      <c r="G47" s="807"/>
      <c r="H47" s="807"/>
      <c r="I47" s="807"/>
      <c r="J47" s="807"/>
      <c r="K47" s="807"/>
      <c r="L47" s="807"/>
      <c r="M47" s="807"/>
      <c r="N47" s="807"/>
      <c r="O47" s="807"/>
      <c r="P47" s="808"/>
      <c r="Q47" s="809"/>
      <c r="R47" s="810"/>
      <c r="S47" s="810"/>
      <c r="T47" s="810"/>
      <c r="U47" s="810"/>
      <c r="V47" s="810"/>
      <c r="W47" s="810"/>
      <c r="X47" s="810"/>
      <c r="Y47" s="810"/>
      <c r="Z47" s="810"/>
      <c r="AA47" s="810"/>
      <c r="AB47" s="810"/>
      <c r="AC47" s="810"/>
      <c r="AD47" s="810"/>
      <c r="AE47" s="811"/>
      <c r="AF47" s="812"/>
      <c r="AG47" s="813"/>
      <c r="AH47" s="813"/>
      <c r="AI47" s="813"/>
      <c r="AJ47" s="814"/>
      <c r="AK47" s="887"/>
      <c r="AL47" s="892"/>
      <c r="AM47" s="892"/>
      <c r="AN47" s="892"/>
      <c r="AO47" s="892"/>
      <c r="AP47" s="892"/>
      <c r="AQ47" s="892"/>
      <c r="AR47" s="892"/>
      <c r="AS47" s="892"/>
      <c r="AT47" s="892"/>
      <c r="AU47" s="892"/>
      <c r="AV47" s="892"/>
      <c r="AW47" s="892"/>
      <c r="AX47" s="892"/>
      <c r="AY47" s="892"/>
      <c r="AZ47" s="893"/>
      <c r="BA47" s="893"/>
      <c r="BB47" s="893"/>
      <c r="BC47" s="893"/>
      <c r="BD47" s="893"/>
      <c r="BE47" s="894"/>
      <c r="BF47" s="894"/>
      <c r="BG47" s="894"/>
      <c r="BH47" s="894"/>
      <c r="BI47" s="895"/>
      <c r="BJ47" s="254"/>
      <c r="BK47" s="254"/>
      <c r="BL47" s="254"/>
      <c r="BM47" s="254"/>
      <c r="BN47" s="254"/>
      <c r="BO47" s="267"/>
      <c r="BP47" s="267"/>
      <c r="BQ47" s="264">
        <v>41</v>
      </c>
      <c r="BR47" s="265"/>
      <c r="BS47" s="819"/>
      <c r="BT47" s="820"/>
      <c r="BU47" s="820"/>
      <c r="BV47" s="820"/>
      <c r="BW47" s="820"/>
      <c r="BX47" s="820"/>
      <c r="BY47" s="820"/>
      <c r="BZ47" s="820"/>
      <c r="CA47" s="820"/>
      <c r="CB47" s="820"/>
      <c r="CC47" s="820"/>
      <c r="CD47" s="820"/>
      <c r="CE47" s="820"/>
      <c r="CF47" s="820"/>
      <c r="CG47" s="821"/>
      <c r="CH47" s="822"/>
      <c r="CI47" s="823"/>
      <c r="CJ47" s="823"/>
      <c r="CK47" s="823"/>
      <c r="CL47" s="824"/>
      <c r="CM47" s="822"/>
      <c r="CN47" s="823"/>
      <c r="CO47" s="823"/>
      <c r="CP47" s="823"/>
      <c r="CQ47" s="824"/>
      <c r="CR47" s="822"/>
      <c r="CS47" s="823"/>
      <c r="CT47" s="823"/>
      <c r="CU47" s="823"/>
      <c r="CV47" s="824"/>
      <c r="CW47" s="822"/>
      <c r="CX47" s="823"/>
      <c r="CY47" s="823"/>
      <c r="CZ47" s="823"/>
      <c r="DA47" s="824"/>
      <c r="DB47" s="822"/>
      <c r="DC47" s="823"/>
      <c r="DD47" s="823"/>
      <c r="DE47" s="823"/>
      <c r="DF47" s="824"/>
      <c r="DG47" s="822"/>
      <c r="DH47" s="823"/>
      <c r="DI47" s="823"/>
      <c r="DJ47" s="823"/>
      <c r="DK47" s="824"/>
      <c r="DL47" s="822"/>
      <c r="DM47" s="823"/>
      <c r="DN47" s="823"/>
      <c r="DO47" s="823"/>
      <c r="DP47" s="824"/>
      <c r="DQ47" s="822"/>
      <c r="DR47" s="823"/>
      <c r="DS47" s="823"/>
      <c r="DT47" s="823"/>
      <c r="DU47" s="824"/>
      <c r="DV47" s="879"/>
      <c r="DW47" s="880"/>
      <c r="DX47" s="880"/>
      <c r="DY47" s="880"/>
      <c r="DZ47" s="881"/>
      <c r="EA47" s="248"/>
    </row>
    <row r="48" spans="1:131" s="249" customFormat="1" ht="26.25" customHeight="1" x14ac:dyDescent="0.2">
      <c r="A48" s="263">
        <v>21</v>
      </c>
      <c r="B48" s="806"/>
      <c r="C48" s="807"/>
      <c r="D48" s="807"/>
      <c r="E48" s="807"/>
      <c r="F48" s="807"/>
      <c r="G48" s="807"/>
      <c r="H48" s="807"/>
      <c r="I48" s="807"/>
      <c r="J48" s="807"/>
      <c r="K48" s="807"/>
      <c r="L48" s="807"/>
      <c r="M48" s="807"/>
      <c r="N48" s="807"/>
      <c r="O48" s="807"/>
      <c r="P48" s="808"/>
      <c r="Q48" s="809"/>
      <c r="R48" s="810"/>
      <c r="S48" s="810"/>
      <c r="T48" s="810"/>
      <c r="U48" s="810"/>
      <c r="V48" s="810"/>
      <c r="W48" s="810"/>
      <c r="X48" s="810"/>
      <c r="Y48" s="810"/>
      <c r="Z48" s="810"/>
      <c r="AA48" s="810"/>
      <c r="AB48" s="810"/>
      <c r="AC48" s="810"/>
      <c r="AD48" s="810"/>
      <c r="AE48" s="811"/>
      <c r="AF48" s="812"/>
      <c r="AG48" s="813"/>
      <c r="AH48" s="813"/>
      <c r="AI48" s="813"/>
      <c r="AJ48" s="814"/>
      <c r="AK48" s="887"/>
      <c r="AL48" s="892"/>
      <c r="AM48" s="892"/>
      <c r="AN48" s="892"/>
      <c r="AO48" s="892"/>
      <c r="AP48" s="892"/>
      <c r="AQ48" s="892"/>
      <c r="AR48" s="892"/>
      <c r="AS48" s="892"/>
      <c r="AT48" s="892"/>
      <c r="AU48" s="892"/>
      <c r="AV48" s="892"/>
      <c r="AW48" s="892"/>
      <c r="AX48" s="892"/>
      <c r="AY48" s="892"/>
      <c r="AZ48" s="893"/>
      <c r="BA48" s="893"/>
      <c r="BB48" s="893"/>
      <c r="BC48" s="893"/>
      <c r="BD48" s="893"/>
      <c r="BE48" s="894"/>
      <c r="BF48" s="894"/>
      <c r="BG48" s="894"/>
      <c r="BH48" s="894"/>
      <c r="BI48" s="895"/>
      <c r="BJ48" s="254"/>
      <c r="BK48" s="254"/>
      <c r="BL48" s="254"/>
      <c r="BM48" s="254"/>
      <c r="BN48" s="254"/>
      <c r="BO48" s="267"/>
      <c r="BP48" s="267"/>
      <c r="BQ48" s="264">
        <v>42</v>
      </c>
      <c r="BR48" s="265"/>
      <c r="BS48" s="819"/>
      <c r="BT48" s="820"/>
      <c r="BU48" s="820"/>
      <c r="BV48" s="820"/>
      <c r="BW48" s="820"/>
      <c r="BX48" s="820"/>
      <c r="BY48" s="820"/>
      <c r="BZ48" s="820"/>
      <c r="CA48" s="820"/>
      <c r="CB48" s="820"/>
      <c r="CC48" s="820"/>
      <c r="CD48" s="820"/>
      <c r="CE48" s="820"/>
      <c r="CF48" s="820"/>
      <c r="CG48" s="821"/>
      <c r="CH48" s="822"/>
      <c r="CI48" s="823"/>
      <c r="CJ48" s="823"/>
      <c r="CK48" s="823"/>
      <c r="CL48" s="824"/>
      <c r="CM48" s="822"/>
      <c r="CN48" s="823"/>
      <c r="CO48" s="823"/>
      <c r="CP48" s="823"/>
      <c r="CQ48" s="824"/>
      <c r="CR48" s="822"/>
      <c r="CS48" s="823"/>
      <c r="CT48" s="823"/>
      <c r="CU48" s="823"/>
      <c r="CV48" s="824"/>
      <c r="CW48" s="822"/>
      <c r="CX48" s="823"/>
      <c r="CY48" s="823"/>
      <c r="CZ48" s="823"/>
      <c r="DA48" s="824"/>
      <c r="DB48" s="822"/>
      <c r="DC48" s="823"/>
      <c r="DD48" s="823"/>
      <c r="DE48" s="823"/>
      <c r="DF48" s="824"/>
      <c r="DG48" s="822"/>
      <c r="DH48" s="823"/>
      <c r="DI48" s="823"/>
      <c r="DJ48" s="823"/>
      <c r="DK48" s="824"/>
      <c r="DL48" s="822"/>
      <c r="DM48" s="823"/>
      <c r="DN48" s="823"/>
      <c r="DO48" s="823"/>
      <c r="DP48" s="824"/>
      <c r="DQ48" s="822"/>
      <c r="DR48" s="823"/>
      <c r="DS48" s="823"/>
      <c r="DT48" s="823"/>
      <c r="DU48" s="824"/>
      <c r="DV48" s="879"/>
      <c r="DW48" s="880"/>
      <c r="DX48" s="880"/>
      <c r="DY48" s="880"/>
      <c r="DZ48" s="881"/>
      <c r="EA48" s="248"/>
    </row>
    <row r="49" spans="1:131" s="249" customFormat="1" ht="26.25" customHeight="1" x14ac:dyDescent="0.2">
      <c r="A49" s="263">
        <v>22</v>
      </c>
      <c r="B49" s="806"/>
      <c r="C49" s="807"/>
      <c r="D49" s="807"/>
      <c r="E49" s="807"/>
      <c r="F49" s="807"/>
      <c r="G49" s="807"/>
      <c r="H49" s="807"/>
      <c r="I49" s="807"/>
      <c r="J49" s="807"/>
      <c r="K49" s="807"/>
      <c r="L49" s="807"/>
      <c r="M49" s="807"/>
      <c r="N49" s="807"/>
      <c r="O49" s="807"/>
      <c r="P49" s="808"/>
      <c r="Q49" s="809"/>
      <c r="R49" s="810"/>
      <c r="S49" s="810"/>
      <c r="T49" s="810"/>
      <c r="U49" s="810"/>
      <c r="V49" s="810"/>
      <c r="W49" s="810"/>
      <c r="X49" s="810"/>
      <c r="Y49" s="810"/>
      <c r="Z49" s="810"/>
      <c r="AA49" s="810"/>
      <c r="AB49" s="810"/>
      <c r="AC49" s="810"/>
      <c r="AD49" s="810"/>
      <c r="AE49" s="811"/>
      <c r="AF49" s="812"/>
      <c r="AG49" s="813"/>
      <c r="AH49" s="813"/>
      <c r="AI49" s="813"/>
      <c r="AJ49" s="814"/>
      <c r="AK49" s="887"/>
      <c r="AL49" s="892"/>
      <c r="AM49" s="892"/>
      <c r="AN49" s="892"/>
      <c r="AO49" s="892"/>
      <c r="AP49" s="892"/>
      <c r="AQ49" s="892"/>
      <c r="AR49" s="892"/>
      <c r="AS49" s="892"/>
      <c r="AT49" s="892"/>
      <c r="AU49" s="892"/>
      <c r="AV49" s="892"/>
      <c r="AW49" s="892"/>
      <c r="AX49" s="892"/>
      <c r="AY49" s="892"/>
      <c r="AZ49" s="893"/>
      <c r="BA49" s="893"/>
      <c r="BB49" s="893"/>
      <c r="BC49" s="893"/>
      <c r="BD49" s="893"/>
      <c r="BE49" s="894"/>
      <c r="BF49" s="894"/>
      <c r="BG49" s="894"/>
      <c r="BH49" s="894"/>
      <c r="BI49" s="895"/>
      <c r="BJ49" s="254"/>
      <c r="BK49" s="254"/>
      <c r="BL49" s="254"/>
      <c r="BM49" s="254"/>
      <c r="BN49" s="254"/>
      <c r="BO49" s="267"/>
      <c r="BP49" s="267"/>
      <c r="BQ49" s="264">
        <v>43</v>
      </c>
      <c r="BR49" s="265"/>
      <c r="BS49" s="819"/>
      <c r="BT49" s="820"/>
      <c r="BU49" s="820"/>
      <c r="BV49" s="820"/>
      <c r="BW49" s="820"/>
      <c r="BX49" s="820"/>
      <c r="BY49" s="820"/>
      <c r="BZ49" s="820"/>
      <c r="CA49" s="820"/>
      <c r="CB49" s="820"/>
      <c r="CC49" s="820"/>
      <c r="CD49" s="820"/>
      <c r="CE49" s="820"/>
      <c r="CF49" s="820"/>
      <c r="CG49" s="821"/>
      <c r="CH49" s="822"/>
      <c r="CI49" s="823"/>
      <c r="CJ49" s="823"/>
      <c r="CK49" s="823"/>
      <c r="CL49" s="824"/>
      <c r="CM49" s="822"/>
      <c r="CN49" s="823"/>
      <c r="CO49" s="823"/>
      <c r="CP49" s="823"/>
      <c r="CQ49" s="824"/>
      <c r="CR49" s="822"/>
      <c r="CS49" s="823"/>
      <c r="CT49" s="823"/>
      <c r="CU49" s="823"/>
      <c r="CV49" s="824"/>
      <c r="CW49" s="822"/>
      <c r="CX49" s="823"/>
      <c r="CY49" s="823"/>
      <c r="CZ49" s="823"/>
      <c r="DA49" s="824"/>
      <c r="DB49" s="822"/>
      <c r="DC49" s="823"/>
      <c r="DD49" s="823"/>
      <c r="DE49" s="823"/>
      <c r="DF49" s="824"/>
      <c r="DG49" s="822"/>
      <c r="DH49" s="823"/>
      <c r="DI49" s="823"/>
      <c r="DJ49" s="823"/>
      <c r="DK49" s="824"/>
      <c r="DL49" s="822"/>
      <c r="DM49" s="823"/>
      <c r="DN49" s="823"/>
      <c r="DO49" s="823"/>
      <c r="DP49" s="824"/>
      <c r="DQ49" s="822"/>
      <c r="DR49" s="823"/>
      <c r="DS49" s="823"/>
      <c r="DT49" s="823"/>
      <c r="DU49" s="824"/>
      <c r="DV49" s="879"/>
      <c r="DW49" s="880"/>
      <c r="DX49" s="880"/>
      <c r="DY49" s="880"/>
      <c r="DZ49" s="881"/>
      <c r="EA49" s="248"/>
    </row>
    <row r="50" spans="1:131" s="249" customFormat="1" ht="26.25" customHeight="1" x14ac:dyDescent="0.2">
      <c r="A50" s="263">
        <v>23</v>
      </c>
      <c r="B50" s="806"/>
      <c r="C50" s="807"/>
      <c r="D50" s="807"/>
      <c r="E50" s="807"/>
      <c r="F50" s="807"/>
      <c r="G50" s="807"/>
      <c r="H50" s="807"/>
      <c r="I50" s="807"/>
      <c r="J50" s="807"/>
      <c r="K50" s="807"/>
      <c r="L50" s="807"/>
      <c r="M50" s="807"/>
      <c r="N50" s="807"/>
      <c r="O50" s="807"/>
      <c r="P50" s="808"/>
      <c r="Q50" s="896"/>
      <c r="R50" s="897"/>
      <c r="S50" s="897"/>
      <c r="T50" s="897"/>
      <c r="U50" s="897"/>
      <c r="V50" s="897"/>
      <c r="W50" s="897"/>
      <c r="X50" s="897"/>
      <c r="Y50" s="897"/>
      <c r="Z50" s="897"/>
      <c r="AA50" s="897"/>
      <c r="AB50" s="897"/>
      <c r="AC50" s="897"/>
      <c r="AD50" s="897"/>
      <c r="AE50" s="898"/>
      <c r="AF50" s="812"/>
      <c r="AG50" s="813"/>
      <c r="AH50" s="813"/>
      <c r="AI50" s="813"/>
      <c r="AJ50" s="814"/>
      <c r="AK50" s="899"/>
      <c r="AL50" s="897"/>
      <c r="AM50" s="897"/>
      <c r="AN50" s="897"/>
      <c r="AO50" s="897"/>
      <c r="AP50" s="897"/>
      <c r="AQ50" s="897"/>
      <c r="AR50" s="897"/>
      <c r="AS50" s="897"/>
      <c r="AT50" s="897"/>
      <c r="AU50" s="897"/>
      <c r="AV50" s="897"/>
      <c r="AW50" s="897"/>
      <c r="AX50" s="897"/>
      <c r="AY50" s="897"/>
      <c r="AZ50" s="900"/>
      <c r="BA50" s="900"/>
      <c r="BB50" s="900"/>
      <c r="BC50" s="900"/>
      <c r="BD50" s="900"/>
      <c r="BE50" s="894"/>
      <c r="BF50" s="894"/>
      <c r="BG50" s="894"/>
      <c r="BH50" s="894"/>
      <c r="BI50" s="895"/>
      <c r="BJ50" s="254"/>
      <c r="BK50" s="254"/>
      <c r="BL50" s="254"/>
      <c r="BM50" s="254"/>
      <c r="BN50" s="254"/>
      <c r="BO50" s="267"/>
      <c r="BP50" s="267"/>
      <c r="BQ50" s="264">
        <v>44</v>
      </c>
      <c r="BR50" s="265"/>
      <c r="BS50" s="819"/>
      <c r="BT50" s="820"/>
      <c r="BU50" s="820"/>
      <c r="BV50" s="820"/>
      <c r="BW50" s="820"/>
      <c r="BX50" s="820"/>
      <c r="BY50" s="820"/>
      <c r="BZ50" s="820"/>
      <c r="CA50" s="820"/>
      <c r="CB50" s="820"/>
      <c r="CC50" s="820"/>
      <c r="CD50" s="820"/>
      <c r="CE50" s="820"/>
      <c r="CF50" s="820"/>
      <c r="CG50" s="821"/>
      <c r="CH50" s="822"/>
      <c r="CI50" s="823"/>
      <c r="CJ50" s="823"/>
      <c r="CK50" s="823"/>
      <c r="CL50" s="824"/>
      <c r="CM50" s="822"/>
      <c r="CN50" s="823"/>
      <c r="CO50" s="823"/>
      <c r="CP50" s="823"/>
      <c r="CQ50" s="824"/>
      <c r="CR50" s="822"/>
      <c r="CS50" s="823"/>
      <c r="CT50" s="823"/>
      <c r="CU50" s="823"/>
      <c r="CV50" s="824"/>
      <c r="CW50" s="822"/>
      <c r="CX50" s="823"/>
      <c r="CY50" s="823"/>
      <c r="CZ50" s="823"/>
      <c r="DA50" s="824"/>
      <c r="DB50" s="822"/>
      <c r="DC50" s="823"/>
      <c r="DD50" s="823"/>
      <c r="DE50" s="823"/>
      <c r="DF50" s="824"/>
      <c r="DG50" s="822"/>
      <c r="DH50" s="823"/>
      <c r="DI50" s="823"/>
      <c r="DJ50" s="823"/>
      <c r="DK50" s="824"/>
      <c r="DL50" s="822"/>
      <c r="DM50" s="823"/>
      <c r="DN50" s="823"/>
      <c r="DO50" s="823"/>
      <c r="DP50" s="824"/>
      <c r="DQ50" s="822"/>
      <c r="DR50" s="823"/>
      <c r="DS50" s="823"/>
      <c r="DT50" s="823"/>
      <c r="DU50" s="824"/>
      <c r="DV50" s="879"/>
      <c r="DW50" s="880"/>
      <c r="DX50" s="880"/>
      <c r="DY50" s="880"/>
      <c r="DZ50" s="881"/>
      <c r="EA50" s="248"/>
    </row>
    <row r="51" spans="1:131" s="249" customFormat="1" ht="26.25" customHeight="1" x14ac:dyDescent="0.2">
      <c r="A51" s="263">
        <v>24</v>
      </c>
      <c r="B51" s="806"/>
      <c r="C51" s="807"/>
      <c r="D51" s="807"/>
      <c r="E51" s="807"/>
      <c r="F51" s="807"/>
      <c r="G51" s="807"/>
      <c r="H51" s="807"/>
      <c r="I51" s="807"/>
      <c r="J51" s="807"/>
      <c r="K51" s="807"/>
      <c r="L51" s="807"/>
      <c r="M51" s="807"/>
      <c r="N51" s="807"/>
      <c r="O51" s="807"/>
      <c r="P51" s="808"/>
      <c r="Q51" s="896"/>
      <c r="R51" s="897"/>
      <c r="S51" s="897"/>
      <c r="T51" s="897"/>
      <c r="U51" s="897"/>
      <c r="V51" s="897"/>
      <c r="W51" s="897"/>
      <c r="X51" s="897"/>
      <c r="Y51" s="897"/>
      <c r="Z51" s="897"/>
      <c r="AA51" s="897"/>
      <c r="AB51" s="897"/>
      <c r="AC51" s="897"/>
      <c r="AD51" s="897"/>
      <c r="AE51" s="898"/>
      <c r="AF51" s="812"/>
      <c r="AG51" s="813"/>
      <c r="AH51" s="813"/>
      <c r="AI51" s="813"/>
      <c r="AJ51" s="814"/>
      <c r="AK51" s="899"/>
      <c r="AL51" s="897"/>
      <c r="AM51" s="897"/>
      <c r="AN51" s="897"/>
      <c r="AO51" s="897"/>
      <c r="AP51" s="897"/>
      <c r="AQ51" s="897"/>
      <c r="AR51" s="897"/>
      <c r="AS51" s="897"/>
      <c r="AT51" s="897"/>
      <c r="AU51" s="897"/>
      <c r="AV51" s="897"/>
      <c r="AW51" s="897"/>
      <c r="AX51" s="897"/>
      <c r="AY51" s="897"/>
      <c r="AZ51" s="900"/>
      <c r="BA51" s="900"/>
      <c r="BB51" s="900"/>
      <c r="BC51" s="900"/>
      <c r="BD51" s="900"/>
      <c r="BE51" s="894"/>
      <c r="BF51" s="894"/>
      <c r="BG51" s="894"/>
      <c r="BH51" s="894"/>
      <c r="BI51" s="895"/>
      <c r="BJ51" s="254"/>
      <c r="BK51" s="254"/>
      <c r="BL51" s="254"/>
      <c r="BM51" s="254"/>
      <c r="BN51" s="254"/>
      <c r="BO51" s="267"/>
      <c r="BP51" s="267"/>
      <c r="BQ51" s="264">
        <v>45</v>
      </c>
      <c r="BR51" s="265"/>
      <c r="BS51" s="819"/>
      <c r="BT51" s="820"/>
      <c r="BU51" s="820"/>
      <c r="BV51" s="820"/>
      <c r="BW51" s="820"/>
      <c r="BX51" s="820"/>
      <c r="BY51" s="820"/>
      <c r="BZ51" s="820"/>
      <c r="CA51" s="820"/>
      <c r="CB51" s="820"/>
      <c r="CC51" s="820"/>
      <c r="CD51" s="820"/>
      <c r="CE51" s="820"/>
      <c r="CF51" s="820"/>
      <c r="CG51" s="821"/>
      <c r="CH51" s="822"/>
      <c r="CI51" s="823"/>
      <c r="CJ51" s="823"/>
      <c r="CK51" s="823"/>
      <c r="CL51" s="824"/>
      <c r="CM51" s="822"/>
      <c r="CN51" s="823"/>
      <c r="CO51" s="823"/>
      <c r="CP51" s="823"/>
      <c r="CQ51" s="824"/>
      <c r="CR51" s="822"/>
      <c r="CS51" s="823"/>
      <c r="CT51" s="823"/>
      <c r="CU51" s="823"/>
      <c r="CV51" s="824"/>
      <c r="CW51" s="822"/>
      <c r="CX51" s="823"/>
      <c r="CY51" s="823"/>
      <c r="CZ51" s="823"/>
      <c r="DA51" s="824"/>
      <c r="DB51" s="822"/>
      <c r="DC51" s="823"/>
      <c r="DD51" s="823"/>
      <c r="DE51" s="823"/>
      <c r="DF51" s="824"/>
      <c r="DG51" s="822"/>
      <c r="DH51" s="823"/>
      <c r="DI51" s="823"/>
      <c r="DJ51" s="823"/>
      <c r="DK51" s="824"/>
      <c r="DL51" s="822"/>
      <c r="DM51" s="823"/>
      <c r="DN51" s="823"/>
      <c r="DO51" s="823"/>
      <c r="DP51" s="824"/>
      <c r="DQ51" s="822"/>
      <c r="DR51" s="823"/>
      <c r="DS51" s="823"/>
      <c r="DT51" s="823"/>
      <c r="DU51" s="824"/>
      <c r="DV51" s="879"/>
      <c r="DW51" s="880"/>
      <c r="DX51" s="880"/>
      <c r="DY51" s="880"/>
      <c r="DZ51" s="881"/>
      <c r="EA51" s="248"/>
    </row>
    <row r="52" spans="1:131" s="249" customFormat="1" ht="26.25" customHeight="1" x14ac:dyDescent="0.2">
      <c r="A52" s="263">
        <v>25</v>
      </c>
      <c r="B52" s="806"/>
      <c r="C52" s="807"/>
      <c r="D52" s="807"/>
      <c r="E52" s="807"/>
      <c r="F52" s="807"/>
      <c r="G52" s="807"/>
      <c r="H52" s="807"/>
      <c r="I52" s="807"/>
      <c r="J52" s="807"/>
      <c r="K52" s="807"/>
      <c r="L52" s="807"/>
      <c r="M52" s="807"/>
      <c r="N52" s="807"/>
      <c r="O52" s="807"/>
      <c r="P52" s="808"/>
      <c r="Q52" s="896"/>
      <c r="R52" s="897"/>
      <c r="S52" s="897"/>
      <c r="T52" s="897"/>
      <c r="U52" s="897"/>
      <c r="V52" s="897"/>
      <c r="W52" s="897"/>
      <c r="X52" s="897"/>
      <c r="Y52" s="897"/>
      <c r="Z52" s="897"/>
      <c r="AA52" s="897"/>
      <c r="AB52" s="897"/>
      <c r="AC52" s="897"/>
      <c r="AD52" s="897"/>
      <c r="AE52" s="898"/>
      <c r="AF52" s="812"/>
      <c r="AG52" s="813"/>
      <c r="AH52" s="813"/>
      <c r="AI52" s="813"/>
      <c r="AJ52" s="814"/>
      <c r="AK52" s="899"/>
      <c r="AL52" s="897"/>
      <c r="AM52" s="897"/>
      <c r="AN52" s="897"/>
      <c r="AO52" s="897"/>
      <c r="AP52" s="897"/>
      <c r="AQ52" s="897"/>
      <c r="AR52" s="897"/>
      <c r="AS52" s="897"/>
      <c r="AT52" s="897"/>
      <c r="AU52" s="897"/>
      <c r="AV52" s="897"/>
      <c r="AW52" s="897"/>
      <c r="AX52" s="897"/>
      <c r="AY52" s="897"/>
      <c r="AZ52" s="900"/>
      <c r="BA52" s="900"/>
      <c r="BB52" s="900"/>
      <c r="BC52" s="900"/>
      <c r="BD52" s="900"/>
      <c r="BE52" s="894"/>
      <c r="BF52" s="894"/>
      <c r="BG52" s="894"/>
      <c r="BH52" s="894"/>
      <c r="BI52" s="895"/>
      <c r="BJ52" s="254"/>
      <c r="BK52" s="254"/>
      <c r="BL52" s="254"/>
      <c r="BM52" s="254"/>
      <c r="BN52" s="254"/>
      <c r="BO52" s="267"/>
      <c r="BP52" s="267"/>
      <c r="BQ52" s="264">
        <v>46</v>
      </c>
      <c r="BR52" s="265"/>
      <c r="BS52" s="819"/>
      <c r="BT52" s="820"/>
      <c r="BU52" s="820"/>
      <c r="BV52" s="820"/>
      <c r="BW52" s="820"/>
      <c r="BX52" s="820"/>
      <c r="BY52" s="820"/>
      <c r="BZ52" s="820"/>
      <c r="CA52" s="820"/>
      <c r="CB52" s="820"/>
      <c r="CC52" s="820"/>
      <c r="CD52" s="820"/>
      <c r="CE52" s="820"/>
      <c r="CF52" s="820"/>
      <c r="CG52" s="821"/>
      <c r="CH52" s="822"/>
      <c r="CI52" s="823"/>
      <c r="CJ52" s="823"/>
      <c r="CK52" s="823"/>
      <c r="CL52" s="824"/>
      <c r="CM52" s="822"/>
      <c r="CN52" s="823"/>
      <c r="CO52" s="823"/>
      <c r="CP52" s="823"/>
      <c r="CQ52" s="824"/>
      <c r="CR52" s="822"/>
      <c r="CS52" s="823"/>
      <c r="CT52" s="823"/>
      <c r="CU52" s="823"/>
      <c r="CV52" s="824"/>
      <c r="CW52" s="822"/>
      <c r="CX52" s="823"/>
      <c r="CY52" s="823"/>
      <c r="CZ52" s="823"/>
      <c r="DA52" s="824"/>
      <c r="DB52" s="822"/>
      <c r="DC52" s="823"/>
      <c r="DD52" s="823"/>
      <c r="DE52" s="823"/>
      <c r="DF52" s="824"/>
      <c r="DG52" s="822"/>
      <c r="DH52" s="823"/>
      <c r="DI52" s="823"/>
      <c r="DJ52" s="823"/>
      <c r="DK52" s="824"/>
      <c r="DL52" s="822"/>
      <c r="DM52" s="823"/>
      <c r="DN52" s="823"/>
      <c r="DO52" s="823"/>
      <c r="DP52" s="824"/>
      <c r="DQ52" s="822"/>
      <c r="DR52" s="823"/>
      <c r="DS52" s="823"/>
      <c r="DT52" s="823"/>
      <c r="DU52" s="824"/>
      <c r="DV52" s="879"/>
      <c r="DW52" s="880"/>
      <c r="DX52" s="880"/>
      <c r="DY52" s="880"/>
      <c r="DZ52" s="881"/>
      <c r="EA52" s="248"/>
    </row>
    <row r="53" spans="1:131" s="249" customFormat="1" ht="26.25" customHeight="1" x14ac:dyDescent="0.2">
      <c r="A53" s="263">
        <v>26</v>
      </c>
      <c r="B53" s="806"/>
      <c r="C53" s="807"/>
      <c r="D53" s="807"/>
      <c r="E53" s="807"/>
      <c r="F53" s="807"/>
      <c r="G53" s="807"/>
      <c r="H53" s="807"/>
      <c r="I53" s="807"/>
      <c r="J53" s="807"/>
      <c r="K53" s="807"/>
      <c r="L53" s="807"/>
      <c r="M53" s="807"/>
      <c r="N53" s="807"/>
      <c r="O53" s="807"/>
      <c r="P53" s="808"/>
      <c r="Q53" s="896"/>
      <c r="R53" s="897"/>
      <c r="S53" s="897"/>
      <c r="T53" s="897"/>
      <c r="U53" s="897"/>
      <c r="V53" s="897"/>
      <c r="W53" s="897"/>
      <c r="X53" s="897"/>
      <c r="Y53" s="897"/>
      <c r="Z53" s="897"/>
      <c r="AA53" s="897"/>
      <c r="AB53" s="897"/>
      <c r="AC53" s="897"/>
      <c r="AD53" s="897"/>
      <c r="AE53" s="898"/>
      <c r="AF53" s="812"/>
      <c r="AG53" s="813"/>
      <c r="AH53" s="813"/>
      <c r="AI53" s="813"/>
      <c r="AJ53" s="814"/>
      <c r="AK53" s="899"/>
      <c r="AL53" s="897"/>
      <c r="AM53" s="897"/>
      <c r="AN53" s="897"/>
      <c r="AO53" s="897"/>
      <c r="AP53" s="897"/>
      <c r="AQ53" s="897"/>
      <c r="AR53" s="897"/>
      <c r="AS53" s="897"/>
      <c r="AT53" s="897"/>
      <c r="AU53" s="897"/>
      <c r="AV53" s="897"/>
      <c r="AW53" s="897"/>
      <c r="AX53" s="897"/>
      <c r="AY53" s="897"/>
      <c r="AZ53" s="900"/>
      <c r="BA53" s="900"/>
      <c r="BB53" s="900"/>
      <c r="BC53" s="900"/>
      <c r="BD53" s="900"/>
      <c r="BE53" s="894"/>
      <c r="BF53" s="894"/>
      <c r="BG53" s="894"/>
      <c r="BH53" s="894"/>
      <c r="BI53" s="895"/>
      <c r="BJ53" s="254"/>
      <c r="BK53" s="254"/>
      <c r="BL53" s="254"/>
      <c r="BM53" s="254"/>
      <c r="BN53" s="254"/>
      <c r="BO53" s="267"/>
      <c r="BP53" s="267"/>
      <c r="BQ53" s="264">
        <v>47</v>
      </c>
      <c r="BR53" s="265"/>
      <c r="BS53" s="819"/>
      <c r="BT53" s="820"/>
      <c r="BU53" s="820"/>
      <c r="BV53" s="820"/>
      <c r="BW53" s="820"/>
      <c r="BX53" s="820"/>
      <c r="BY53" s="820"/>
      <c r="BZ53" s="820"/>
      <c r="CA53" s="820"/>
      <c r="CB53" s="820"/>
      <c r="CC53" s="820"/>
      <c r="CD53" s="820"/>
      <c r="CE53" s="820"/>
      <c r="CF53" s="820"/>
      <c r="CG53" s="821"/>
      <c r="CH53" s="822"/>
      <c r="CI53" s="823"/>
      <c r="CJ53" s="823"/>
      <c r="CK53" s="823"/>
      <c r="CL53" s="824"/>
      <c r="CM53" s="822"/>
      <c r="CN53" s="823"/>
      <c r="CO53" s="823"/>
      <c r="CP53" s="823"/>
      <c r="CQ53" s="824"/>
      <c r="CR53" s="822"/>
      <c r="CS53" s="823"/>
      <c r="CT53" s="823"/>
      <c r="CU53" s="823"/>
      <c r="CV53" s="824"/>
      <c r="CW53" s="822"/>
      <c r="CX53" s="823"/>
      <c r="CY53" s="823"/>
      <c r="CZ53" s="823"/>
      <c r="DA53" s="824"/>
      <c r="DB53" s="822"/>
      <c r="DC53" s="823"/>
      <c r="DD53" s="823"/>
      <c r="DE53" s="823"/>
      <c r="DF53" s="824"/>
      <c r="DG53" s="822"/>
      <c r="DH53" s="823"/>
      <c r="DI53" s="823"/>
      <c r="DJ53" s="823"/>
      <c r="DK53" s="824"/>
      <c r="DL53" s="822"/>
      <c r="DM53" s="823"/>
      <c r="DN53" s="823"/>
      <c r="DO53" s="823"/>
      <c r="DP53" s="824"/>
      <c r="DQ53" s="822"/>
      <c r="DR53" s="823"/>
      <c r="DS53" s="823"/>
      <c r="DT53" s="823"/>
      <c r="DU53" s="824"/>
      <c r="DV53" s="879"/>
      <c r="DW53" s="880"/>
      <c r="DX53" s="880"/>
      <c r="DY53" s="880"/>
      <c r="DZ53" s="881"/>
      <c r="EA53" s="248"/>
    </row>
    <row r="54" spans="1:131" s="249" customFormat="1" ht="26.25" customHeight="1" x14ac:dyDescent="0.2">
      <c r="A54" s="263">
        <v>27</v>
      </c>
      <c r="B54" s="806"/>
      <c r="C54" s="807"/>
      <c r="D54" s="807"/>
      <c r="E54" s="807"/>
      <c r="F54" s="807"/>
      <c r="G54" s="807"/>
      <c r="H54" s="807"/>
      <c r="I54" s="807"/>
      <c r="J54" s="807"/>
      <c r="K54" s="807"/>
      <c r="L54" s="807"/>
      <c r="M54" s="807"/>
      <c r="N54" s="807"/>
      <c r="O54" s="807"/>
      <c r="P54" s="808"/>
      <c r="Q54" s="896"/>
      <c r="R54" s="897"/>
      <c r="S54" s="897"/>
      <c r="T54" s="897"/>
      <c r="U54" s="897"/>
      <c r="V54" s="897"/>
      <c r="W54" s="897"/>
      <c r="X54" s="897"/>
      <c r="Y54" s="897"/>
      <c r="Z54" s="897"/>
      <c r="AA54" s="897"/>
      <c r="AB54" s="897"/>
      <c r="AC54" s="897"/>
      <c r="AD54" s="897"/>
      <c r="AE54" s="898"/>
      <c r="AF54" s="812"/>
      <c r="AG54" s="813"/>
      <c r="AH54" s="813"/>
      <c r="AI54" s="813"/>
      <c r="AJ54" s="814"/>
      <c r="AK54" s="899"/>
      <c r="AL54" s="897"/>
      <c r="AM54" s="897"/>
      <c r="AN54" s="897"/>
      <c r="AO54" s="897"/>
      <c r="AP54" s="897"/>
      <c r="AQ54" s="897"/>
      <c r="AR54" s="897"/>
      <c r="AS54" s="897"/>
      <c r="AT54" s="897"/>
      <c r="AU54" s="897"/>
      <c r="AV54" s="897"/>
      <c r="AW54" s="897"/>
      <c r="AX54" s="897"/>
      <c r="AY54" s="897"/>
      <c r="AZ54" s="900"/>
      <c r="BA54" s="900"/>
      <c r="BB54" s="900"/>
      <c r="BC54" s="900"/>
      <c r="BD54" s="900"/>
      <c r="BE54" s="894"/>
      <c r="BF54" s="894"/>
      <c r="BG54" s="894"/>
      <c r="BH54" s="894"/>
      <c r="BI54" s="895"/>
      <c r="BJ54" s="254"/>
      <c r="BK54" s="254"/>
      <c r="BL54" s="254"/>
      <c r="BM54" s="254"/>
      <c r="BN54" s="254"/>
      <c r="BO54" s="267"/>
      <c r="BP54" s="267"/>
      <c r="BQ54" s="264">
        <v>48</v>
      </c>
      <c r="BR54" s="265"/>
      <c r="BS54" s="819"/>
      <c r="BT54" s="820"/>
      <c r="BU54" s="820"/>
      <c r="BV54" s="820"/>
      <c r="BW54" s="820"/>
      <c r="BX54" s="820"/>
      <c r="BY54" s="820"/>
      <c r="BZ54" s="820"/>
      <c r="CA54" s="820"/>
      <c r="CB54" s="820"/>
      <c r="CC54" s="820"/>
      <c r="CD54" s="820"/>
      <c r="CE54" s="820"/>
      <c r="CF54" s="820"/>
      <c r="CG54" s="821"/>
      <c r="CH54" s="822"/>
      <c r="CI54" s="823"/>
      <c r="CJ54" s="823"/>
      <c r="CK54" s="823"/>
      <c r="CL54" s="824"/>
      <c r="CM54" s="822"/>
      <c r="CN54" s="823"/>
      <c r="CO54" s="823"/>
      <c r="CP54" s="823"/>
      <c r="CQ54" s="824"/>
      <c r="CR54" s="822"/>
      <c r="CS54" s="823"/>
      <c r="CT54" s="823"/>
      <c r="CU54" s="823"/>
      <c r="CV54" s="824"/>
      <c r="CW54" s="822"/>
      <c r="CX54" s="823"/>
      <c r="CY54" s="823"/>
      <c r="CZ54" s="823"/>
      <c r="DA54" s="824"/>
      <c r="DB54" s="822"/>
      <c r="DC54" s="823"/>
      <c r="DD54" s="823"/>
      <c r="DE54" s="823"/>
      <c r="DF54" s="824"/>
      <c r="DG54" s="822"/>
      <c r="DH54" s="823"/>
      <c r="DI54" s="823"/>
      <c r="DJ54" s="823"/>
      <c r="DK54" s="824"/>
      <c r="DL54" s="822"/>
      <c r="DM54" s="823"/>
      <c r="DN54" s="823"/>
      <c r="DO54" s="823"/>
      <c r="DP54" s="824"/>
      <c r="DQ54" s="822"/>
      <c r="DR54" s="823"/>
      <c r="DS54" s="823"/>
      <c r="DT54" s="823"/>
      <c r="DU54" s="824"/>
      <c r="DV54" s="879"/>
      <c r="DW54" s="880"/>
      <c r="DX54" s="880"/>
      <c r="DY54" s="880"/>
      <c r="DZ54" s="881"/>
      <c r="EA54" s="248"/>
    </row>
    <row r="55" spans="1:131" s="249" customFormat="1" ht="26.25" customHeight="1" x14ac:dyDescent="0.2">
      <c r="A55" s="263">
        <v>28</v>
      </c>
      <c r="B55" s="806"/>
      <c r="C55" s="807"/>
      <c r="D55" s="807"/>
      <c r="E55" s="807"/>
      <c r="F55" s="807"/>
      <c r="G55" s="807"/>
      <c r="H55" s="807"/>
      <c r="I55" s="807"/>
      <c r="J55" s="807"/>
      <c r="K55" s="807"/>
      <c r="L55" s="807"/>
      <c r="M55" s="807"/>
      <c r="N55" s="807"/>
      <c r="O55" s="807"/>
      <c r="P55" s="808"/>
      <c r="Q55" s="896"/>
      <c r="R55" s="897"/>
      <c r="S55" s="897"/>
      <c r="T55" s="897"/>
      <c r="U55" s="897"/>
      <c r="V55" s="897"/>
      <c r="W55" s="897"/>
      <c r="X55" s="897"/>
      <c r="Y55" s="897"/>
      <c r="Z55" s="897"/>
      <c r="AA55" s="897"/>
      <c r="AB55" s="897"/>
      <c r="AC55" s="897"/>
      <c r="AD55" s="897"/>
      <c r="AE55" s="898"/>
      <c r="AF55" s="812"/>
      <c r="AG55" s="813"/>
      <c r="AH55" s="813"/>
      <c r="AI55" s="813"/>
      <c r="AJ55" s="814"/>
      <c r="AK55" s="899"/>
      <c r="AL55" s="897"/>
      <c r="AM55" s="897"/>
      <c r="AN55" s="897"/>
      <c r="AO55" s="897"/>
      <c r="AP55" s="897"/>
      <c r="AQ55" s="897"/>
      <c r="AR55" s="897"/>
      <c r="AS55" s="897"/>
      <c r="AT55" s="897"/>
      <c r="AU55" s="897"/>
      <c r="AV55" s="897"/>
      <c r="AW55" s="897"/>
      <c r="AX55" s="897"/>
      <c r="AY55" s="897"/>
      <c r="AZ55" s="900"/>
      <c r="BA55" s="900"/>
      <c r="BB55" s="900"/>
      <c r="BC55" s="900"/>
      <c r="BD55" s="900"/>
      <c r="BE55" s="894"/>
      <c r="BF55" s="894"/>
      <c r="BG55" s="894"/>
      <c r="BH55" s="894"/>
      <c r="BI55" s="895"/>
      <c r="BJ55" s="254"/>
      <c r="BK55" s="254"/>
      <c r="BL55" s="254"/>
      <c r="BM55" s="254"/>
      <c r="BN55" s="254"/>
      <c r="BO55" s="267"/>
      <c r="BP55" s="267"/>
      <c r="BQ55" s="264">
        <v>49</v>
      </c>
      <c r="BR55" s="265"/>
      <c r="BS55" s="819"/>
      <c r="BT55" s="820"/>
      <c r="BU55" s="820"/>
      <c r="BV55" s="820"/>
      <c r="BW55" s="820"/>
      <c r="BX55" s="820"/>
      <c r="BY55" s="820"/>
      <c r="BZ55" s="820"/>
      <c r="CA55" s="820"/>
      <c r="CB55" s="820"/>
      <c r="CC55" s="820"/>
      <c r="CD55" s="820"/>
      <c r="CE55" s="820"/>
      <c r="CF55" s="820"/>
      <c r="CG55" s="821"/>
      <c r="CH55" s="822"/>
      <c r="CI55" s="823"/>
      <c r="CJ55" s="823"/>
      <c r="CK55" s="823"/>
      <c r="CL55" s="824"/>
      <c r="CM55" s="822"/>
      <c r="CN55" s="823"/>
      <c r="CO55" s="823"/>
      <c r="CP55" s="823"/>
      <c r="CQ55" s="824"/>
      <c r="CR55" s="822"/>
      <c r="CS55" s="823"/>
      <c r="CT55" s="823"/>
      <c r="CU55" s="823"/>
      <c r="CV55" s="824"/>
      <c r="CW55" s="822"/>
      <c r="CX55" s="823"/>
      <c r="CY55" s="823"/>
      <c r="CZ55" s="823"/>
      <c r="DA55" s="824"/>
      <c r="DB55" s="822"/>
      <c r="DC55" s="823"/>
      <c r="DD55" s="823"/>
      <c r="DE55" s="823"/>
      <c r="DF55" s="824"/>
      <c r="DG55" s="822"/>
      <c r="DH55" s="823"/>
      <c r="DI55" s="823"/>
      <c r="DJ55" s="823"/>
      <c r="DK55" s="824"/>
      <c r="DL55" s="822"/>
      <c r="DM55" s="823"/>
      <c r="DN55" s="823"/>
      <c r="DO55" s="823"/>
      <c r="DP55" s="824"/>
      <c r="DQ55" s="822"/>
      <c r="DR55" s="823"/>
      <c r="DS55" s="823"/>
      <c r="DT55" s="823"/>
      <c r="DU55" s="824"/>
      <c r="DV55" s="879"/>
      <c r="DW55" s="880"/>
      <c r="DX55" s="880"/>
      <c r="DY55" s="880"/>
      <c r="DZ55" s="881"/>
      <c r="EA55" s="248"/>
    </row>
    <row r="56" spans="1:131" s="249" customFormat="1" ht="26.25" customHeight="1" x14ac:dyDescent="0.2">
      <c r="A56" s="263">
        <v>29</v>
      </c>
      <c r="B56" s="806"/>
      <c r="C56" s="807"/>
      <c r="D56" s="807"/>
      <c r="E56" s="807"/>
      <c r="F56" s="807"/>
      <c r="G56" s="807"/>
      <c r="H56" s="807"/>
      <c r="I56" s="807"/>
      <c r="J56" s="807"/>
      <c r="K56" s="807"/>
      <c r="L56" s="807"/>
      <c r="M56" s="807"/>
      <c r="N56" s="807"/>
      <c r="O56" s="807"/>
      <c r="P56" s="808"/>
      <c r="Q56" s="896"/>
      <c r="R56" s="897"/>
      <c r="S56" s="897"/>
      <c r="T56" s="897"/>
      <c r="U56" s="897"/>
      <c r="V56" s="897"/>
      <c r="W56" s="897"/>
      <c r="X56" s="897"/>
      <c r="Y56" s="897"/>
      <c r="Z56" s="897"/>
      <c r="AA56" s="897"/>
      <c r="AB56" s="897"/>
      <c r="AC56" s="897"/>
      <c r="AD56" s="897"/>
      <c r="AE56" s="898"/>
      <c r="AF56" s="812"/>
      <c r="AG56" s="813"/>
      <c r="AH56" s="813"/>
      <c r="AI56" s="813"/>
      <c r="AJ56" s="814"/>
      <c r="AK56" s="899"/>
      <c r="AL56" s="897"/>
      <c r="AM56" s="897"/>
      <c r="AN56" s="897"/>
      <c r="AO56" s="897"/>
      <c r="AP56" s="897"/>
      <c r="AQ56" s="897"/>
      <c r="AR56" s="897"/>
      <c r="AS56" s="897"/>
      <c r="AT56" s="897"/>
      <c r="AU56" s="897"/>
      <c r="AV56" s="897"/>
      <c r="AW56" s="897"/>
      <c r="AX56" s="897"/>
      <c r="AY56" s="897"/>
      <c r="AZ56" s="900"/>
      <c r="BA56" s="900"/>
      <c r="BB56" s="900"/>
      <c r="BC56" s="900"/>
      <c r="BD56" s="900"/>
      <c r="BE56" s="894"/>
      <c r="BF56" s="894"/>
      <c r="BG56" s="894"/>
      <c r="BH56" s="894"/>
      <c r="BI56" s="895"/>
      <c r="BJ56" s="254"/>
      <c r="BK56" s="254"/>
      <c r="BL56" s="254"/>
      <c r="BM56" s="254"/>
      <c r="BN56" s="254"/>
      <c r="BO56" s="267"/>
      <c r="BP56" s="267"/>
      <c r="BQ56" s="264">
        <v>50</v>
      </c>
      <c r="BR56" s="265"/>
      <c r="BS56" s="819"/>
      <c r="BT56" s="820"/>
      <c r="BU56" s="820"/>
      <c r="BV56" s="820"/>
      <c r="BW56" s="820"/>
      <c r="BX56" s="820"/>
      <c r="BY56" s="820"/>
      <c r="BZ56" s="820"/>
      <c r="CA56" s="820"/>
      <c r="CB56" s="820"/>
      <c r="CC56" s="820"/>
      <c r="CD56" s="820"/>
      <c r="CE56" s="820"/>
      <c r="CF56" s="820"/>
      <c r="CG56" s="821"/>
      <c r="CH56" s="822"/>
      <c r="CI56" s="823"/>
      <c r="CJ56" s="823"/>
      <c r="CK56" s="823"/>
      <c r="CL56" s="824"/>
      <c r="CM56" s="822"/>
      <c r="CN56" s="823"/>
      <c r="CO56" s="823"/>
      <c r="CP56" s="823"/>
      <c r="CQ56" s="824"/>
      <c r="CR56" s="822"/>
      <c r="CS56" s="823"/>
      <c r="CT56" s="823"/>
      <c r="CU56" s="823"/>
      <c r="CV56" s="824"/>
      <c r="CW56" s="822"/>
      <c r="CX56" s="823"/>
      <c r="CY56" s="823"/>
      <c r="CZ56" s="823"/>
      <c r="DA56" s="824"/>
      <c r="DB56" s="822"/>
      <c r="DC56" s="823"/>
      <c r="DD56" s="823"/>
      <c r="DE56" s="823"/>
      <c r="DF56" s="824"/>
      <c r="DG56" s="822"/>
      <c r="DH56" s="823"/>
      <c r="DI56" s="823"/>
      <c r="DJ56" s="823"/>
      <c r="DK56" s="824"/>
      <c r="DL56" s="822"/>
      <c r="DM56" s="823"/>
      <c r="DN56" s="823"/>
      <c r="DO56" s="823"/>
      <c r="DP56" s="824"/>
      <c r="DQ56" s="822"/>
      <c r="DR56" s="823"/>
      <c r="DS56" s="823"/>
      <c r="DT56" s="823"/>
      <c r="DU56" s="824"/>
      <c r="DV56" s="879"/>
      <c r="DW56" s="880"/>
      <c r="DX56" s="880"/>
      <c r="DY56" s="880"/>
      <c r="DZ56" s="881"/>
      <c r="EA56" s="248"/>
    </row>
    <row r="57" spans="1:131" s="249" customFormat="1" ht="26.25" customHeight="1" x14ac:dyDescent="0.2">
      <c r="A57" s="263">
        <v>30</v>
      </c>
      <c r="B57" s="806"/>
      <c r="C57" s="807"/>
      <c r="D57" s="807"/>
      <c r="E57" s="807"/>
      <c r="F57" s="807"/>
      <c r="G57" s="807"/>
      <c r="H57" s="807"/>
      <c r="I57" s="807"/>
      <c r="J57" s="807"/>
      <c r="K57" s="807"/>
      <c r="L57" s="807"/>
      <c r="M57" s="807"/>
      <c r="N57" s="807"/>
      <c r="O57" s="807"/>
      <c r="P57" s="808"/>
      <c r="Q57" s="896"/>
      <c r="R57" s="897"/>
      <c r="S57" s="897"/>
      <c r="T57" s="897"/>
      <c r="U57" s="897"/>
      <c r="V57" s="897"/>
      <c r="W57" s="897"/>
      <c r="X57" s="897"/>
      <c r="Y57" s="897"/>
      <c r="Z57" s="897"/>
      <c r="AA57" s="897"/>
      <c r="AB57" s="897"/>
      <c r="AC57" s="897"/>
      <c r="AD57" s="897"/>
      <c r="AE57" s="898"/>
      <c r="AF57" s="812"/>
      <c r="AG57" s="813"/>
      <c r="AH57" s="813"/>
      <c r="AI57" s="813"/>
      <c r="AJ57" s="814"/>
      <c r="AK57" s="899"/>
      <c r="AL57" s="897"/>
      <c r="AM57" s="897"/>
      <c r="AN57" s="897"/>
      <c r="AO57" s="897"/>
      <c r="AP57" s="897"/>
      <c r="AQ57" s="897"/>
      <c r="AR57" s="897"/>
      <c r="AS57" s="897"/>
      <c r="AT57" s="897"/>
      <c r="AU57" s="897"/>
      <c r="AV57" s="897"/>
      <c r="AW57" s="897"/>
      <c r="AX57" s="897"/>
      <c r="AY57" s="897"/>
      <c r="AZ57" s="900"/>
      <c r="BA57" s="900"/>
      <c r="BB57" s="900"/>
      <c r="BC57" s="900"/>
      <c r="BD57" s="900"/>
      <c r="BE57" s="894"/>
      <c r="BF57" s="894"/>
      <c r="BG57" s="894"/>
      <c r="BH57" s="894"/>
      <c r="BI57" s="895"/>
      <c r="BJ57" s="254"/>
      <c r="BK57" s="254"/>
      <c r="BL57" s="254"/>
      <c r="BM57" s="254"/>
      <c r="BN57" s="254"/>
      <c r="BO57" s="267"/>
      <c r="BP57" s="267"/>
      <c r="BQ57" s="264">
        <v>51</v>
      </c>
      <c r="BR57" s="265"/>
      <c r="BS57" s="819"/>
      <c r="BT57" s="820"/>
      <c r="BU57" s="820"/>
      <c r="BV57" s="820"/>
      <c r="BW57" s="820"/>
      <c r="BX57" s="820"/>
      <c r="BY57" s="820"/>
      <c r="BZ57" s="820"/>
      <c r="CA57" s="820"/>
      <c r="CB57" s="820"/>
      <c r="CC57" s="820"/>
      <c r="CD57" s="820"/>
      <c r="CE57" s="820"/>
      <c r="CF57" s="820"/>
      <c r="CG57" s="821"/>
      <c r="CH57" s="822"/>
      <c r="CI57" s="823"/>
      <c r="CJ57" s="823"/>
      <c r="CK57" s="823"/>
      <c r="CL57" s="824"/>
      <c r="CM57" s="822"/>
      <c r="CN57" s="823"/>
      <c r="CO57" s="823"/>
      <c r="CP57" s="823"/>
      <c r="CQ57" s="824"/>
      <c r="CR57" s="822"/>
      <c r="CS57" s="823"/>
      <c r="CT57" s="823"/>
      <c r="CU57" s="823"/>
      <c r="CV57" s="824"/>
      <c r="CW57" s="822"/>
      <c r="CX57" s="823"/>
      <c r="CY57" s="823"/>
      <c r="CZ57" s="823"/>
      <c r="DA57" s="824"/>
      <c r="DB57" s="822"/>
      <c r="DC57" s="823"/>
      <c r="DD57" s="823"/>
      <c r="DE57" s="823"/>
      <c r="DF57" s="824"/>
      <c r="DG57" s="822"/>
      <c r="DH57" s="823"/>
      <c r="DI57" s="823"/>
      <c r="DJ57" s="823"/>
      <c r="DK57" s="824"/>
      <c r="DL57" s="822"/>
      <c r="DM57" s="823"/>
      <c r="DN57" s="823"/>
      <c r="DO57" s="823"/>
      <c r="DP57" s="824"/>
      <c r="DQ57" s="822"/>
      <c r="DR57" s="823"/>
      <c r="DS57" s="823"/>
      <c r="DT57" s="823"/>
      <c r="DU57" s="824"/>
      <c r="DV57" s="879"/>
      <c r="DW57" s="880"/>
      <c r="DX57" s="880"/>
      <c r="DY57" s="880"/>
      <c r="DZ57" s="881"/>
      <c r="EA57" s="248"/>
    </row>
    <row r="58" spans="1:131" s="249" customFormat="1" ht="26.25" customHeight="1" x14ac:dyDescent="0.2">
      <c r="A58" s="263">
        <v>31</v>
      </c>
      <c r="B58" s="806"/>
      <c r="C58" s="807"/>
      <c r="D58" s="807"/>
      <c r="E58" s="807"/>
      <c r="F58" s="807"/>
      <c r="G58" s="807"/>
      <c r="H58" s="807"/>
      <c r="I58" s="807"/>
      <c r="J58" s="807"/>
      <c r="K58" s="807"/>
      <c r="L58" s="807"/>
      <c r="M58" s="807"/>
      <c r="N58" s="807"/>
      <c r="O58" s="807"/>
      <c r="P58" s="808"/>
      <c r="Q58" s="896"/>
      <c r="R58" s="897"/>
      <c r="S58" s="897"/>
      <c r="T58" s="897"/>
      <c r="U58" s="897"/>
      <c r="V58" s="897"/>
      <c r="W58" s="897"/>
      <c r="X58" s="897"/>
      <c r="Y58" s="897"/>
      <c r="Z58" s="897"/>
      <c r="AA58" s="897"/>
      <c r="AB58" s="897"/>
      <c r="AC58" s="897"/>
      <c r="AD58" s="897"/>
      <c r="AE58" s="898"/>
      <c r="AF58" s="812"/>
      <c r="AG58" s="813"/>
      <c r="AH58" s="813"/>
      <c r="AI58" s="813"/>
      <c r="AJ58" s="814"/>
      <c r="AK58" s="899"/>
      <c r="AL58" s="897"/>
      <c r="AM58" s="897"/>
      <c r="AN58" s="897"/>
      <c r="AO58" s="897"/>
      <c r="AP58" s="897"/>
      <c r="AQ58" s="897"/>
      <c r="AR58" s="897"/>
      <c r="AS58" s="897"/>
      <c r="AT58" s="897"/>
      <c r="AU58" s="897"/>
      <c r="AV58" s="897"/>
      <c r="AW58" s="897"/>
      <c r="AX58" s="897"/>
      <c r="AY58" s="897"/>
      <c r="AZ58" s="900"/>
      <c r="BA58" s="900"/>
      <c r="BB58" s="900"/>
      <c r="BC58" s="900"/>
      <c r="BD58" s="900"/>
      <c r="BE58" s="894"/>
      <c r="BF58" s="894"/>
      <c r="BG58" s="894"/>
      <c r="BH58" s="894"/>
      <c r="BI58" s="895"/>
      <c r="BJ58" s="254"/>
      <c r="BK58" s="254"/>
      <c r="BL58" s="254"/>
      <c r="BM58" s="254"/>
      <c r="BN58" s="254"/>
      <c r="BO58" s="267"/>
      <c r="BP58" s="267"/>
      <c r="BQ58" s="264">
        <v>52</v>
      </c>
      <c r="BR58" s="265"/>
      <c r="BS58" s="819"/>
      <c r="BT58" s="820"/>
      <c r="BU58" s="820"/>
      <c r="BV58" s="820"/>
      <c r="BW58" s="820"/>
      <c r="BX58" s="820"/>
      <c r="BY58" s="820"/>
      <c r="BZ58" s="820"/>
      <c r="CA58" s="820"/>
      <c r="CB58" s="820"/>
      <c r="CC58" s="820"/>
      <c r="CD58" s="820"/>
      <c r="CE58" s="820"/>
      <c r="CF58" s="820"/>
      <c r="CG58" s="821"/>
      <c r="CH58" s="822"/>
      <c r="CI58" s="823"/>
      <c r="CJ58" s="823"/>
      <c r="CK58" s="823"/>
      <c r="CL58" s="824"/>
      <c r="CM58" s="822"/>
      <c r="CN58" s="823"/>
      <c r="CO58" s="823"/>
      <c r="CP58" s="823"/>
      <c r="CQ58" s="824"/>
      <c r="CR58" s="822"/>
      <c r="CS58" s="823"/>
      <c r="CT58" s="823"/>
      <c r="CU58" s="823"/>
      <c r="CV58" s="824"/>
      <c r="CW58" s="822"/>
      <c r="CX58" s="823"/>
      <c r="CY58" s="823"/>
      <c r="CZ58" s="823"/>
      <c r="DA58" s="824"/>
      <c r="DB58" s="822"/>
      <c r="DC58" s="823"/>
      <c r="DD58" s="823"/>
      <c r="DE58" s="823"/>
      <c r="DF58" s="824"/>
      <c r="DG58" s="822"/>
      <c r="DH58" s="823"/>
      <c r="DI58" s="823"/>
      <c r="DJ58" s="823"/>
      <c r="DK58" s="824"/>
      <c r="DL58" s="822"/>
      <c r="DM58" s="823"/>
      <c r="DN58" s="823"/>
      <c r="DO58" s="823"/>
      <c r="DP58" s="824"/>
      <c r="DQ58" s="822"/>
      <c r="DR58" s="823"/>
      <c r="DS58" s="823"/>
      <c r="DT58" s="823"/>
      <c r="DU58" s="824"/>
      <c r="DV58" s="879"/>
      <c r="DW58" s="880"/>
      <c r="DX58" s="880"/>
      <c r="DY58" s="880"/>
      <c r="DZ58" s="881"/>
      <c r="EA58" s="248"/>
    </row>
    <row r="59" spans="1:131" s="249" customFormat="1" ht="26.25" customHeight="1" x14ac:dyDescent="0.2">
      <c r="A59" s="263">
        <v>32</v>
      </c>
      <c r="B59" s="806"/>
      <c r="C59" s="807"/>
      <c r="D59" s="807"/>
      <c r="E59" s="807"/>
      <c r="F59" s="807"/>
      <c r="G59" s="807"/>
      <c r="H59" s="807"/>
      <c r="I59" s="807"/>
      <c r="J59" s="807"/>
      <c r="K59" s="807"/>
      <c r="L59" s="807"/>
      <c r="M59" s="807"/>
      <c r="N59" s="807"/>
      <c r="O59" s="807"/>
      <c r="P59" s="808"/>
      <c r="Q59" s="896"/>
      <c r="R59" s="897"/>
      <c r="S59" s="897"/>
      <c r="T59" s="897"/>
      <c r="U59" s="897"/>
      <c r="V59" s="897"/>
      <c r="W59" s="897"/>
      <c r="X59" s="897"/>
      <c r="Y59" s="897"/>
      <c r="Z59" s="897"/>
      <c r="AA59" s="897"/>
      <c r="AB59" s="897"/>
      <c r="AC59" s="897"/>
      <c r="AD59" s="897"/>
      <c r="AE59" s="898"/>
      <c r="AF59" s="812"/>
      <c r="AG59" s="813"/>
      <c r="AH59" s="813"/>
      <c r="AI59" s="813"/>
      <c r="AJ59" s="814"/>
      <c r="AK59" s="899"/>
      <c r="AL59" s="897"/>
      <c r="AM59" s="897"/>
      <c r="AN59" s="897"/>
      <c r="AO59" s="897"/>
      <c r="AP59" s="897"/>
      <c r="AQ59" s="897"/>
      <c r="AR59" s="897"/>
      <c r="AS59" s="897"/>
      <c r="AT59" s="897"/>
      <c r="AU59" s="897"/>
      <c r="AV59" s="897"/>
      <c r="AW59" s="897"/>
      <c r="AX59" s="897"/>
      <c r="AY59" s="897"/>
      <c r="AZ59" s="900"/>
      <c r="BA59" s="900"/>
      <c r="BB59" s="900"/>
      <c r="BC59" s="900"/>
      <c r="BD59" s="900"/>
      <c r="BE59" s="894"/>
      <c r="BF59" s="894"/>
      <c r="BG59" s="894"/>
      <c r="BH59" s="894"/>
      <c r="BI59" s="895"/>
      <c r="BJ59" s="254"/>
      <c r="BK59" s="254"/>
      <c r="BL59" s="254"/>
      <c r="BM59" s="254"/>
      <c r="BN59" s="254"/>
      <c r="BO59" s="267"/>
      <c r="BP59" s="267"/>
      <c r="BQ59" s="264">
        <v>53</v>
      </c>
      <c r="BR59" s="265"/>
      <c r="BS59" s="819"/>
      <c r="BT59" s="820"/>
      <c r="BU59" s="820"/>
      <c r="BV59" s="820"/>
      <c r="BW59" s="820"/>
      <c r="BX59" s="820"/>
      <c r="BY59" s="820"/>
      <c r="BZ59" s="820"/>
      <c r="CA59" s="820"/>
      <c r="CB59" s="820"/>
      <c r="CC59" s="820"/>
      <c r="CD59" s="820"/>
      <c r="CE59" s="820"/>
      <c r="CF59" s="820"/>
      <c r="CG59" s="821"/>
      <c r="CH59" s="822"/>
      <c r="CI59" s="823"/>
      <c r="CJ59" s="823"/>
      <c r="CK59" s="823"/>
      <c r="CL59" s="824"/>
      <c r="CM59" s="822"/>
      <c r="CN59" s="823"/>
      <c r="CO59" s="823"/>
      <c r="CP59" s="823"/>
      <c r="CQ59" s="824"/>
      <c r="CR59" s="822"/>
      <c r="CS59" s="823"/>
      <c r="CT59" s="823"/>
      <c r="CU59" s="823"/>
      <c r="CV59" s="824"/>
      <c r="CW59" s="822"/>
      <c r="CX59" s="823"/>
      <c r="CY59" s="823"/>
      <c r="CZ59" s="823"/>
      <c r="DA59" s="824"/>
      <c r="DB59" s="822"/>
      <c r="DC59" s="823"/>
      <c r="DD59" s="823"/>
      <c r="DE59" s="823"/>
      <c r="DF59" s="824"/>
      <c r="DG59" s="822"/>
      <c r="DH59" s="823"/>
      <c r="DI59" s="823"/>
      <c r="DJ59" s="823"/>
      <c r="DK59" s="824"/>
      <c r="DL59" s="822"/>
      <c r="DM59" s="823"/>
      <c r="DN59" s="823"/>
      <c r="DO59" s="823"/>
      <c r="DP59" s="824"/>
      <c r="DQ59" s="822"/>
      <c r="DR59" s="823"/>
      <c r="DS59" s="823"/>
      <c r="DT59" s="823"/>
      <c r="DU59" s="824"/>
      <c r="DV59" s="879"/>
      <c r="DW59" s="880"/>
      <c r="DX59" s="880"/>
      <c r="DY59" s="880"/>
      <c r="DZ59" s="881"/>
      <c r="EA59" s="248"/>
    </row>
    <row r="60" spans="1:131" s="249" customFormat="1" ht="26.25" customHeight="1" x14ac:dyDescent="0.2">
      <c r="A60" s="263">
        <v>33</v>
      </c>
      <c r="B60" s="806"/>
      <c r="C60" s="807"/>
      <c r="D60" s="807"/>
      <c r="E60" s="807"/>
      <c r="F60" s="807"/>
      <c r="G60" s="807"/>
      <c r="H60" s="807"/>
      <c r="I60" s="807"/>
      <c r="J60" s="807"/>
      <c r="K60" s="807"/>
      <c r="L60" s="807"/>
      <c r="M60" s="807"/>
      <c r="N60" s="807"/>
      <c r="O60" s="807"/>
      <c r="P60" s="808"/>
      <c r="Q60" s="896"/>
      <c r="R60" s="897"/>
      <c r="S60" s="897"/>
      <c r="T60" s="897"/>
      <c r="U60" s="897"/>
      <c r="V60" s="897"/>
      <c r="W60" s="897"/>
      <c r="X60" s="897"/>
      <c r="Y60" s="897"/>
      <c r="Z60" s="897"/>
      <c r="AA60" s="897"/>
      <c r="AB60" s="897"/>
      <c r="AC60" s="897"/>
      <c r="AD60" s="897"/>
      <c r="AE60" s="898"/>
      <c r="AF60" s="812"/>
      <c r="AG60" s="813"/>
      <c r="AH60" s="813"/>
      <c r="AI60" s="813"/>
      <c r="AJ60" s="814"/>
      <c r="AK60" s="899"/>
      <c r="AL60" s="897"/>
      <c r="AM60" s="897"/>
      <c r="AN60" s="897"/>
      <c r="AO60" s="897"/>
      <c r="AP60" s="897"/>
      <c r="AQ60" s="897"/>
      <c r="AR60" s="897"/>
      <c r="AS60" s="897"/>
      <c r="AT60" s="897"/>
      <c r="AU60" s="897"/>
      <c r="AV60" s="897"/>
      <c r="AW60" s="897"/>
      <c r="AX60" s="897"/>
      <c r="AY60" s="897"/>
      <c r="AZ60" s="900"/>
      <c r="BA60" s="900"/>
      <c r="BB60" s="900"/>
      <c r="BC60" s="900"/>
      <c r="BD60" s="900"/>
      <c r="BE60" s="894"/>
      <c r="BF60" s="894"/>
      <c r="BG60" s="894"/>
      <c r="BH60" s="894"/>
      <c r="BI60" s="895"/>
      <c r="BJ60" s="254"/>
      <c r="BK60" s="254"/>
      <c r="BL60" s="254"/>
      <c r="BM60" s="254"/>
      <c r="BN60" s="254"/>
      <c r="BO60" s="267"/>
      <c r="BP60" s="267"/>
      <c r="BQ60" s="264">
        <v>54</v>
      </c>
      <c r="BR60" s="265"/>
      <c r="BS60" s="819"/>
      <c r="BT60" s="820"/>
      <c r="BU60" s="820"/>
      <c r="BV60" s="820"/>
      <c r="BW60" s="820"/>
      <c r="BX60" s="820"/>
      <c r="BY60" s="820"/>
      <c r="BZ60" s="820"/>
      <c r="CA60" s="820"/>
      <c r="CB60" s="820"/>
      <c r="CC60" s="820"/>
      <c r="CD60" s="820"/>
      <c r="CE60" s="820"/>
      <c r="CF60" s="820"/>
      <c r="CG60" s="821"/>
      <c r="CH60" s="822"/>
      <c r="CI60" s="823"/>
      <c r="CJ60" s="823"/>
      <c r="CK60" s="823"/>
      <c r="CL60" s="824"/>
      <c r="CM60" s="822"/>
      <c r="CN60" s="823"/>
      <c r="CO60" s="823"/>
      <c r="CP60" s="823"/>
      <c r="CQ60" s="824"/>
      <c r="CR60" s="822"/>
      <c r="CS60" s="823"/>
      <c r="CT60" s="823"/>
      <c r="CU60" s="823"/>
      <c r="CV60" s="824"/>
      <c r="CW60" s="822"/>
      <c r="CX60" s="823"/>
      <c r="CY60" s="823"/>
      <c r="CZ60" s="823"/>
      <c r="DA60" s="824"/>
      <c r="DB60" s="822"/>
      <c r="DC60" s="823"/>
      <c r="DD60" s="823"/>
      <c r="DE60" s="823"/>
      <c r="DF60" s="824"/>
      <c r="DG60" s="822"/>
      <c r="DH60" s="823"/>
      <c r="DI60" s="823"/>
      <c r="DJ60" s="823"/>
      <c r="DK60" s="824"/>
      <c r="DL60" s="822"/>
      <c r="DM60" s="823"/>
      <c r="DN60" s="823"/>
      <c r="DO60" s="823"/>
      <c r="DP60" s="824"/>
      <c r="DQ60" s="822"/>
      <c r="DR60" s="823"/>
      <c r="DS60" s="823"/>
      <c r="DT60" s="823"/>
      <c r="DU60" s="824"/>
      <c r="DV60" s="879"/>
      <c r="DW60" s="880"/>
      <c r="DX60" s="880"/>
      <c r="DY60" s="880"/>
      <c r="DZ60" s="881"/>
      <c r="EA60" s="248"/>
    </row>
    <row r="61" spans="1:131" s="249" customFormat="1" ht="26.25" customHeight="1" thickBot="1" x14ac:dyDescent="0.25">
      <c r="A61" s="263">
        <v>34</v>
      </c>
      <c r="B61" s="806"/>
      <c r="C61" s="807"/>
      <c r="D61" s="807"/>
      <c r="E61" s="807"/>
      <c r="F61" s="807"/>
      <c r="G61" s="807"/>
      <c r="H61" s="807"/>
      <c r="I61" s="807"/>
      <c r="J61" s="807"/>
      <c r="K61" s="807"/>
      <c r="L61" s="807"/>
      <c r="M61" s="807"/>
      <c r="N61" s="807"/>
      <c r="O61" s="807"/>
      <c r="P61" s="808"/>
      <c r="Q61" s="896"/>
      <c r="R61" s="897"/>
      <c r="S61" s="897"/>
      <c r="T61" s="897"/>
      <c r="U61" s="897"/>
      <c r="V61" s="897"/>
      <c r="W61" s="897"/>
      <c r="X61" s="897"/>
      <c r="Y61" s="897"/>
      <c r="Z61" s="897"/>
      <c r="AA61" s="897"/>
      <c r="AB61" s="897"/>
      <c r="AC61" s="897"/>
      <c r="AD61" s="897"/>
      <c r="AE61" s="898"/>
      <c r="AF61" s="812"/>
      <c r="AG61" s="813"/>
      <c r="AH61" s="813"/>
      <c r="AI61" s="813"/>
      <c r="AJ61" s="814"/>
      <c r="AK61" s="899"/>
      <c r="AL61" s="897"/>
      <c r="AM61" s="897"/>
      <c r="AN61" s="897"/>
      <c r="AO61" s="897"/>
      <c r="AP61" s="897"/>
      <c r="AQ61" s="897"/>
      <c r="AR61" s="897"/>
      <c r="AS61" s="897"/>
      <c r="AT61" s="897"/>
      <c r="AU61" s="897"/>
      <c r="AV61" s="897"/>
      <c r="AW61" s="897"/>
      <c r="AX61" s="897"/>
      <c r="AY61" s="897"/>
      <c r="AZ61" s="900"/>
      <c r="BA61" s="900"/>
      <c r="BB61" s="900"/>
      <c r="BC61" s="900"/>
      <c r="BD61" s="900"/>
      <c r="BE61" s="894"/>
      <c r="BF61" s="894"/>
      <c r="BG61" s="894"/>
      <c r="BH61" s="894"/>
      <c r="BI61" s="895"/>
      <c r="BJ61" s="254"/>
      <c r="BK61" s="254"/>
      <c r="BL61" s="254"/>
      <c r="BM61" s="254"/>
      <c r="BN61" s="254"/>
      <c r="BO61" s="267"/>
      <c r="BP61" s="267"/>
      <c r="BQ61" s="264">
        <v>55</v>
      </c>
      <c r="BR61" s="265"/>
      <c r="BS61" s="819"/>
      <c r="BT61" s="820"/>
      <c r="BU61" s="820"/>
      <c r="BV61" s="820"/>
      <c r="BW61" s="820"/>
      <c r="BX61" s="820"/>
      <c r="BY61" s="820"/>
      <c r="BZ61" s="820"/>
      <c r="CA61" s="820"/>
      <c r="CB61" s="820"/>
      <c r="CC61" s="820"/>
      <c r="CD61" s="820"/>
      <c r="CE61" s="820"/>
      <c r="CF61" s="820"/>
      <c r="CG61" s="821"/>
      <c r="CH61" s="822"/>
      <c r="CI61" s="823"/>
      <c r="CJ61" s="823"/>
      <c r="CK61" s="823"/>
      <c r="CL61" s="824"/>
      <c r="CM61" s="822"/>
      <c r="CN61" s="823"/>
      <c r="CO61" s="823"/>
      <c r="CP61" s="823"/>
      <c r="CQ61" s="824"/>
      <c r="CR61" s="822"/>
      <c r="CS61" s="823"/>
      <c r="CT61" s="823"/>
      <c r="CU61" s="823"/>
      <c r="CV61" s="824"/>
      <c r="CW61" s="822"/>
      <c r="CX61" s="823"/>
      <c r="CY61" s="823"/>
      <c r="CZ61" s="823"/>
      <c r="DA61" s="824"/>
      <c r="DB61" s="822"/>
      <c r="DC61" s="823"/>
      <c r="DD61" s="823"/>
      <c r="DE61" s="823"/>
      <c r="DF61" s="824"/>
      <c r="DG61" s="822"/>
      <c r="DH61" s="823"/>
      <c r="DI61" s="823"/>
      <c r="DJ61" s="823"/>
      <c r="DK61" s="824"/>
      <c r="DL61" s="822"/>
      <c r="DM61" s="823"/>
      <c r="DN61" s="823"/>
      <c r="DO61" s="823"/>
      <c r="DP61" s="824"/>
      <c r="DQ61" s="822"/>
      <c r="DR61" s="823"/>
      <c r="DS61" s="823"/>
      <c r="DT61" s="823"/>
      <c r="DU61" s="824"/>
      <c r="DV61" s="879"/>
      <c r="DW61" s="880"/>
      <c r="DX61" s="880"/>
      <c r="DY61" s="880"/>
      <c r="DZ61" s="881"/>
      <c r="EA61" s="248"/>
    </row>
    <row r="62" spans="1:131" s="249" customFormat="1" ht="26.25" customHeight="1" x14ac:dyDescent="0.2">
      <c r="A62" s="263">
        <v>35</v>
      </c>
      <c r="B62" s="806"/>
      <c r="C62" s="807"/>
      <c r="D62" s="807"/>
      <c r="E62" s="807"/>
      <c r="F62" s="807"/>
      <c r="G62" s="807"/>
      <c r="H62" s="807"/>
      <c r="I62" s="807"/>
      <c r="J62" s="807"/>
      <c r="K62" s="807"/>
      <c r="L62" s="807"/>
      <c r="M62" s="807"/>
      <c r="N62" s="807"/>
      <c r="O62" s="807"/>
      <c r="P62" s="808"/>
      <c r="Q62" s="896"/>
      <c r="R62" s="897"/>
      <c r="S62" s="897"/>
      <c r="T62" s="897"/>
      <c r="U62" s="897"/>
      <c r="V62" s="897"/>
      <c r="W62" s="897"/>
      <c r="X62" s="897"/>
      <c r="Y62" s="897"/>
      <c r="Z62" s="897"/>
      <c r="AA62" s="897"/>
      <c r="AB62" s="897"/>
      <c r="AC62" s="897"/>
      <c r="AD62" s="897"/>
      <c r="AE62" s="898"/>
      <c r="AF62" s="812"/>
      <c r="AG62" s="813"/>
      <c r="AH62" s="813"/>
      <c r="AI62" s="813"/>
      <c r="AJ62" s="814"/>
      <c r="AK62" s="899"/>
      <c r="AL62" s="897"/>
      <c r="AM62" s="897"/>
      <c r="AN62" s="897"/>
      <c r="AO62" s="897"/>
      <c r="AP62" s="897"/>
      <c r="AQ62" s="897"/>
      <c r="AR62" s="897"/>
      <c r="AS62" s="897"/>
      <c r="AT62" s="897"/>
      <c r="AU62" s="897"/>
      <c r="AV62" s="897"/>
      <c r="AW62" s="897"/>
      <c r="AX62" s="897"/>
      <c r="AY62" s="897"/>
      <c r="AZ62" s="900"/>
      <c r="BA62" s="900"/>
      <c r="BB62" s="900"/>
      <c r="BC62" s="900"/>
      <c r="BD62" s="900"/>
      <c r="BE62" s="894"/>
      <c r="BF62" s="894"/>
      <c r="BG62" s="894"/>
      <c r="BH62" s="894"/>
      <c r="BI62" s="895"/>
      <c r="BJ62" s="908" t="s">
        <v>424</v>
      </c>
      <c r="BK62" s="852"/>
      <c r="BL62" s="852"/>
      <c r="BM62" s="852"/>
      <c r="BN62" s="853"/>
      <c r="BO62" s="267"/>
      <c r="BP62" s="267"/>
      <c r="BQ62" s="264">
        <v>56</v>
      </c>
      <c r="BR62" s="265"/>
      <c r="BS62" s="819"/>
      <c r="BT62" s="820"/>
      <c r="BU62" s="820"/>
      <c r="BV62" s="820"/>
      <c r="BW62" s="820"/>
      <c r="BX62" s="820"/>
      <c r="BY62" s="820"/>
      <c r="BZ62" s="820"/>
      <c r="CA62" s="820"/>
      <c r="CB62" s="820"/>
      <c r="CC62" s="820"/>
      <c r="CD62" s="820"/>
      <c r="CE62" s="820"/>
      <c r="CF62" s="820"/>
      <c r="CG62" s="821"/>
      <c r="CH62" s="822"/>
      <c r="CI62" s="823"/>
      <c r="CJ62" s="823"/>
      <c r="CK62" s="823"/>
      <c r="CL62" s="824"/>
      <c r="CM62" s="822"/>
      <c r="CN62" s="823"/>
      <c r="CO62" s="823"/>
      <c r="CP62" s="823"/>
      <c r="CQ62" s="824"/>
      <c r="CR62" s="822"/>
      <c r="CS62" s="823"/>
      <c r="CT62" s="823"/>
      <c r="CU62" s="823"/>
      <c r="CV62" s="824"/>
      <c r="CW62" s="822"/>
      <c r="CX62" s="823"/>
      <c r="CY62" s="823"/>
      <c r="CZ62" s="823"/>
      <c r="DA62" s="824"/>
      <c r="DB62" s="822"/>
      <c r="DC62" s="823"/>
      <c r="DD62" s="823"/>
      <c r="DE62" s="823"/>
      <c r="DF62" s="824"/>
      <c r="DG62" s="822"/>
      <c r="DH62" s="823"/>
      <c r="DI62" s="823"/>
      <c r="DJ62" s="823"/>
      <c r="DK62" s="824"/>
      <c r="DL62" s="822"/>
      <c r="DM62" s="823"/>
      <c r="DN62" s="823"/>
      <c r="DO62" s="823"/>
      <c r="DP62" s="824"/>
      <c r="DQ62" s="822"/>
      <c r="DR62" s="823"/>
      <c r="DS62" s="823"/>
      <c r="DT62" s="823"/>
      <c r="DU62" s="824"/>
      <c r="DV62" s="879"/>
      <c r="DW62" s="880"/>
      <c r="DX62" s="880"/>
      <c r="DY62" s="880"/>
      <c r="DZ62" s="881"/>
      <c r="EA62" s="248"/>
    </row>
    <row r="63" spans="1:131" s="249" customFormat="1" ht="26.25" customHeight="1" thickBot="1" x14ac:dyDescent="0.25">
      <c r="A63" s="266" t="s">
        <v>398</v>
      </c>
      <c r="B63" s="836" t="s">
        <v>425</v>
      </c>
      <c r="C63" s="837"/>
      <c r="D63" s="837"/>
      <c r="E63" s="837"/>
      <c r="F63" s="837"/>
      <c r="G63" s="837"/>
      <c r="H63" s="837"/>
      <c r="I63" s="837"/>
      <c r="J63" s="837"/>
      <c r="K63" s="837"/>
      <c r="L63" s="837"/>
      <c r="M63" s="837"/>
      <c r="N63" s="837"/>
      <c r="O63" s="837"/>
      <c r="P63" s="838"/>
      <c r="Q63" s="901"/>
      <c r="R63" s="902"/>
      <c r="S63" s="902"/>
      <c r="T63" s="902"/>
      <c r="U63" s="902"/>
      <c r="V63" s="902"/>
      <c r="W63" s="902"/>
      <c r="X63" s="902"/>
      <c r="Y63" s="902"/>
      <c r="Z63" s="902"/>
      <c r="AA63" s="902"/>
      <c r="AB63" s="902"/>
      <c r="AC63" s="902"/>
      <c r="AD63" s="902"/>
      <c r="AE63" s="903"/>
      <c r="AF63" s="904">
        <v>8714</v>
      </c>
      <c r="AG63" s="905"/>
      <c r="AH63" s="905"/>
      <c r="AI63" s="905"/>
      <c r="AJ63" s="906"/>
      <c r="AK63" s="907"/>
      <c r="AL63" s="902"/>
      <c r="AM63" s="902"/>
      <c r="AN63" s="902"/>
      <c r="AO63" s="902"/>
      <c r="AP63" s="905"/>
      <c r="AQ63" s="905"/>
      <c r="AR63" s="905"/>
      <c r="AS63" s="905"/>
      <c r="AT63" s="905"/>
      <c r="AU63" s="905"/>
      <c r="AV63" s="905"/>
      <c r="AW63" s="905"/>
      <c r="AX63" s="905"/>
      <c r="AY63" s="905"/>
      <c r="AZ63" s="909"/>
      <c r="BA63" s="909"/>
      <c r="BB63" s="909"/>
      <c r="BC63" s="909"/>
      <c r="BD63" s="909"/>
      <c r="BE63" s="910"/>
      <c r="BF63" s="910"/>
      <c r="BG63" s="910"/>
      <c r="BH63" s="910"/>
      <c r="BI63" s="911"/>
      <c r="BJ63" s="912" t="s">
        <v>426</v>
      </c>
      <c r="BK63" s="913"/>
      <c r="BL63" s="913"/>
      <c r="BM63" s="913"/>
      <c r="BN63" s="914"/>
      <c r="BO63" s="267"/>
      <c r="BP63" s="267"/>
      <c r="BQ63" s="264">
        <v>57</v>
      </c>
      <c r="BR63" s="265"/>
      <c r="BS63" s="819"/>
      <c r="BT63" s="820"/>
      <c r="BU63" s="820"/>
      <c r="BV63" s="820"/>
      <c r="BW63" s="820"/>
      <c r="BX63" s="820"/>
      <c r="BY63" s="820"/>
      <c r="BZ63" s="820"/>
      <c r="CA63" s="820"/>
      <c r="CB63" s="820"/>
      <c r="CC63" s="820"/>
      <c r="CD63" s="820"/>
      <c r="CE63" s="820"/>
      <c r="CF63" s="820"/>
      <c r="CG63" s="821"/>
      <c r="CH63" s="822"/>
      <c r="CI63" s="823"/>
      <c r="CJ63" s="823"/>
      <c r="CK63" s="823"/>
      <c r="CL63" s="824"/>
      <c r="CM63" s="822"/>
      <c r="CN63" s="823"/>
      <c r="CO63" s="823"/>
      <c r="CP63" s="823"/>
      <c r="CQ63" s="824"/>
      <c r="CR63" s="822"/>
      <c r="CS63" s="823"/>
      <c r="CT63" s="823"/>
      <c r="CU63" s="823"/>
      <c r="CV63" s="824"/>
      <c r="CW63" s="822"/>
      <c r="CX63" s="823"/>
      <c r="CY63" s="823"/>
      <c r="CZ63" s="823"/>
      <c r="DA63" s="824"/>
      <c r="DB63" s="822"/>
      <c r="DC63" s="823"/>
      <c r="DD63" s="823"/>
      <c r="DE63" s="823"/>
      <c r="DF63" s="824"/>
      <c r="DG63" s="822"/>
      <c r="DH63" s="823"/>
      <c r="DI63" s="823"/>
      <c r="DJ63" s="823"/>
      <c r="DK63" s="824"/>
      <c r="DL63" s="822"/>
      <c r="DM63" s="823"/>
      <c r="DN63" s="823"/>
      <c r="DO63" s="823"/>
      <c r="DP63" s="824"/>
      <c r="DQ63" s="822"/>
      <c r="DR63" s="823"/>
      <c r="DS63" s="823"/>
      <c r="DT63" s="823"/>
      <c r="DU63" s="824"/>
      <c r="DV63" s="879"/>
      <c r="DW63" s="880"/>
      <c r="DX63" s="880"/>
      <c r="DY63" s="880"/>
      <c r="DZ63" s="88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9"/>
      <c r="BT64" s="820"/>
      <c r="BU64" s="820"/>
      <c r="BV64" s="820"/>
      <c r="BW64" s="820"/>
      <c r="BX64" s="820"/>
      <c r="BY64" s="820"/>
      <c r="BZ64" s="820"/>
      <c r="CA64" s="820"/>
      <c r="CB64" s="820"/>
      <c r="CC64" s="820"/>
      <c r="CD64" s="820"/>
      <c r="CE64" s="820"/>
      <c r="CF64" s="820"/>
      <c r="CG64" s="821"/>
      <c r="CH64" s="822"/>
      <c r="CI64" s="823"/>
      <c r="CJ64" s="823"/>
      <c r="CK64" s="823"/>
      <c r="CL64" s="824"/>
      <c r="CM64" s="822"/>
      <c r="CN64" s="823"/>
      <c r="CO64" s="823"/>
      <c r="CP64" s="823"/>
      <c r="CQ64" s="824"/>
      <c r="CR64" s="822"/>
      <c r="CS64" s="823"/>
      <c r="CT64" s="823"/>
      <c r="CU64" s="823"/>
      <c r="CV64" s="824"/>
      <c r="CW64" s="822"/>
      <c r="CX64" s="823"/>
      <c r="CY64" s="823"/>
      <c r="CZ64" s="823"/>
      <c r="DA64" s="824"/>
      <c r="DB64" s="822"/>
      <c r="DC64" s="823"/>
      <c r="DD64" s="823"/>
      <c r="DE64" s="823"/>
      <c r="DF64" s="824"/>
      <c r="DG64" s="822"/>
      <c r="DH64" s="823"/>
      <c r="DI64" s="823"/>
      <c r="DJ64" s="823"/>
      <c r="DK64" s="824"/>
      <c r="DL64" s="822"/>
      <c r="DM64" s="823"/>
      <c r="DN64" s="823"/>
      <c r="DO64" s="823"/>
      <c r="DP64" s="824"/>
      <c r="DQ64" s="822"/>
      <c r="DR64" s="823"/>
      <c r="DS64" s="823"/>
      <c r="DT64" s="823"/>
      <c r="DU64" s="824"/>
      <c r="DV64" s="879"/>
      <c r="DW64" s="880"/>
      <c r="DX64" s="880"/>
      <c r="DY64" s="880"/>
      <c r="DZ64" s="881"/>
      <c r="EA64" s="248"/>
    </row>
    <row r="65" spans="1:131" s="249" customFormat="1" ht="26.25" customHeight="1" thickBot="1" x14ac:dyDescent="0.25">
      <c r="A65" s="254" t="s">
        <v>427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9"/>
      <c r="BT65" s="820"/>
      <c r="BU65" s="820"/>
      <c r="BV65" s="820"/>
      <c r="BW65" s="820"/>
      <c r="BX65" s="820"/>
      <c r="BY65" s="820"/>
      <c r="BZ65" s="820"/>
      <c r="CA65" s="820"/>
      <c r="CB65" s="820"/>
      <c r="CC65" s="820"/>
      <c r="CD65" s="820"/>
      <c r="CE65" s="820"/>
      <c r="CF65" s="820"/>
      <c r="CG65" s="821"/>
      <c r="CH65" s="822"/>
      <c r="CI65" s="823"/>
      <c r="CJ65" s="823"/>
      <c r="CK65" s="823"/>
      <c r="CL65" s="824"/>
      <c r="CM65" s="822"/>
      <c r="CN65" s="823"/>
      <c r="CO65" s="823"/>
      <c r="CP65" s="823"/>
      <c r="CQ65" s="824"/>
      <c r="CR65" s="822"/>
      <c r="CS65" s="823"/>
      <c r="CT65" s="823"/>
      <c r="CU65" s="823"/>
      <c r="CV65" s="824"/>
      <c r="CW65" s="822"/>
      <c r="CX65" s="823"/>
      <c r="CY65" s="823"/>
      <c r="CZ65" s="823"/>
      <c r="DA65" s="824"/>
      <c r="DB65" s="822"/>
      <c r="DC65" s="823"/>
      <c r="DD65" s="823"/>
      <c r="DE65" s="823"/>
      <c r="DF65" s="824"/>
      <c r="DG65" s="822"/>
      <c r="DH65" s="823"/>
      <c r="DI65" s="823"/>
      <c r="DJ65" s="823"/>
      <c r="DK65" s="824"/>
      <c r="DL65" s="822"/>
      <c r="DM65" s="823"/>
      <c r="DN65" s="823"/>
      <c r="DO65" s="823"/>
      <c r="DP65" s="824"/>
      <c r="DQ65" s="822"/>
      <c r="DR65" s="823"/>
      <c r="DS65" s="823"/>
      <c r="DT65" s="823"/>
      <c r="DU65" s="824"/>
      <c r="DV65" s="879"/>
      <c r="DW65" s="880"/>
      <c r="DX65" s="880"/>
      <c r="DY65" s="880"/>
      <c r="DZ65" s="881"/>
      <c r="EA65" s="248"/>
    </row>
    <row r="66" spans="1:131" s="249" customFormat="1" ht="26.25" customHeight="1" x14ac:dyDescent="0.2">
      <c r="A66" s="791" t="s">
        <v>428</v>
      </c>
      <c r="B66" s="792"/>
      <c r="C66" s="792"/>
      <c r="D66" s="792"/>
      <c r="E66" s="792"/>
      <c r="F66" s="792"/>
      <c r="G66" s="792"/>
      <c r="H66" s="792"/>
      <c r="I66" s="792"/>
      <c r="J66" s="792"/>
      <c r="K66" s="792"/>
      <c r="L66" s="792"/>
      <c r="M66" s="792"/>
      <c r="N66" s="792"/>
      <c r="O66" s="792"/>
      <c r="P66" s="793"/>
      <c r="Q66" s="768" t="s">
        <v>429</v>
      </c>
      <c r="R66" s="769"/>
      <c r="S66" s="769"/>
      <c r="T66" s="769"/>
      <c r="U66" s="770"/>
      <c r="V66" s="768" t="s">
        <v>430</v>
      </c>
      <c r="W66" s="769"/>
      <c r="X66" s="769"/>
      <c r="Y66" s="769"/>
      <c r="Z66" s="770"/>
      <c r="AA66" s="768" t="s">
        <v>431</v>
      </c>
      <c r="AB66" s="769"/>
      <c r="AC66" s="769"/>
      <c r="AD66" s="769"/>
      <c r="AE66" s="770"/>
      <c r="AF66" s="915" t="s">
        <v>432</v>
      </c>
      <c r="AG66" s="859"/>
      <c r="AH66" s="859"/>
      <c r="AI66" s="859"/>
      <c r="AJ66" s="916"/>
      <c r="AK66" s="768" t="s">
        <v>433</v>
      </c>
      <c r="AL66" s="792"/>
      <c r="AM66" s="792"/>
      <c r="AN66" s="792"/>
      <c r="AO66" s="793"/>
      <c r="AP66" s="768" t="s">
        <v>434</v>
      </c>
      <c r="AQ66" s="769"/>
      <c r="AR66" s="769"/>
      <c r="AS66" s="769"/>
      <c r="AT66" s="770"/>
      <c r="AU66" s="768" t="s">
        <v>435</v>
      </c>
      <c r="AV66" s="769"/>
      <c r="AW66" s="769"/>
      <c r="AX66" s="769"/>
      <c r="AY66" s="770"/>
      <c r="AZ66" s="768" t="s">
        <v>382</v>
      </c>
      <c r="BA66" s="769"/>
      <c r="BB66" s="769"/>
      <c r="BC66" s="769"/>
      <c r="BD66" s="780"/>
      <c r="BE66" s="267"/>
      <c r="BF66" s="267"/>
      <c r="BG66" s="267"/>
      <c r="BH66" s="267"/>
      <c r="BI66" s="267"/>
      <c r="BJ66" s="267"/>
      <c r="BK66" s="267"/>
      <c r="BL66" s="267"/>
      <c r="BM66" s="267"/>
      <c r="BN66" s="267"/>
      <c r="BO66" s="267"/>
      <c r="BP66" s="267"/>
      <c r="BQ66" s="264">
        <v>60</v>
      </c>
      <c r="BR66" s="269"/>
      <c r="BS66" s="926"/>
      <c r="BT66" s="927"/>
      <c r="BU66" s="927"/>
      <c r="BV66" s="927"/>
      <c r="BW66" s="927"/>
      <c r="BX66" s="927"/>
      <c r="BY66" s="927"/>
      <c r="BZ66" s="927"/>
      <c r="CA66" s="927"/>
      <c r="CB66" s="927"/>
      <c r="CC66" s="927"/>
      <c r="CD66" s="927"/>
      <c r="CE66" s="927"/>
      <c r="CF66" s="927"/>
      <c r="CG66" s="928"/>
      <c r="CH66" s="923"/>
      <c r="CI66" s="924"/>
      <c r="CJ66" s="924"/>
      <c r="CK66" s="924"/>
      <c r="CL66" s="925"/>
      <c r="CM66" s="923"/>
      <c r="CN66" s="924"/>
      <c r="CO66" s="924"/>
      <c r="CP66" s="924"/>
      <c r="CQ66" s="925"/>
      <c r="CR66" s="923"/>
      <c r="CS66" s="924"/>
      <c r="CT66" s="924"/>
      <c r="CU66" s="924"/>
      <c r="CV66" s="925"/>
      <c r="CW66" s="923"/>
      <c r="CX66" s="924"/>
      <c r="CY66" s="924"/>
      <c r="CZ66" s="924"/>
      <c r="DA66" s="925"/>
      <c r="DB66" s="923"/>
      <c r="DC66" s="924"/>
      <c r="DD66" s="924"/>
      <c r="DE66" s="924"/>
      <c r="DF66" s="925"/>
      <c r="DG66" s="923"/>
      <c r="DH66" s="924"/>
      <c r="DI66" s="924"/>
      <c r="DJ66" s="924"/>
      <c r="DK66" s="925"/>
      <c r="DL66" s="923"/>
      <c r="DM66" s="924"/>
      <c r="DN66" s="924"/>
      <c r="DO66" s="924"/>
      <c r="DP66" s="925"/>
      <c r="DQ66" s="923"/>
      <c r="DR66" s="924"/>
      <c r="DS66" s="924"/>
      <c r="DT66" s="924"/>
      <c r="DU66" s="925"/>
      <c r="DV66" s="920"/>
      <c r="DW66" s="921"/>
      <c r="DX66" s="921"/>
      <c r="DY66" s="921"/>
      <c r="DZ66" s="922"/>
      <c r="EA66" s="248"/>
    </row>
    <row r="67" spans="1:131" s="249" customFormat="1" ht="26.25" customHeight="1" thickBot="1" x14ac:dyDescent="0.25">
      <c r="A67" s="794"/>
      <c r="B67" s="795"/>
      <c r="C67" s="795"/>
      <c r="D67" s="795"/>
      <c r="E67" s="795"/>
      <c r="F67" s="795"/>
      <c r="G67" s="795"/>
      <c r="H67" s="795"/>
      <c r="I67" s="795"/>
      <c r="J67" s="795"/>
      <c r="K67" s="795"/>
      <c r="L67" s="795"/>
      <c r="M67" s="795"/>
      <c r="N67" s="795"/>
      <c r="O67" s="795"/>
      <c r="P67" s="796"/>
      <c r="Q67" s="771"/>
      <c r="R67" s="772"/>
      <c r="S67" s="772"/>
      <c r="T67" s="772"/>
      <c r="U67" s="773"/>
      <c r="V67" s="771"/>
      <c r="W67" s="772"/>
      <c r="X67" s="772"/>
      <c r="Y67" s="772"/>
      <c r="Z67" s="773"/>
      <c r="AA67" s="771"/>
      <c r="AB67" s="772"/>
      <c r="AC67" s="772"/>
      <c r="AD67" s="772"/>
      <c r="AE67" s="773"/>
      <c r="AF67" s="917"/>
      <c r="AG67" s="862"/>
      <c r="AH67" s="862"/>
      <c r="AI67" s="862"/>
      <c r="AJ67" s="918"/>
      <c r="AK67" s="919"/>
      <c r="AL67" s="795"/>
      <c r="AM67" s="795"/>
      <c r="AN67" s="795"/>
      <c r="AO67" s="796"/>
      <c r="AP67" s="771"/>
      <c r="AQ67" s="772"/>
      <c r="AR67" s="772"/>
      <c r="AS67" s="772"/>
      <c r="AT67" s="773"/>
      <c r="AU67" s="771"/>
      <c r="AV67" s="772"/>
      <c r="AW67" s="772"/>
      <c r="AX67" s="772"/>
      <c r="AY67" s="773"/>
      <c r="AZ67" s="771"/>
      <c r="BA67" s="772"/>
      <c r="BB67" s="772"/>
      <c r="BC67" s="772"/>
      <c r="BD67" s="781"/>
      <c r="BE67" s="267"/>
      <c r="BF67" s="267"/>
      <c r="BG67" s="267"/>
      <c r="BH67" s="267"/>
      <c r="BI67" s="267"/>
      <c r="BJ67" s="267"/>
      <c r="BK67" s="267"/>
      <c r="BL67" s="267"/>
      <c r="BM67" s="267"/>
      <c r="BN67" s="267"/>
      <c r="BO67" s="267"/>
      <c r="BP67" s="267"/>
      <c r="BQ67" s="264">
        <v>61</v>
      </c>
      <c r="BR67" s="269"/>
      <c r="BS67" s="926"/>
      <c r="BT67" s="927"/>
      <c r="BU67" s="927"/>
      <c r="BV67" s="927"/>
      <c r="BW67" s="927"/>
      <c r="BX67" s="927"/>
      <c r="BY67" s="927"/>
      <c r="BZ67" s="927"/>
      <c r="CA67" s="927"/>
      <c r="CB67" s="927"/>
      <c r="CC67" s="927"/>
      <c r="CD67" s="927"/>
      <c r="CE67" s="927"/>
      <c r="CF67" s="927"/>
      <c r="CG67" s="928"/>
      <c r="CH67" s="923"/>
      <c r="CI67" s="924"/>
      <c r="CJ67" s="924"/>
      <c r="CK67" s="924"/>
      <c r="CL67" s="925"/>
      <c r="CM67" s="923"/>
      <c r="CN67" s="924"/>
      <c r="CO67" s="924"/>
      <c r="CP67" s="924"/>
      <c r="CQ67" s="925"/>
      <c r="CR67" s="923"/>
      <c r="CS67" s="924"/>
      <c r="CT67" s="924"/>
      <c r="CU67" s="924"/>
      <c r="CV67" s="925"/>
      <c r="CW67" s="923"/>
      <c r="CX67" s="924"/>
      <c r="CY67" s="924"/>
      <c r="CZ67" s="924"/>
      <c r="DA67" s="925"/>
      <c r="DB67" s="923"/>
      <c r="DC67" s="924"/>
      <c r="DD67" s="924"/>
      <c r="DE67" s="924"/>
      <c r="DF67" s="925"/>
      <c r="DG67" s="923"/>
      <c r="DH67" s="924"/>
      <c r="DI67" s="924"/>
      <c r="DJ67" s="924"/>
      <c r="DK67" s="925"/>
      <c r="DL67" s="923"/>
      <c r="DM67" s="924"/>
      <c r="DN67" s="924"/>
      <c r="DO67" s="924"/>
      <c r="DP67" s="925"/>
      <c r="DQ67" s="923"/>
      <c r="DR67" s="924"/>
      <c r="DS67" s="924"/>
      <c r="DT67" s="924"/>
      <c r="DU67" s="925"/>
      <c r="DV67" s="920"/>
      <c r="DW67" s="921"/>
      <c r="DX67" s="921"/>
      <c r="DY67" s="921"/>
      <c r="DZ67" s="922"/>
      <c r="EA67" s="248"/>
    </row>
    <row r="68" spans="1:131" s="249" customFormat="1" ht="26.25" customHeight="1" thickTop="1" x14ac:dyDescent="0.2">
      <c r="A68" s="260">
        <v>1</v>
      </c>
      <c r="B68" s="932" t="s">
        <v>608</v>
      </c>
      <c r="C68" s="871"/>
      <c r="D68" s="871"/>
      <c r="E68" s="871"/>
      <c r="F68" s="871"/>
      <c r="G68" s="871"/>
      <c r="H68" s="871"/>
      <c r="I68" s="871"/>
      <c r="J68" s="871"/>
      <c r="K68" s="871"/>
      <c r="L68" s="871"/>
      <c r="M68" s="871"/>
      <c r="N68" s="871"/>
      <c r="O68" s="871"/>
      <c r="P68" s="933"/>
      <c r="Q68" s="934">
        <v>22</v>
      </c>
      <c r="R68" s="929"/>
      <c r="S68" s="929"/>
      <c r="T68" s="929"/>
      <c r="U68" s="929"/>
      <c r="V68" s="929">
        <v>20</v>
      </c>
      <c r="W68" s="929"/>
      <c r="X68" s="929"/>
      <c r="Y68" s="929"/>
      <c r="Z68" s="929"/>
      <c r="AA68" s="929">
        <f>Q68-V68</f>
        <v>2</v>
      </c>
      <c r="AB68" s="929"/>
      <c r="AC68" s="929"/>
      <c r="AD68" s="929"/>
      <c r="AE68" s="929"/>
      <c r="AF68" s="929">
        <f>AA68</f>
        <v>2</v>
      </c>
      <c r="AG68" s="929"/>
      <c r="AH68" s="929"/>
      <c r="AI68" s="929"/>
      <c r="AJ68" s="929"/>
      <c r="AK68" s="929">
        <v>0</v>
      </c>
      <c r="AL68" s="929"/>
      <c r="AM68" s="929"/>
      <c r="AN68" s="929"/>
      <c r="AO68" s="929"/>
      <c r="AP68" s="929">
        <v>0</v>
      </c>
      <c r="AQ68" s="929"/>
      <c r="AR68" s="929"/>
      <c r="AS68" s="929"/>
      <c r="AT68" s="929"/>
      <c r="AU68" s="929">
        <v>0</v>
      </c>
      <c r="AV68" s="929"/>
      <c r="AW68" s="929"/>
      <c r="AX68" s="929"/>
      <c r="AY68" s="929"/>
      <c r="AZ68" s="930"/>
      <c r="BA68" s="930"/>
      <c r="BB68" s="930"/>
      <c r="BC68" s="930"/>
      <c r="BD68" s="931"/>
      <c r="BE68" s="267"/>
      <c r="BF68" s="267"/>
      <c r="BG68" s="267"/>
      <c r="BH68" s="267"/>
      <c r="BI68" s="267"/>
      <c r="BJ68" s="267"/>
      <c r="BK68" s="267"/>
      <c r="BL68" s="267"/>
      <c r="BM68" s="267"/>
      <c r="BN68" s="267"/>
      <c r="BO68" s="267"/>
      <c r="BP68" s="267"/>
      <c r="BQ68" s="264">
        <v>62</v>
      </c>
      <c r="BR68" s="269"/>
      <c r="BS68" s="926"/>
      <c r="BT68" s="927"/>
      <c r="BU68" s="927"/>
      <c r="BV68" s="927"/>
      <c r="BW68" s="927"/>
      <c r="BX68" s="927"/>
      <c r="BY68" s="927"/>
      <c r="BZ68" s="927"/>
      <c r="CA68" s="927"/>
      <c r="CB68" s="927"/>
      <c r="CC68" s="927"/>
      <c r="CD68" s="927"/>
      <c r="CE68" s="927"/>
      <c r="CF68" s="927"/>
      <c r="CG68" s="928"/>
      <c r="CH68" s="923"/>
      <c r="CI68" s="924"/>
      <c r="CJ68" s="924"/>
      <c r="CK68" s="924"/>
      <c r="CL68" s="925"/>
      <c r="CM68" s="923"/>
      <c r="CN68" s="924"/>
      <c r="CO68" s="924"/>
      <c r="CP68" s="924"/>
      <c r="CQ68" s="925"/>
      <c r="CR68" s="923"/>
      <c r="CS68" s="924"/>
      <c r="CT68" s="924"/>
      <c r="CU68" s="924"/>
      <c r="CV68" s="925"/>
      <c r="CW68" s="923"/>
      <c r="CX68" s="924"/>
      <c r="CY68" s="924"/>
      <c r="CZ68" s="924"/>
      <c r="DA68" s="925"/>
      <c r="DB68" s="923"/>
      <c r="DC68" s="924"/>
      <c r="DD68" s="924"/>
      <c r="DE68" s="924"/>
      <c r="DF68" s="925"/>
      <c r="DG68" s="923"/>
      <c r="DH68" s="924"/>
      <c r="DI68" s="924"/>
      <c r="DJ68" s="924"/>
      <c r="DK68" s="925"/>
      <c r="DL68" s="923"/>
      <c r="DM68" s="924"/>
      <c r="DN68" s="924"/>
      <c r="DO68" s="924"/>
      <c r="DP68" s="925"/>
      <c r="DQ68" s="923"/>
      <c r="DR68" s="924"/>
      <c r="DS68" s="924"/>
      <c r="DT68" s="924"/>
      <c r="DU68" s="925"/>
      <c r="DV68" s="920"/>
      <c r="DW68" s="921"/>
      <c r="DX68" s="921"/>
      <c r="DY68" s="921"/>
      <c r="DZ68" s="922"/>
      <c r="EA68" s="248"/>
    </row>
    <row r="69" spans="1:131" s="249" customFormat="1" ht="26.25" customHeight="1" x14ac:dyDescent="0.2">
      <c r="A69" s="263">
        <v>2</v>
      </c>
      <c r="B69" s="935" t="s">
        <v>609</v>
      </c>
      <c r="C69" s="883"/>
      <c r="D69" s="883"/>
      <c r="E69" s="883"/>
      <c r="F69" s="883"/>
      <c r="G69" s="883"/>
      <c r="H69" s="883"/>
      <c r="I69" s="883"/>
      <c r="J69" s="883"/>
      <c r="K69" s="883"/>
      <c r="L69" s="883"/>
      <c r="M69" s="883"/>
      <c r="N69" s="883"/>
      <c r="O69" s="883"/>
      <c r="P69" s="936"/>
      <c r="Q69" s="937">
        <v>19</v>
      </c>
      <c r="R69" s="938"/>
      <c r="S69" s="938"/>
      <c r="T69" s="938"/>
      <c r="U69" s="938"/>
      <c r="V69" s="938">
        <v>16</v>
      </c>
      <c r="W69" s="938"/>
      <c r="X69" s="938"/>
      <c r="Y69" s="938"/>
      <c r="Z69" s="938"/>
      <c r="AA69" s="939">
        <f t="shared" ref="AA69:AA72" si="0">Q69-V69</f>
        <v>3</v>
      </c>
      <c r="AB69" s="940"/>
      <c r="AC69" s="940"/>
      <c r="AD69" s="940"/>
      <c r="AE69" s="941"/>
      <c r="AF69" s="939">
        <f t="shared" ref="AF69:AF72" si="1">AA69</f>
        <v>3</v>
      </c>
      <c r="AG69" s="940"/>
      <c r="AH69" s="940"/>
      <c r="AI69" s="940"/>
      <c r="AJ69" s="941"/>
      <c r="AK69" s="939">
        <v>0</v>
      </c>
      <c r="AL69" s="940"/>
      <c r="AM69" s="940"/>
      <c r="AN69" s="940"/>
      <c r="AO69" s="941"/>
      <c r="AP69" s="939">
        <v>0</v>
      </c>
      <c r="AQ69" s="940"/>
      <c r="AR69" s="940"/>
      <c r="AS69" s="940"/>
      <c r="AT69" s="941"/>
      <c r="AU69" s="939">
        <v>0</v>
      </c>
      <c r="AV69" s="940"/>
      <c r="AW69" s="940"/>
      <c r="AX69" s="940"/>
      <c r="AY69" s="941"/>
      <c r="AZ69" s="942"/>
      <c r="BA69" s="942"/>
      <c r="BB69" s="942"/>
      <c r="BC69" s="942"/>
      <c r="BD69" s="943"/>
      <c r="BE69" s="267"/>
      <c r="BF69" s="267"/>
      <c r="BG69" s="267"/>
      <c r="BH69" s="267"/>
      <c r="BI69" s="267"/>
      <c r="BJ69" s="267"/>
      <c r="BK69" s="267"/>
      <c r="BL69" s="267"/>
      <c r="BM69" s="267"/>
      <c r="BN69" s="267"/>
      <c r="BO69" s="267"/>
      <c r="BP69" s="267"/>
      <c r="BQ69" s="264">
        <v>63</v>
      </c>
      <c r="BR69" s="269"/>
      <c r="BS69" s="926"/>
      <c r="BT69" s="927"/>
      <c r="BU69" s="927"/>
      <c r="BV69" s="927"/>
      <c r="BW69" s="927"/>
      <c r="BX69" s="927"/>
      <c r="BY69" s="927"/>
      <c r="BZ69" s="927"/>
      <c r="CA69" s="927"/>
      <c r="CB69" s="927"/>
      <c r="CC69" s="927"/>
      <c r="CD69" s="927"/>
      <c r="CE69" s="927"/>
      <c r="CF69" s="927"/>
      <c r="CG69" s="928"/>
      <c r="CH69" s="923"/>
      <c r="CI69" s="924"/>
      <c r="CJ69" s="924"/>
      <c r="CK69" s="924"/>
      <c r="CL69" s="925"/>
      <c r="CM69" s="923"/>
      <c r="CN69" s="924"/>
      <c r="CO69" s="924"/>
      <c r="CP69" s="924"/>
      <c r="CQ69" s="925"/>
      <c r="CR69" s="923"/>
      <c r="CS69" s="924"/>
      <c r="CT69" s="924"/>
      <c r="CU69" s="924"/>
      <c r="CV69" s="925"/>
      <c r="CW69" s="923"/>
      <c r="CX69" s="924"/>
      <c r="CY69" s="924"/>
      <c r="CZ69" s="924"/>
      <c r="DA69" s="925"/>
      <c r="DB69" s="923"/>
      <c r="DC69" s="924"/>
      <c r="DD69" s="924"/>
      <c r="DE69" s="924"/>
      <c r="DF69" s="925"/>
      <c r="DG69" s="923"/>
      <c r="DH69" s="924"/>
      <c r="DI69" s="924"/>
      <c r="DJ69" s="924"/>
      <c r="DK69" s="925"/>
      <c r="DL69" s="923"/>
      <c r="DM69" s="924"/>
      <c r="DN69" s="924"/>
      <c r="DO69" s="924"/>
      <c r="DP69" s="925"/>
      <c r="DQ69" s="923"/>
      <c r="DR69" s="924"/>
      <c r="DS69" s="924"/>
      <c r="DT69" s="924"/>
      <c r="DU69" s="925"/>
      <c r="DV69" s="920"/>
      <c r="DW69" s="921"/>
      <c r="DX69" s="921"/>
      <c r="DY69" s="921"/>
      <c r="DZ69" s="922"/>
      <c r="EA69" s="248"/>
    </row>
    <row r="70" spans="1:131" s="249" customFormat="1" ht="26.25" customHeight="1" x14ac:dyDescent="0.2">
      <c r="A70" s="263">
        <v>3</v>
      </c>
      <c r="B70" s="935" t="s">
        <v>610</v>
      </c>
      <c r="C70" s="883"/>
      <c r="D70" s="883"/>
      <c r="E70" s="883"/>
      <c r="F70" s="883"/>
      <c r="G70" s="883"/>
      <c r="H70" s="883"/>
      <c r="I70" s="883"/>
      <c r="J70" s="883"/>
      <c r="K70" s="883"/>
      <c r="L70" s="883"/>
      <c r="M70" s="883"/>
      <c r="N70" s="883"/>
      <c r="O70" s="883"/>
      <c r="P70" s="936"/>
      <c r="Q70" s="937">
        <v>12</v>
      </c>
      <c r="R70" s="938"/>
      <c r="S70" s="938"/>
      <c r="T70" s="938"/>
      <c r="U70" s="938"/>
      <c r="V70" s="938">
        <v>8</v>
      </c>
      <c r="W70" s="938"/>
      <c r="X70" s="938"/>
      <c r="Y70" s="938"/>
      <c r="Z70" s="938"/>
      <c r="AA70" s="939">
        <f t="shared" si="0"/>
        <v>4</v>
      </c>
      <c r="AB70" s="940"/>
      <c r="AC70" s="940"/>
      <c r="AD70" s="940"/>
      <c r="AE70" s="941"/>
      <c r="AF70" s="939">
        <f t="shared" si="1"/>
        <v>4</v>
      </c>
      <c r="AG70" s="940"/>
      <c r="AH70" s="940"/>
      <c r="AI70" s="940"/>
      <c r="AJ70" s="941"/>
      <c r="AK70" s="939">
        <v>0</v>
      </c>
      <c r="AL70" s="940"/>
      <c r="AM70" s="940"/>
      <c r="AN70" s="940"/>
      <c r="AO70" s="941"/>
      <c r="AP70" s="939">
        <v>0</v>
      </c>
      <c r="AQ70" s="940"/>
      <c r="AR70" s="940"/>
      <c r="AS70" s="940"/>
      <c r="AT70" s="941"/>
      <c r="AU70" s="939">
        <v>0</v>
      </c>
      <c r="AV70" s="940"/>
      <c r="AW70" s="940"/>
      <c r="AX70" s="940"/>
      <c r="AY70" s="941"/>
      <c r="AZ70" s="942"/>
      <c r="BA70" s="942"/>
      <c r="BB70" s="942"/>
      <c r="BC70" s="942"/>
      <c r="BD70" s="943"/>
      <c r="BE70" s="267"/>
      <c r="BF70" s="267"/>
      <c r="BG70" s="267"/>
      <c r="BH70" s="267"/>
      <c r="BI70" s="267"/>
      <c r="BJ70" s="267"/>
      <c r="BK70" s="267"/>
      <c r="BL70" s="267"/>
      <c r="BM70" s="267"/>
      <c r="BN70" s="267"/>
      <c r="BO70" s="267"/>
      <c r="BP70" s="267"/>
      <c r="BQ70" s="264">
        <v>64</v>
      </c>
      <c r="BR70" s="269"/>
      <c r="BS70" s="926"/>
      <c r="BT70" s="927"/>
      <c r="BU70" s="927"/>
      <c r="BV70" s="927"/>
      <c r="BW70" s="927"/>
      <c r="BX70" s="927"/>
      <c r="BY70" s="927"/>
      <c r="BZ70" s="927"/>
      <c r="CA70" s="927"/>
      <c r="CB70" s="927"/>
      <c r="CC70" s="927"/>
      <c r="CD70" s="927"/>
      <c r="CE70" s="927"/>
      <c r="CF70" s="927"/>
      <c r="CG70" s="928"/>
      <c r="CH70" s="923"/>
      <c r="CI70" s="924"/>
      <c r="CJ70" s="924"/>
      <c r="CK70" s="924"/>
      <c r="CL70" s="925"/>
      <c r="CM70" s="923"/>
      <c r="CN70" s="924"/>
      <c r="CO70" s="924"/>
      <c r="CP70" s="924"/>
      <c r="CQ70" s="925"/>
      <c r="CR70" s="923"/>
      <c r="CS70" s="924"/>
      <c r="CT70" s="924"/>
      <c r="CU70" s="924"/>
      <c r="CV70" s="925"/>
      <c r="CW70" s="923"/>
      <c r="CX70" s="924"/>
      <c r="CY70" s="924"/>
      <c r="CZ70" s="924"/>
      <c r="DA70" s="925"/>
      <c r="DB70" s="923"/>
      <c r="DC70" s="924"/>
      <c r="DD70" s="924"/>
      <c r="DE70" s="924"/>
      <c r="DF70" s="925"/>
      <c r="DG70" s="923"/>
      <c r="DH70" s="924"/>
      <c r="DI70" s="924"/>
      <c r="DJ70" s="924"/>
      <c r="DK70" s="925"/>
      <c r="DL70" s="923"/>
      <c r="DM70" s="924"/>
      <c r="DN70" s="924"/>
      <c r="DO70" s="924"/>
      <c r="DP70" s="925"/>
      <c r="DQ70" s="923"/>
      <c r="DR70" s="924"/>
      <c r="DS70" s="924"/>
      <c r="DT70" s="924"/>
      <c r="DU70" s="925"/>
      <c r="DV70" s="920"/>
      <c r="DW70" s="921"/>
      <c r="DX70" s="921"/>
      <c r="DY70" s="921"/>
      <c r="DZ70" s="922"/>
      <c r="EA70" s="248"/>
    </row>
    <row r="71" spans="1:131" s="249" customFormat="1" ht="26.25" customHeight="1" x14ac:dyDescent="0.2">
      <c r="A71" s="263">
        <v>4</v>
      </c>
      <c r="B71" s="935" t="s">
        <v>611</v>
      </c>
      <c r="C71" s="883"/>
      <c r="D71" s="883"/>
      <c r="E71" s="883"/>
      <c r="F71" s="883"/>
      <c r="G71" s="883"/>
      <c r="H71" s="883"/>
      <c r="I71" s="883"/>
      <c r="J71" s="883"/>
      <c r="K71" s="883"/>
      <c r="L71" s="883"/>
      <c r="M71" s="883"/>
      <c r="N71" s="883"/>
      <c r="O71" s="883"/>
      <c r="P71" s="936"/>
      <c r="Q71" s="937">
        <f>1109+374367</f>
        <v>375476</v>
      </c>
      <c r="R71" s="938"/>
      <c r="S71" s="938"/>
      <c r="T71" s="938"/>
      <c r="U71" s="938"/>
      <c r="V71" s="938">
        <f>1024+355320</f>
        <v>356344</v>
      </c>
      <c r="W71" s="938"/>
      <c r="X71" s="938"/>
      <c r="Y71" s="938"/>
      <c r="Z71" s="938"/>
      <c r="AA71" s="939">
        <f>Q71-V71</f>
        <v>19132</v>
      </c>
      <c r="AB71" s="940"/>
      <c r="AC71" s="940"/>
      <c r="AD71" s="940"/>
      <c r="AE71" s="941"/>
      <c r="AF71" s="939">
        <f t="shared" si="1"/>
        <v>19132</v>
      </c>
      <c r="AG71" s="940"/>
      <c r="AH71" s="940"/>
      <c r="AI71" s="940"/>
      <c r="AJ71" s="941"/>
      <c r="AK71" s="939">
        <v>0</v>
      </c>
      <c r="AL71" s="940"/>
      <c r="AM71" s="940"/>
      <c r="AN71" s="940"/>
      <c r="AO71" s="941"/>
      <c r="AP71" s="939">
        <v>0</v>
      </c>
      <c r="AQ71" s="940"/>
      <c r="AR71" s="940"/>
      <c r="AS71" s="940"/>
      <c r="AT71" s="941"/>
      <c r="AU71" s="939">
        <v>0</v>
      </c>
      <c r="AV71" s="940"/>
      <c r="AW71" s="940"/>
      <c r="AX71" s="940"/>
      <c r="AY71" s="941"/>
      <c r="AZ71" s="942"/>
      <c r="BA71" s="942"/>
      <c r="BB71" s="942"/>
      <c r="BC71" s="942"/>
      <c r="BD71" s="943"/>
      <c r="BE71" s="267"/>
      <c r="BF71" s="267"/>
      <c r="BG71" s="267"/>
      <c r="BH71" s="267"/>
      <c r="BI71" s="267"/>
      <c r="BJ71" s="267"/>
      <c r="BK71" s="267"/>
      <c r="BL71" s="267"/>
      <c r="BM71" s="267"/>
      <c r="BN71" s="267"/>
      <c r="BO71" s="267"/>
      <c r="BP71" s="267"/>
      <c r="BQ71" s="264">
        <v>65</v>
      </c>
      <c r="BR71" s="269"/>
      <c r="BS71" s="926"/>
      <c r="BT71" s="927"/>
      <c r="BU71" s="927"/>
      <c r="BV71" s="927"/>
      <c r="BW71" s="927"/>
      <c r="BX71" s="927"/>
      <c r="BY71" s="927"/>
      <c r="BZ71" s="927"/>
      <c r="CA71" s="927"/>
      <c r="CB71" s="927"/>
      <c r="CC71" s="927"/>
      <c r="CD71" s="927"/>
      <c r="CE71" s="927"/>
      <c r="CF71" s="927"/>
      <c r="CG71" s="928"/>
      <c r="CH71" s="923"/>
      <c r="CI71" s="924"/>
      <c r="CJ71" s="924"/>
      <c r="CK71" s="924"/>
      <c r="CL71" s="925"/>
      <c r="CM71" s="923"/>
      <c r="CN71" s="924"/>
      <c r="CO71" s="924"/>
      <c r="CP71" s="924"/>
      <c r="CQ71" s="925"/>
      <c r="CR71" s="923"/>
      <c r="CS71" s="924"/>
      <c r="CT71" s="924"/>
      <c r="CU71" s="924"/>
      <c r="CV71" s="925"/>
      <c r="CW71" s="923"/>
      <c r="CX71" s="924"/>
      <c r="CY71" s="924"/>
      <c r="CZ71" s="924"/>
      <c r="DA71" s="925"/>
      <c r="DB71" s="923"/>
      <c r="DC71" s="924"/>
      <c r="DD71" s="924"/>
      <c r="DE71" s="924"/>
      <c r="DF71" s="925"/>
      <c r="DG71" s="923"/>
      <c r="DH71" s="924"/>
      <c r="DI71" s="924"/>
      <c r="DJ71" s="924"/>
      <c r="DK71" s="925"/>
      <c r="DL71" s="923"/>
      <c r="DM71" s="924"/>
      <c r="DN71" s="924"/>
      <c r="DO71" s="924"/>
      <c r="DP71" s="925"/>
      <c r="DQ71" s="923"/>
      <c r="DR71" s="924"/>
      <c r="DS71" s="924"/>
      <c r="DT71" s="924"/>
      <c r="DU71" s="925"/>
      <c r="DV71" s="920"/>
      <c r="DW71" s="921"/>
      <c r="DX71" s="921"/>
      <c r="DY71" s="921"/>
      <c r="DZ71" s="922"/>
      <c r="EA71" s="248"/>
    </row>
    <row r="72" spans="1:131" s="249" customFormat="1" ht="26.25" customHeight="1" x14ac:dyDescent="0.2">
      <c r="A72" s="263">
        <v>5</v>
      </c>
      <c r="B72" s="935" t="s">
        <v>612</v>
      </c>
      <c r="C72" s="883"/>
      <c r="D72" s="883"/>
      <c r="E72" s="883"/>
      <c r="F72" s="883"/>
      <c r="G72" s="883"/>
      <c r="H72" s="883"/>
      <c r="I72" s="883"/>
      <c r="J72" s="883"/>
      <c r="K72" s="883"/>
      <c r="L72" s="883"/>
      <c r="M72" s="883"/>
      <c r="N72" s="883"/>
      <c r="O72" s="883"/>
      <c r="P72" s="936"/>
      <c r="Q72" s="937">
        <v>2517</v>
      </c>
      <c r="R72" s="938"/>
      <c r="S72" s="938"/>
      <c r="T72" s="938"/>
      <c r="U72" s="938"/>
      <c r="V72" s="938">
        <v>2456</v>
      </c>
      <c r="W72" s="938"/>
      <c r="X72" s="938"/>
      <c r="Y72" s="938"/>
      <c r="Z72" s="938"/>
      <c r="AA72" s="939">
        <f t="shared" si="0"/>
        <v>61</v>
      </c>
      <c r="AB72" s="940"/>
      <c r="AC72" s="940"/>
      <c r="AD72" s="940"/>
      <c r="AE72" s="941"/>
      <c r="AF72" s="939">
        <f t="shared" si="1"/>
        <v>61</v>
      </c>
      <c r="AG72" s="940"/>
      <c r="AH72" s="940"/>
      <c r="AI72" s="940"/>
      <c r="AJ72" s="941"/>
      <c r="AK72" s="939">
        <v>0</v>
      </c>
      <c r="AL72" s="940"/>
      <c r="AM72" s="940"/>
      <c r="AN72" s="940"/>
      <c r="AO72" s="941"/>
      <c r="AP72" s="939">
        <v>0</v>
      </c>
      <c r="AQ72" s="940"/>
      <c r="AR72" s="940"/>
      <c r="AS72" s="940"/>
      <c r="AT72" s="941"/>
      <c r="AU72" s="939">
        <v>0</v>
      </c>
      <c r="AV72" s="940"/>
      <c r="AW72" s="940"/>
      <c r="AX72" s="940"/>
      <c r="AY72" s="941"/>
      <c r="AZ72" s="942"/>
      <c r="BA72" s="942"/>
      <c r="BB72" s="942"/>
      <c r="BC72" s="942"/>
      <c r="BD72" s="943"/>
      <c r="BE72" s="267"/>
      <c r="BF72" s="267"/>
      <c r="BG72" s="267"/>
      <c r="BH72" s="267"/>
      <c r="BI72" s="267"/>
      <c r="BJ72" s="267"/>
      <c r="BK72" s="267"/>
      <c r="BL72" s="267"/>
      <c r="BM72" s="267"/>
      <c r="BN72" s="267"/>
      <c r="BO72" s="267"/>
      <c r="BP72" s="267"/>
      <c r="BQ72" s="264">
        <v>66</v>
      </c>
      <c r="BR72" s="269"/>
      <c r="BS72" s="926"/>
      <c r="BT72" s="927"/>
      <c r="BU72" s="927"/>
      <c r="BV72" s="927"/>
      <c r="BW72" s="927"/>
      <c r="BX72" s="927"/>
      <c r="BY72" s="927"/>
      <c r="BZ72" s="927"/>
      <c r="CA72" s="927"/>
      <c r="CB72" s="927"/>
      <c r="CC72" s="927"/>
      <c r="CD72" s="927"/>
      <c r="CE72" s="927"/>
      <c r="CF72" s="927"/>
      <c r="CG72" s="928"/>
      <c r="CH72" s="923"/>
      <c r="CI72" s="924"/>
      <c r="CJ72" s="924"/>
      <c r="CK72" s="924"/>
      <c r="CL72" s="925"/>
      <c r="CM72" s="923"/>
      <c r="CN72" s="924"/>
      <c r="CO72" s="924"/>
      <c r="CP72" s="924"/>
      <c r="CQ72" s="925"/>
      <c r="CR72" s="923"/>
      <c r="CS72" s="924"/>
      <c r="CT72" s="924"/>
      <c r="CU72" s="924"/>
      <c r="CV72" s="925"/>
      <c r="CW72" s="923"/>
      <c r="CX72" s="924"/>
      <c r="CY72" s="924"/>
      <c r="CZ72" s="924"/>
      <c r="DA72" s="925"/>
      <c r="DB72" s="923"/>
      <c r="DC72" s="924"/>
      <c r="DD72" s="924"/>
      <c r="DE72" s="924"/>
      <c r="DF72" s="925"/>
      <c r="DG72" s="923"/>
      <c r="DH72" s="924"/>
      <c r="DI72" s="924"/>
      <c r="DJ72" s="924"/>
      <c r="DK72" s="925"/>
      <c r="DL72" s="923"/>
      <c r="DM72" s="924"/>
      <c r="DN72" s="924"/>
      <c r="DO72" s="924"/>
      <c r="DP72" s="925"/>
      <c r="DQ72" s="923"/>
      <c r="DR72" s="924"/>
      <c r="DS72" s="924"/>
      <c r="DT72" s="924"/>
      <c r="DU72" s="925"/>
      <c r="DV72" s="920"/>
      <c r="DW72" s="921"/>
      <c r="DX72" s="921"/>
      <c r="DY72" s="921"/>
      <c r="DZ72" s="922"/>
      <c r="EA72" s="248"/>
    </row>
    <row r="73" spans="1:131" s="249" customFormat="1" ht="26.25" customHeight="1" x14ac:dyDescent="0.2">
      <c r="A73" s="263">
        <v>6</v>
      </c>
      <c r="B73" s="935"/>
      <c r="C73" s="883"/>
      <c r="D73" s="883"/>
      <c r="E73" s="883"/>
      <c r="F73" s="883"/>
      <c r="G73" s="883"/>
      <c r="H73" s="883"/>
      <c r="I73" s="883"/>
      <c r="J73" s="883"/>
      <c r="K73" s="883"/>
      <c r="L73" s="883"/>
      <c r="M73" s="883"/>
      <c r="N73" s="883"/>
      <c r="O73" s="883"/>
      <c r="P73" s="936"/>
      <c r="Q73" s="944"/>
      <c r="R73" s="892"/>
      <c r="S73" s="892"/>
      <c r="T73" s="892"/>
      <c r="U73" s="892"/>
      <c r="V73" s="892"/>
      <c r="W73" s="892"/>
      <c r="X73" s="892"/>
      <c r="Y73" s="892"/>
      <c r="Z73" s="892"/>
      <c r="AA73" s="892"/>
      <c r="AB73" s="892"/>
      <c r="AC73" s="892"/>
      <c r="AD73" s="892"/>
      <c r="AE73" s="892"/>
      <c r="AF73" s="892"/>
      <c r="AG73" s="892"/>
      <c r="AH73" s="892"/>
      <c r="AI73" s="892"/>
      <c r="AJ73" s="892"/>
      <c r="AK73" s="892"/>
      <c r="AL73" s="892"/>
      <c r="AM73" s="892"/>
      <c r="AN73" s="892"/>
      <c r="AO73" s="892"/>
      <c r="AP73" s="892"/>
      <c r="AQ73" s="892"/>
      <c r="AR73" s="892"/>
      <c r="AS73" s="892"/>
      <c r="AT73" s="892"/>
      <c r="AU73" s="892"/>
      <c r="AV73" s="892"/>
      <c r="AW73" s="892"/>
      <c r="AX73" s="892"/>
      <c r="AY73" s="892"/>
      <c r="AZ73" s="942"/>
      <c r="BA73" s="942"/>
      <c r="BB73" s="942"/>
      <c r="BC73" s="942"/>
      <c r="BD73" s="943"/>
      <c r="BE73" s="267"/>
      <c r="BF73" s="267"/>
      <c r="BG73" s="267"/>
      <c r="BH73" s="267"/>
      <c r="BI73" s="267"/>
      <c r="BJ73" s="267"/>
      <c r="BK73" s="267"/>
      <c r="BL73" s="267"/>
      <c r="BM73" s="267"/>
      <c r="BN73" s="267"/>
      <c r="BO73" s="267"/>
      <c r="BP73" s="267"/>
      <c r="BQ73" s="264">
        <v>67</v>
      </c>
      <c r="BR73" s="269"/>
      <c r="BS73" s="926"/>
      <c r="BT73" s="927"/>
      <c r="BU73" s="927"/>
      <c r="BV73" s="927"/>
      <c r="BW73" s="927"/>
      <c r="BX73" s="927"/>
      <c r="BY73" s="927"/>
      <c r="BZ73" s="927"/>
      <c r="CA73" s="927"/>
      <c r="CB73" s="927"/>
      <c r="CC73" s="927"/>
      <c r="CD73" s="927"/>
      <c r="CE73" s="927"/>
      <c r="CF73" s="927"/>
      <c r="CG73" s="928"/>
      <c r="CH73" s="923"/>
      <c r="CI73" s="924"/>
      <c r="CJ73" s="924"/>
      <c r="CK73" s="924"/>
      <c r="CL73" s="925"/>
      <c r="CM73" s="923"/>
      <c r="CN73" s="924"/>
      <c r="CO73" s="924"/>
      <c r="CP73" s="924"/>
      <c r="CQ73" s="925"/>
      <c r="CR73" s="923"/>
      <c r="CS73" s="924"/>
      <c r="CT73" s="924"/>
      <c r="CU73" s="924"/>
      <c r="CV73" s="925"/>
      <c r="CW73" s="923"/>
      <c r="CX73" s="924"/>
      <c r="CY73" s="924"/>
      <c r="CZ73" s="924"/>
      <c r="DA73" s="925"/>
      <c r="DB73" s="923"/>
      <c r="DC73" s="924"/>
      <c r="DD73" s="924"/>
      <c r="DE73" s="924"/>
      <c r="DF73" s="925"/>
      <c r="DG73" s="923"/>
      <c r="DH73" s="924"/>
      <c r="DI73" s="924"/>
      <c r="DJ73" s="924"/>
      <c r="DK73" s="925"/>
      <c r="DL73" s="923"/>
      <c r="DM73" s="924"/>
      <c r="DN73" s="924"/>
      <c r="DO73" s="924"/>
      <c r="DP73" s="925"/>
      <c r="DQ73" s="923"/>
      <c r="DR73" s="924"/>
      <c r="DS73" s="924"/>
      <c r="DT73" s="924"/>
      <c r="DU73" s="925"/>
      <c r="DV73" s="920"/>
      <c r="DW73" s="921"/>
      <c r="DX73" s="921"/>
      <c r="DY73" s="921"/>
      <c r="DZ73" s="922"/>
      <c r="EA73" s="248"/>
    </row>
    <row r="74" spans="1:131" s="249" customFormat="1" ht="26.25" customHeight="1" x14ac:dyDescent="0.2">
      <c r="A74" s="263">
        <v>7</v>
      </c>
      <c r="B74" s="935"/>
      <c r="C74" s="883"/>
      <c r="D74" s="883"/>
      <c r="E74" s="883"/>
      <c r="F74" s="883"/>
      <c r="G74" s="883"/>
      <c r="H74" s="883"/>
      <c r="I74" s="883"/>
      <c r="J74" s="883"/>
      <c r="K74" s="883"/>
      <c r="L74" s="883"/>
      <c r="M74" s="883"/>
      <c r="N74" s="883"/>
      <c r="O74" s="883"/>
      <c r="P74" s="936"/>
      <c r="Q74" s="944"/>
      <c r="R74" s="892"/>
      <c r="S74" s="892"/>
      <c r="T74" s="892"/>
      <c r="U74" s="892"/>
      <c r="V74" s="892"/>
      <c r="W74" s="892"/>
      <c r="X74" s="892"/>
      <c r="Y74" s="892"/>
      <c r="Z74" s="892"/>
      <c r="AA74" s="892"/>
      <c r="AB74" s="892"/>
      <c r="AC74" s="892"/>
      <c r="AD74" s="892"/>
      <c r="AE74" s="892"/>
      <c r="AF74" s="892"/>
      <c r="AG74" s="892"/>
      <c r="AH74" s="892"/>
      <c r="AI74" s="892"/>
      <c r="AJ74" s="892"/>
      <c r="AK74" s="892"/>
      <c r="AL74" s="892"/>
      <c r="AM74" s="892"/>
      <c r="AN74" s="892"/>
      <c r="AO74" s="892"/>
      <c r="AP74" s="892"/>
      <c r="AQ74" s="892"/>
      <c r="AR74" s="892"/>
      <c r="AS74" s="892"/>
      <c r="AT74" s="892"/>
      <c r="AU74" s="892"/>
      <c r="AV74" s="892"/>
      <c r="AW74" s="892"/>
      <c r="AX74" s="892"/>
      <c r="AY74" s="892"/>
      <c r="AZ74" s="942"/>
      <c r="BA74" s="942"/>
      <c r="BB74" s="942"/>
      <c r="BC74" s="942"/>
      <c r="BD74" s="943"/>
      <c r="BE74" s="267"/>
      <c r="BF74" s="267"/>
      <c r="BG74" s="267"/>
      <c r="BH74" s="267"/>
      <c r="BI74" s="267"/>
      <c r="BJ74" s="267"/>
      <c r="BK74" s="267"/>
      <c r="BL74" s="267"/>
      <c r="BM74" s="267"/>
      <c r="BN74" s="267"/>
      <c r="BO74" s="267"/>
      <c r="BP74" s="267"/>
      <c r="BQ74" s="264">
        <v>68</v>
      </c>
      <c r="BR74" s="269"/>
      <c r="BS74" s="926"/>
      <c r="BT74" s="927"/>
      <c r="BU74" s="927"/>
      <c r="BV74" s="927"/>
      <c r="BW74" s="927"/>
      <c r="BX74" s="927"/>
      <c r="BY74" s="927"/>
      <c r="BZ74" s="927"/>
      <c r="CA74" s="927"/>
      <c r="CB74" s="927"/>
      <c r="CC74" s="927"/>
      <c r="CD74" s="927"/>
      <c r="CE74" s="927"/>
      <c r="CF74" s="927"/>
      <c r="CG74" s="928"/>
      <c r="CH74" s="923"/>
      <c r="CI74" s="924"/>
      <c r="CJ74" s="924"/>
      <c r="CK74" s="924"/>
      <c r="CL74" s="925"/>
      <c r="CM74" s="923"/>
      <c r="CN74" s="924"/>
      <c r="CO74" s="924"/>
      <c r="CP74" s="924"/>
      <c r="CQ74" s="925"/>
      <c r="CR74" s="923"/>
      <c r="CS74" s="924"/>
      <c r="CT74" s="924"/>
      <c r="CU74" s="924"/>
      <c r="CV74" s="925"/>
      <c r="CW74" s="923"/>
      <c r="CX74" s="924"/>
      <c r="CY74" s="924"/>
      <c r="CZ74" s="924"/>
      <c r="DA74" s="925"/>
      <c r="DB74" s="923"/>
      <c r="DC74" s="924"/>
      <c r="DD74" s="924"/>
      <c r="DE74" s="924"/>
      <c r="DF74" s="925"/>
      <c r="DG74" s="923"/>
      <c r="DH74" s="924"/>
      <c r="DI74" s="924"/>
      <c r="DJ74" s="924"/>
      <c r="DK74" s="925"/>
      <c r="DL74" s="923"/>
      <c r="DM74" s="924"/>
      <c r="DN74" s="924"/>
      <c r="DO74" s="924"/>
      <c r="DP74" s="925"/>
      <c r="DQ74" s="923"/>
      <c r="DR74" s="924"/>
      <c r="DS74" s="924"/>
      <c r="DT74" s="924"/>
      <c r="DU74" s="925"/>
      <c r="DV74" s="920"/>
      <c r="DW74" s="921"/>
      <c r="DX74" s="921"/>
      <c r="DY74" s="921"/>
      <c r="DZ74" s="922"/>
      <c r="EA74" s="248"/>
    </row>
    <row r="75" spans="1:131" s="249" customFormat="1" ht="26.25" customHeight="1" x14ac:dyDescent="0.2">
      <c r="A75" s="263">
        <v>8</v>
      </c>
      <c r="B75" s="935"/>
      <c r="C75" s="883"/>
      <c r="D75" s="883"/>
      <c r="E75" s="883"/>
      <c r="F75" s="883"/>
      <c r="G75" s="883"/>
      <c r="H75" s="883"/>
      <c r="I75" s="883"/>
      <c r="J75" s="883"/>
      <c r="K75" s="883"/>
      <c r="L75" s="883"/>
      <c r="M75" s="883"/>
      <c r="N75" s="883"/>
      <c r="O75" s="883"/>
      <c r="P75" s="936"/>
      <c r="Q75" s="945"/>
      <c r="R75" s="886"/>
      <c r="S75" s="886"/>
      <c r="T75" s="886"/>
      <c r="U75" s="887"/>
      <c r="V75" s="888"/>
      <c r="W75" s="886"/>
      <c r="X75" s="886"/>
      <c r="Y75" s="886"/>
      <c r="Z75" s="887"/>
      <c r="AA75" s="888"/>
      <c r="AB75" s="886"/>
      <c r="AC75" s="886"/>
      <c r="AD75" s="886"/>
      <c r="AE75" s="887"/>
      <c r="AF75" s="888"/>
      <c r="AG75" s="886"/>
      <c r="AH75" s="886"/>
      <c r="AI75" s="886"/>
      <c r="AJ75" s="887"/>
      <c r="AK75" s="888"/>
      <c r="AL75" s="886"/>
      <c r="AM75" s="886"/>
      <c r="AN75" s="886"/>
      <c r="AO75" s="887"/>
      <c r="AP75" s="888"/>
      <c r="AQ75" s="886"/>
      <c r="AR75" s="886"/>
      <c r="AS75" s="886"/>
      <c r="AT75" s="887"/>
      <c r="AU75" s="888"/>
      <c r="AV75" s="886"/>
      <c r="AW75" s="886"/>
      <c r="AX75" s="886"/>
      <c r="AY75" s="887"/>
      <c r="AZ75" s="942"/>
      <c r="BA75" s="942"/>
      <c r="BB75" s="942"/>
      <c r="BC75" s="942"/>
      <c r="BD75" s="943"/>
      <c r="BE75" s="267"/>
      <c r="BF75" s="267"/>
      <c r="BG75" s="267"/>
      <c r="BH75" s="267"/>
      <c r="BI75" s="267"/>
      <c r="BJ75" s="267"/>
      <c r="BK75" s="267"/>
      <c r="BL75" s="267"/>
      <c r="BM75" s="267"/>
      <c r="BN75" s="267"/>
      <c r="BO75" s="267"/>
      <c r="BP75" s="267"/>
      <c r="BQ75" s="264">
        <v>69</v>
      </c>
      <c r="BR75" s="269"/>
      <c r="BS75" s="926"/>
      <c r="BT75" s="927"/>
      <c r="BU75" s="927"/>
      <c r="BV75" s="927"/>
      <c r="BW75" s="927"/>
      <c r="BX75" s="927"/>
      <c r="BY75" s="927"/>
      <c r="BZ75" s="927"/>
      <c r="CA75" s="927"/>
      <c r="CB75" s="927"/>
      <c r="CC75" s="927"/>
      <c r="CD75" s="927"/>
      <c r="CE75" s="927"/>
      <c r="CF75" s="927"/>
      <c r="CG75" s="928"/>
      <c r="CH75" s="923"/>
      <c r="CI75" s="924"/>
      <c r="CJ75" s="924"/>
      <c r="CK75" s="924"/>
      <c r="CL75" s="925"/>
      <c r="CM75" s="923"/>
      <c r="CN75" s="924"/>
      <c r="CO75" s="924"/>
      <c r="CP75" s="924"/>
      <c r="CQ75" s="925"/>
      <c r="CR75" s="923"/>
      <c r="CS75" s="924"/>
      <c r="CT75" s="924"/>
      <c r="CU75" s="924"/>
      <c r="CV75" s="925"/>
      <c r="CW75" s="923"/>
      <c r="CX75" s="924"/>
      <c r="CY75" s="924"/>
      <c r="CZ75" s="924"/>
      <c r="DA75" s="925"/>
      <c r="DB75" s="923"/>
      <c r="DC75" s="924"/>
      <c r="DD75" s="924"/>
      <c r="DE75" s="924"/>
      <c r="DF75" s="925"/>
      <c r="DG75" s="923"/>
      <c r="DH75" s="924"/>
      <c r="DI75" s="924"/>
      <c r="DJ75" s="924"/>
      <c r="DK75" s="925"/>
      <c r="DL75" s="923"/>
      <c r="DM75" s="924"/>
      <c r="DN75" s="924"/>
      <c r="DO75" s="924"/>
      <c r="DP75" s="925"/>
      <c r="DQ75" s="923"/>
      <c r="DR75" s="924"/>
      <c r="DS75" s="924"/>
      <c r="DT75" s="924"/>
      <c r="DU75" s="925"/>
      <c r="DV75" s="920"/>
      <c r="DW75" s="921"/>
      <c r="DX75" s="921"/>
      <c r="DY75" s="921"/>
      <c r="DZ75" s="922"/>
      <c r="EA75" s="248"/>
    </row>
    <row r="76" spans="1:131" s="249" customFormat="1" ht="26.25" customHeight="1" x14ac:dyDescent="0.2">
      <c r="A76" s="263">
        <v>9</v>
      </c>
      <c r="B76" s="935"/>
      <c r="C76" s="883"/>
      <c r="D76" s="883"/>
      <c r="E76" s="883"/>
      <c r="F76" s="883"/>
      <c r="G76" s="883"/>
      <c r="H76" s="883"/>
      <c r="I76" s="883"/>
      <c r="J76" s="883"/>
      <c r="K76" s="883"/>
      <c r="L76" s="883"/>
      <c r="M76" s="883"/>
      <c r="N76" s="883"/>
      <c r="O76" s="883"/>
      <c r="P76" s="936"/>
      <c r="Q76" s="945"/>
      <c r="R76" s="886"/>
      <c r="S76" s="886"/>
      <c r="T76" s="886"/>
      <c r="U76" s="887"/>
      <c r="V76" s="888"/>
      <c r="W76" s="886"/>
      <c r="X76" s="886"/>
      <c r="Y76" s="886"/>
      <c r="Z76" s="887"/>
      <c r="AA76" s="888"/>
      <c r="AB76" s="886"/>
      <c r="AC76" s="886"/>
      <c r="AD76" s="886"/>
      <c r="AE76" s="887"/>
      <c r="AF76" s="888"/>
      <c r="AG76" s="886"/>
      <c r="AH76" s="886"/>
      <c r="AI76" s="886"/>
      <c r="AJ76" s="887"/>
      <c r="AK76" s="888"/>
      <c r="AL76" s="886"/>
      <c r="AM76" s="886"/>
      <c r="AN76" s="886"/>
      <c r="AO76" s="887"/>
      <c r="AP76" s="888"/>
      <c r="AQ76" s="886"/>
      <c r="AR76" s="886"/>
      <c r="AS76" s="886"/>
      <c r="AT76" s="887"/>
      <c r="AU76" s="888"/>
      <c r="AV76" s="886"/>
      <c r="AW76" s="886"/>
      <c r="AX76" s="886"/>
      <c r="AY76" s="887"/>
      <c r="AZ76" s="942"/>
      <c r="BA76" s="942"/>
      <c r="BB76" s="942"/>
      <c r="BC76" s="942"/>
      <c r="BD76" s="943"/>
      <c r="BE76" s="267"/>
      <c r="BF76" s="267"/>
      <c r="BG76" s="267"/>
      <c r="BH76" s="267"/>
      <c r="BI76" s="267"/>
      <c r="BJ76" s="267"/>
      <c r="BK76" s="267"/>
      <c r="BL76" s="267"/>
      <c r="BM76" s="267"/>
      <c r="BN76" s="267"/>
      <c r="BO76" s="267"/>
      <c r="BP76" s="267"/>
      <c r="BQ76" s="264">
        <v>70</v>
      </c>
      <c r="BR76" s="269"/>
      <c r="BS76" s="926"/>
      <c r="BT76" s="927"/>
      <c r="BU76" s="927"/>
      <c r="BV76" s="927"/>
      <c r="BW76" s="927"/>
      <c r="BX76" s="927"/>
      <c r="BY76" s="927"/>
      <c r="BZ76" s="927"/>
      <c r="CA76" s="927"/>
      <c r="CB76" s="927"/>
      <c r="CC76" s="927"/>
      <c r="CD76" s="927"/>
      <c r="CE76" s="927"/>
      <c r="CF76" s="927"/>
      <c r="CG76" s="928"/>
      <c r="CH76" s="923"/>
      <c r="CI76" s="924"/>
      <c r="CJ76" s="924"/>
      <c r="CK76" s="924"/>
      <c r="CL76" s="925"/>
      <c r="CM76" s="923"/>
      <c r="CN76" s="924"/>
      <c r="CO76" s="924"/>
      <c r="CP76" s="924"/>
      <c r="CQ76" s="925"/>
      <c r="CR76" s="923"/>
      <c r="CS76" s="924"/>
      <c r="CT76" s="924"/>
      <c r="CU76" s="924"/>
      <c r="CV76" s="925"/>
      <c r="CW76" s="923"/>
      <c r="CX76" s="924"/>
      <c r="CY76" s="924"/>
      <c r="CZ76" s="924"/>
      <c r="DA76" s="925"/>
      <c r="DB76" s="923"/>
      <c r="DC76" s="924"/>
      <c r="DD76" s="924"/>
      <c r="DE76" s="924"/>
      <c r="DF76" s="925"/>
      <c r="DG76" s="923"/>
      <c r="DH76" s="924"/>
      <c r="DI76" s="924"/>
      <c r="DJ76" s="924"/>
      <c r="DK76" s="925"/>
      <c r="DL76" s="923"/>
      <c r="DM76" s="924"/>
      <c r="DN76" s="924"/>
      <c r="DO76" s="924"/>
      <c r="DP76" s="925"/>
      <c r="DQ76" s="923"/>
      <c r="DR76" s="924"/>
      <c r="DS76" s="924"/>
      <c r="DT76" s="924"/>
      <c r="DU76" s="925"/>
      <c r="DV76" s="920"/>
      <c r="DW76" s="921"/>
      <c r="DX76" s="921"/>
      <c r="DY76" s="921"/>
      <c r="DZ76" s="922"/>
      <c r="EA76" s="248"/>
    </row>
    <row r="77" spans="1:131" s="249" customFormat="1" ht="26.25" customHeight="1" x14ac:dyDescent="0.2">
      <c r="A77" s="263">
        <v>10</v>
      </c>
      <c r="B77" s="935"/>
      <c r="C77" s="883"/>
      <c r="D77" s="883"/>
      <c r="E77" s="883"/>
      <c r="F77" s="883"/>
      <c r="G77" s="883"/>
      <c r="H77" s="883"/>
      <c r="I77" s="883"/>
      <c r="J77" s="883"/>
      <c r="K77" s="883"/>
      <c r="L77" s="883"/>
      <c r="M77" s="883"/>
      <c r="N77" s="883"/>
      <c r="O77" s="883"/>
      <c r="P77" s="936"/>
      <c r="Q77" s="945"/>
      <c r="R77" s="886"/>
      <c r="S77" s="886"/>
      <c r="T77" s="886"/>
      <c r="U77" s="887"/>
      <c r="V77" s="888"/>
      <c r="W77" s="886"/>
      <c r="X77" s="886"/>
      <c r="Y77" s="886"/>
      <c r="Z77" s="887"/>
      <c r="AA77" s="888"/>
      <c r="AB77" s="886"/>
      <c r="AC77" s="886"/>
      <c r="AD77" s="886"/>
      <c r="AE77" s="887"/>
      <c r="AF77" s="888"/>
      <c r="AG77" s="886"/>
      <c r="AH77" s="886"/>
      <c r="AI77" s="886"/>
      <c r="AJ77" s="887"/>
      <c r="AK77" s="888"/>
      <c r="AL77" s="886"/>
      <c r="AM77" s="886"/>
      <c r="AN77" s="886"/>
      <c r="AO77" s="887"/>
      <c r="AP77" s="888"/>
      <c r="AQ77" s="886"/>
      <c r="AR77" s="886"/>
      <c r="AS77" s="886"/>
      <c r="AT77" s="887"/>
      <c r="AU77" s="888"/>
      <c r="AV77" s="886"/>
      <c r="AW77" s="886"/>
      <c r="AX77" s="886"/>
      <c r="AY77" s="887"/>
      <c r="AZ77" s="942"/>
      <c r="BA77" s="942"/>
      <c r="BB77" s="942"/>
      <c r="BC77" s="942"/>
      <c r="BD77" s="943"/>
      <c r="BE77" s="267"/>
      <c r="BF77" s="267"/>
      <c r="BG77" s="267"/>
      <c r="BH77" s="267"/>
      <c r="BI77" s="267"/>
      <c r="BJ77" s="267"/>
      <c r="BK77" s="267"/>
      <c r="BL77" s="267"/>
      <c r="BM77" s="267"/>
      <c r="BN77" s="267"/>
      <c r="BO77" s="267"/>
      <c r="BP77" s="267"/>
      <c r="BQ77" s="264">
        <v>71</v>
      </c>
      <c r="BR77" s="269"/>
      <c r="BS77" s="926"/>
      <c r="BT77" s="927"/>
      <c r="BU77" s="927"/>
      <c r="BV77" s="927"/>
      <c r="BW77" s="927"/>
      <c r="BX77" s="927"/>
      <c r="BY77" s="927"/>
      <c r="BZ77" s="927"/>
      <c r="CA77" s="927"/>
      <c r="CB77" s="927"/>
      <c r="CC77" s="927"/>
      <c r="CD77" s="927"/>
      <c r="CE77" s="927"/>
      <c r="CF77" s="927"/>
      <c r="CG77" s="928"/>
      <c r="CH77" s="923"/>
      <c r="CI77" s="924"/>
      <c r="CJ77" s="924"/>
      <c r="CK77" s="924"/>
      <c r="CL77" s="925"/>
      <c r="CM77" s="923"/>
      <c r="CN77" s="924"/>
      <c r="CO77" s="924"/>
      <c r="CP77" s="924"/>
      <c r="CQ77" s="925"/>
      <c r="CR77" s="923"/>
      <c r="CS77" s="924"/>
      <c r="CT77" s="924"/>
      <c r="CU77" s="924"/>
      <c r="CV77" s="925"/>
      <c r="CW77" s="923"/>
      <c r="CX77" s="924"/>
      <c r="CY77" s="924"/>
      <c r="CZ77" s="924"/>
      <c r="DA77" s="925"/>
      <c r="DB77" s="923"/>
      <c r="DC77" s="924"/>
      <c r="DD77" s="924"/>
      <c r="DE77" s="924"/>
      <c r="DF77" s="925"/>
      <c r="DG77" s="923"/>
      <c r="DH77" s="924"/>
      <c r="DI77" s="924"/>
      <c r="DJ77" s="924"/>
      <c r="DK77" s="925"/>
      <c r="DL77" s="923"/>
      <c r="DM77" s="924"/>
      <c r="DN77" s="924"/>
      <c r="DO77" s="924"/>
      <c r="DP77" s="925"/>
      <c r="DQ77" s="923"/>
      <c r="DR77" s="924"/>
      <c r="DS77" s="924"/>
      <c r="DT77" s="924"/>
      <c r="DU77" s="925"/>
      <c r="DV77" s="920"/>
      <c r="DW77" s="921"/>
      <c r="DX77" s="921"/>
      <c r="DY77" s="921"/>
      <c r="DZ77" s="922"/>
      <c r="EA77" s="248"/>
    </row>
    <row r="78" spans="1:131" s="249" customFormat="1" ht="26.25" customHeight="1" x14ac:dyDescent="0.2">
      <c r="A78" s="263">
        <v>11</v>
      </c>
      <c r="B78" s="935"/>
      <c r="C78" s="883"/>
      <c r="D78" s="883"/>
      <c r="E78" s="883"/>
      <c r="F78" s="883"/>
      <c r="G78" s="883"/>
      <c r="H78" s="883"/>
      <c r="I78" s="883"/>
      <c r="J78" s="883"/>
      <c r="K78" s="883"/>
      <c r="L78" s="883"/>
      <c r="M78" s="883"/>
      <c r="N78" s="883"/>
      <c r="O78" s="883"/>
      <c r="P78" s="936"/>
      <c r="Q78" s="944"/>
      <c r="R78" s="892"/>
      <c r="S78" s="892"/>
      <c r="T78" s="892"/>
      <c r="U78" s="892"/>
      <c r="V78" s="892"/>
      <c r="W78" s="892"/>
      <c r="X78" s="892"/>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2"/>
      <c r="AY78" s="892"/>
      <c r="AZ78" s="942"/>
      <c r="BA78" s="942"/>
      <c r="BB78" s="942"/>
      <c r="BC78" s="942"/>
      <c r="BD78" s="943"/>
      <c r="BE78" s="267"/>
      <c r="BF78" s="267"/>
      <c r="BG78" s="267"/>
      <c r="BH78" s="267"/>
      <c r="BI78" s="267"/>
      <c r="BJ78" s="270"/>
      <c r="BK78" s="270"/>
      <c r="BL78" s="270"/>
      <c r="BM78" s="270"/>
      <c r="BN78" s="270"/>
      <c r="BO78" s="267"/>
      <c r="BP78" s="267"/>
      <c r="BQ78" s="264">
        <v>72</v>
      </c>
      <c r="BR78" s="269"/>
      <c r="BS78" s="926"/>
      <c r="BT78" s="927"/>
      <c r="BU78" s="927"/>
      <c r="BV78" s="927"/>
      <c r="BW78" s="927"/>
      <c r="BX78" s="927"/>
      <c r="BY78" s="927"/>
      <c r="BZ78" s="927"/>
      <c r="CA78" s="927"/>
      <c r="CB78" s="927"/>
      <c r="CC78" s="927"/>
      <c r="CD78" s="927"/>
      <c r="CE78" s="927"/>
      <c r="CF78" s="927"/>
      <c r="CG78" s="928"/>
      <c r="CH78" s="923"/>
      <c r="CI78" s="924"/>
      <c r="CJ78" s="924"/>
      <c r="CK78" s="924"/>
      <c r="CL78" s="925"/>
      <c r="CM78" s="923"/>
      <c r="CN78" s="924"/>
      <c r="CO78" s="924"/>
      <c r="CP78" s="924"/>
      <c r="CQ78" s="925"/>
      <c r="CR78" s="923"/>
      <c r="CS78" s="924"/>
      <c r="CT78" s="924"/>
      <c r="CU78" s="924"/>
      <c r="CV78" s="925"/>
      <c r="CW78" s="923"/>
      <c r="CX78" s="924"/>
      <c r="CY78" s="924"/>
      <c r="CZ78" s="924"/>
      <c r="DA78" s="925"/>
      <c r="DB78" s="923"/>
      <c r="DC78" s="924"/>
      <c r="DD78" s="924"/>
      <c r="DE78" s="924"/>
      <c r="DF78" s="925"/>
      <c r="DG78" s="923"/>
      <c r="DH78" s="924"/>
      <c r="DI78" s="924"/>
      <c r="DJ78" s="924"/>
      <c r="DK78" s="925"/>
      <c r="DL78" s="923"/>
      <c r="DM78" s="924"/>
      <c r="DN78" s="924"/>
      <c r="DO78" s="924"/>
      <c r="DP78" s="925"/>
      <c r="DQ78" s="923"/>
      <c r="DR78" s="924"/>
      <c r="DS78" s="924"/>
      <c r="DT78" s="924"/>
      <c r="DU78" s="925"/>
      <c r="DV78" s="920"/>
      <c r="DW78" s="921"/>
      <c r="DX78" s="921"/>
      <c r="DY78" s="921"/>
      <c r="DZ78" s="922"/>
      <c r="EA78" s="248"/>
    </row>
    <row r="79" spans="1:131" s="249" customFormat="1" ht="26.25" customHeight="1" x14ac:dyDescent="0.2">
      <c r="A79" s="263">
        <v>12</v>
      </c>
      <c r="B79" s="935"/>
      <c r="C79" s="883"/>
      <c r="D79" s="883"/>
      <c r="E79" s="883"/>
      <c r="F79" s="883"/>
      <c r="G79" s="883"/>
      <c r="H79" s="883"/>
      <c r="I79" s="883"/>
      <c r="J79" s="883"/>
      <c r="K79" s="883"/>
      <c r="L79" s="883"/>
      <c r="M79" s="883"/>
      <c r="N79" s="883"/>
      <c r="O79" s="883"/>
      <c r="P79" s="936"/>
      <c r="Q79" s="944"/>
      <c r="R79" s="892"/>
      <c r="S79" s="892"/>
      <c r="T79" s="892"/>
      <c r="U79" s="892"/>
      <c r="V79" s="892"/>
      <c r="W79" s="892"/>
      <c r="X79" s="892"/>
      <c r="Y79" s="892"/>
      <c r="Z79" s="892"/>
      <c r="AA79" s="892"/>
      <c r="AB79" s="892"/>
      <c r="AC79" s="892"/>
      <c r="AD79" s="892"/>
      <c r="AE79" s="892"/>
      <c r="AF79" s="892"/>
      <c r="AG79" s="892"/>
      <c r="AH79" s="892"/>
      <c r="AI79" s="892"/>
      <c r="AJ79" s="892"/>
      <c r="AK79" s="892"/>
      <c r="AL79" s="892"/>
      <c r="AM79" s="892"/>
      <c r="AN79" s="892"/>
      <c r="AO79" s="892"/>
      <c r="AP79" s="892"/>
      <c r="AQ79" s="892"/>
      <c r="AR79" s="892"/>
      <c r="AS79" s="892"/>
      <c r="AT79" s="892"/>
      <c r="AU79" s="892"/>
      <c r="AV79" s="892"/>
      <c r="AW79" s="892"/>
      <c r="AX79" s="892"/>
      <c r="AY79" s="892"/>
      <c r="AZ79" s="942"/>
      <c r="BA79" s="942"/>
      <c r="BB79" s="942"/>
      <c r="BC79" s="942"/>
      <c r="BD79" s="943"/>
      <c r="BE79" s="267"/>
      <c r="BF79" s="267"/>
      <c r="BG79" s="267"/>
      <c r="BH79" s="267"/>
      <c r="BI79" s="267"/>
      <c r="BJ79" s="270"/>
      <c r="BK79" s="270"/>
      <c r="BL79" s="270"/>
      <c r="BM79" s="270"/>
      <c r="BN79" s="270"/>
      <c r="BO79" s="267"/>
      <c r="BP79" s="267"/>
      <c r="BQ79" s="264">
        <v>73</v>
      </c>
      <c r="BR79" s="269"/>
      <c r="BS79" s="926"/>
      <c r="BT79" s="927"/>
      <c r="BU79" s="927"/>
      <c r="BV79" s="927"/>
      <c r="BW79" s="927"/>
      <c r="BX79" s="927"/>
      <c r="BY79" s="927"/>
      <c r="BZ79" s="927"/>
      <c r="CA79" s="927"/>
      <c r="CB79" s="927"/>
      <c r="CC79" s="927"/>
      <c r="CD79" s="927"/>
      <c r="CE79" s="927"/>
      <c r="CF79" s="927"/>
      <c r="CG79" s="928"/>
      <c r="CH79" s="923"/>
      <c r="CI79" s="924"/>
      <c r="CJ79" s="924"/>
      <c r="CK79" s="924"/>
      <c r="CL79" s="925"/>
      <c r="CM79" s="923"/>
      <c r="CN79" s="924"/>
      <c r="CO79" s="924"/>
      <c r="CP79" s="924"/>
      <c r="CQ79" s="925"/>
      <c r="CR79" s="923"/>
      <c r="CS79" s="924"/>
      <c r="CT79" s="924"/>
      <c r="CU79" s="924"/>
      <c r="CV79" s="925"/>
      <c r="CW79" s="923"/>
      <c r="CX79" s="924"/>
      <c r="CY79" s="924"/>
      <c r="CZ79" s="924"/>
      <c r="DA79" s="925"/>
      <c r="DB79" s="923"/>
      <c r="DC79" s="924"/>
      <c r="DD79" s="924"/>
      <c r="DE79" s="924"/>
      <c r="DF79" s="925"/>
      <c r="DG79" s="923"/>
      <c r="DH79" s="924"/>
      <c r="DI79" s="924"/>
      <c r="DJ79" s="924"/>
      <c r="DK79" s="925"/>
      <c r="DL79" s="923"/>
      <c r="DM79" s="924"/>
      <c r="DN79" s="924"/>
      <c r="DO79" s="924"/>
      <c r="DP79" s="925"/>
      <c r="DQ79" s="923"/>
      <c r="DR79" s="924"/>
      <c r="DS79" s="924"/>
      <c r="DT79" s="924"/>
      <c r="DU79" s="925"/>
      <c r="DV79" s="920"/>
      <c r="DW79" s="921"/>
      <c r="DX79" s="921"/>
      <c r="DY79" s="921"/>
      <c r="DZ79" s="922"/>
      <c r="EA79" s="248"/>
    </row>
    <row r="80" spans="1:131" s="249" customFormat="1" ht="26.25" customHeight="1" x14ac:dyDescent="0.2">
      <c r="A80" s="263">
        <v>13</v>
      </c>
      <c r="B80" s="935"/>
      <c r="C80" s="883"/>
      <c r="D80" s="883"/>
      <c r="E80" s="883"/>
      <c r="F80" s="883"/>
      <c r="G80" s="883"/>
      <c r="H80" s="883"/>
      <c r="I80" s="883"/>
      <c r="J80" s="883"/>
      <c r="K80" s="883"/>
      <c r="L80" s="883"/>
      <c r="M80" s="883"/>
      <c r="N80" s="883"/>
      <c r="O80" s="883"/>
      <c r="P80" s="936"/>
      <c r="Q80" s="944"/>
      <c r="R80" s="892"/>
      <c r="S80" s="892"/>
      <c r="T80" s="892"/>
      <c r="U80" s="892"/>
      <c r="V80" s="892"/>
      <c r="W80" s="892"/>
      <c r="X80" s="892"/>
      <c r="Y80" s="892"/>
      <c r="Z80" s="892"/>
      <c r="AA80" s="892"/>
      <c r="AB80" s="892"/>
      <c r="AC80" s="892"/>
      <c r="AD80" s="892"/>
      <c r="AE80" s="892"/>
      <c r="AF80" s="892"/>
      <c r="AG80" s="892"/>
      <c r="AH80" s="892"/>
      <c r="AI80" s="892"/>
      <c r="AJ80" s="892"/>
      <c r="AK80" s="892"/>
      <c r="AL80" s="892"/>
      <c r="AM80" s="892"/>
      <c r="AN80" s="892"/>
      <c r="AO80" s="892"/>
      <c r="AP80" s="892"/>
      <c r="AQ80" s="892"/>
      <c r="AR80" s="892"/>
      <c r="AS80" s="892"/>
      <c r="AT80" s="892"/>
      <c r="AU80" s="892"/>
      <c r="AV80" s="892"/>
      <c r="AW80" s="892"/>
      <c r="AX80" s="892"/>
      <c r="AY80" s="892"/>
      <c r="AZ80" s="942"/>
      <c r="BA80" s="942"/>
      <c r="BB80" s="942"/>
      <c r="BC80" s="942"/>
      <c r="BD80" s="943"/>
      <c r="BE80" s="267"/>
      <c r="BF80" s="267"/>
      <c r="BG80" s="267"/>
      <c r="BH80" s="267"/>
      <c r="BI80" s="267"/>
      <c r="BJ80" s="267"/>
      <c r="BK80" s="267"/>
      <c r="BL80" s="267"/>
      <c r="BM80" s="267"/>
      <c r="BN80" s="267"/>
      <c r="BO80" s="267"/>
      <c r="BP80" s="267"/>
      <c r="BQ80" s="264">
        <v>74</v>
      </c>
      <c r="BR80" s="269"/>
      <c r="BS80" s="926"/>
      <c r="BT80" s="927"/>
      <c r="BU80" s="927"/>
      <c r="BV80" s="927"/>
      <c r="BW80" s="927"/>
      <c r="BX80" s="927"/>
      <c r="BY80" s="927"/>
      <c r="BZ80" s="927"/>
      <c r="CA80" s="927"/>
      <c r="CB80" s="927"/>
      <c r="CC80" s="927"/>
      <c r="CD80" s="927"/>
      <c r="CE80" s="927"/>
      <c r="CF80" s="927"/>
      <c r="CG80" s="928"/>
      <c r="CH80" s="923"/>
      <c r="CI80" s="924"/>
      <c r="CJ80" s="924"/>
      <c r="CK80" s="924"/>
      <c r="CL80" s="925"/>
      <c r="CM80" s="923"/>
      <c r="CN80" s="924"/>
      <c r="CO80" s="924"/>
      <c r="CP80" s="924"/>
      <c r="CQ80" s="925"/>
      <c r="CR80" s="923"/>
      <c r="CS80" s="924"/>
      <c r="CT80" s="924"/>
      <c r="CU80" s="924"/>
      <c r="CV80" s="925"/>
      <c r="CW80" s="923"/>
      <c r="CX80" s="924"/>
      <c r="CY80" s="924"/>
      <c r="CZ80" s="924"/>
      <c r="DA80" s="925"/>
      <c r="DB80" s="923"/>
      <c r="DC80" s="924"/>
      <c r="DD80" s="924"/>
      <c r="DE80" s="924"/>
      <c r="DF80" s="925"/>
      <c r="DG80" s="923"/>
      <c r="DH80" s="924"/>
      <c r="DI80" s="924"/>
      <c r="DJ80" s="924"/>
      <c r="DK80" s="925"/>
      <c r="DL80" s="923"/>
      <c r="DM80" s="924"/>
      <c r="DN80" s="924"/>
      <c r="DO80" s="924"/>
      <c r="DP80" s="925"/>
      <c r="DQ80" s="923"/>
      <c r="DR80" s="924"/>
      <c r="DS80" s="924"/>
      <c r="DT80" s="924"/>
      <c r="DU80" s="925"/>
      <c r="DV80" s="920"/>
      <c r="DW80" s="921"/>
      <c r="DX80" s="921"/>
      <c r="DY80" s="921"/>
      <c r="DZ80" s="922"/>
      <c r="EA80" s="248"/>
    </row>
    <row r="81" spans="1:131" s="249" customFormat="1" ht="26.25" customHeight="1" x14ac:dyDescent="0.2">
      <c r="A81" s="263">
        <v>14</v>
      </c>
      <c r="B81" s="935"/>
      <c r="C81" s="883"/>
      <c r="D81" s="883"/>
      <c r="E81" s="883"/>
      <c r="F81" s="883"/>
      <c r="G81" s="883"/>
      <c r="H81" s="883"/>
      <c r="I81" s="883"/>
      <c r="J81" s="883"/>
      <c r="K81" s="883"/>
      <c r="L81" s="883"/>
      <c r="M81" s="883"/>
      <c r="N81" s="883"/>
      <c r="O81" s="883"/>
      <c r="P81" s="936"/>
      <c r="Q81" s="944"/>
      <c r="R81" s="892"/>
      <c r="S81" s="892"/>
      <c r="T81" s="892"/>
      <c r="U81" s="892"/>
      <c r="V81" s="892"/>
      <c r="W81" s="892"/>
      <c r="X81" s="892"/>
      <c r="Y81" s="892"/>
      <c r="Z81" s="892"/>
      <c r="AA81" s="892"/>
      <c r="AB81" s="892"/>
      <c r="AC81" s="892"/>
      <c r="AD81" s="892"/>
      <c r="AE81" s="892"/>
      <c r="AF81" s="892"/>
      <c r="AG81" s="892"/>
      <c r="AH81" s="892"/>
      <c r="AI81" s="892"/>
      <c r="AJ81" s="892"/>
      <c r="AK81" s="892"/>
      <c r="AL81" s="892"/>
      <c r="AM81" s="892"/>
      <c r="AN81" s="892"/>
      <c r="AO81" s="892"/>
      <c r="AP81" s="892"/>
      <c r="AQ81" s="892"/>
      <c r="AR81" s="892"/>
      <c r="AS81" s="892"/>
      <c r="AT81" s="892"/>
      <c r="AU81" s="892"/>
      <c r="AV81" s="892"/>
      <c r="AW81" s="892"/>
      <c r="AX81" s="892"/>
      <c r="AY81" s="892"/>
      <c r="AZ81" s="942"/>
      <c r="BA81" s="942"/>
      <c r="BB81" s="942"/>
      <c r="BC81" s="942"/>
      <c r="BD81" s="943"/>
      <c r="BE81" s="267"/>
      <c r="BF81" s="267"/>
      <c r="BG81" s="267"/>
      <c r="BH81" s="267"/>
      <c r="BI81" s="267"/>
      <c r="BJ81" s="267"/>
      <c r="BK81" s="267"/>
      <c r="BL81" s="267"/>
      <c r="BM81" s="267"/>
      <c r="BN81" s="267"/>
      <c r="BO81" s="267"/>
      <c r="BP81" s="267"/>
      <c r="BQ81" s="264">
        <v>75</v>
      </c>
      <c r="BR81" s="269"/>
      <c r="BS81" s="926"/>
      <c r="BT81" s="927"/>
      <c r="BU81" s="927"/>
      <c r="BV81" s="927"/>
      <c r="BW81" s="927"/>
      <c r="BX81" s="927"/>
      <c r="BY81" s="927"/>
      <c r="BZ81" s="927"/>
      <c r="CA81" s="927"/>
      <c r="CB81" s="927"/>
      <c r="CC81" s="927"/>
      <c r="CD81" s="927"/>
      <c r="CE81" s="927"/>
      <c r="CF81" s="927"/>
      <c r="CG81" s="928"/>
      <c r="CH81" s="923"/>
      <c r="CI81" s="924"/>
      <c r="CJ81" s="924"/>
      <c r="CK81" s="924"/>
      <c r="CL81" s="925"/>
      <c r="CM81" s="923"/>
      <c r="CN81" s="924"/>
      <c r="CO81" s="924"/>
      <c r="CP81" s="924"/>
      <c r="CQ81" s="925"/>
      <c r="CR81" s="923"/>
      <c r="CS81" s="924"/>
      <c r="CT81" s="924"/>
      <c r="CU81" s="924"/>
      <c r="CV81" s="925"/>
      <c r="CW81" s="923"/>
      <c r="CX81" s="924"/>
      <c r="CY81" s="924"/>
      <c r="CZ81" s="924"/>
      <c r="DA81" s="925"/>
      <c r="DB81" s="923"/>
      <c r="DC81" s="924"/>
      <c r="DD81" s="924"/>
      <c r="DE81" s="924"/>
      <c r="DF81" s="925"/>
      <c r="DG81" s="923"/>
      <c r="DH81" s="924"/>
      <c r="DI81" s="924"/>
      <c r="DJ81" s="924"/>
      <c r="DK81" s="925"/>
      <c r="DL81" s="923"/>
      <c r="DM81" s="924"/>
      <c r="DN81" s="924"/>
      <c r="DO81" s="924"/>
      <c r="DP81" s="925"/>
      <c r="DQ81" s="923"/>
      <c r="DR81" s="924"/>
      <c r="DS81" s="924"/>
      <c r="DT81" s="924"/>
      <c r="DU81" s="925"/>
      <c r="DV81" s="920"/>
      <c r="DW81" s="921"/>
      <c r="DX81" s="921"/>
      <c r="DY81" s="921"/>
      <c r="DZ81" s="922"/>
      <c r="EA81" s="248"/>
    </row>
    <row r="82" spans="1:131" s="249" customFormat="1" ht="26.25" customHeight="1" x14ac:dyDescent="0.2">
      <c r="A82" s="263">
        <v>15</v>
      </c>
      <c r="B82" s="935"/>
      <c r="C82" s="883"/>
      <c r="D82" s="883"/>
      <c r="E82" s="883"/>
      <c r="F82" s="883"/>
      <c r="G82" s="883"/>
      <c r="H82" s="883"/>
      <c r="I82" s="883"/>
      <c r="J82" s="883"/>
      <c r="K82" s="883"/>
      <c r="L82" s="883"/>
      <c r="M82" s="883"/>
      <c r="N82" s="883"/>
      <c r="O82" s="883"/>
      <c r="P82" s="936"/>
      <c r="Q82" s="944"/>
      <c r="R82" s="892"/>
      <c r="S82" s="892"/>
      <c r="T82" s="892"/>
      <c r="U82" s="892"/>
      <c r="V82" s="892"/>
      <c r="W82" s="892"/>
      <c r="X82" s="892"/>
      <c r="Y82" s="892"/>
      <c r="Z82" s="892"/>
      <c r="AA82" s="892"/>
      <c r="AB82" s="892"/>
      <c r="AC82" s="892"/>
      <c r="AD82" s="892"/>
      <c r="AE82" s="892"/>
      <c r="AF82" s="892"/>
      <c r="AG82" s="892"/>
      <c r="AH82" s="892"/>
      <c r="AI82" s="892"/>
      <c r="AJ82" s="892"/>
      <c r="AK82" s="892"/>
      <c r="AL82" s="892"/>
      <c r="AM82" s="892"/>
      <c r="AN82" s="892"/>
      <c r="AO82" s="892"/>
      <c r="AP82" s="892"/>
      <c r="AQ82" s="892"/>
      <c r="AR82" s="892"/>
      <c r="AS82" s="892"/>
      <c r="AT82" s="892"/>
      <c r="AU82" s="892"/>
      <c r="AV82" s="892"/>
      <c r="AW82" s="892"/>
      <c r="AX82" s="892"/>
      <c r="AY82" s="892"/>
      <c r="AZ82" s="942"/>
      <c r="BA82" s="942"/>
      <c r="BB82" s="942"/>
      <c r="BC82" s="942"/>
      <c r="BD82" s="943"/>
      <c r="BE82" s="267"/>
      <c r="BF82" s="267"/>
      <c r="BG82" s="267"/>
      <c r="BH82" s="267"/>
      <c r="BI82" s="267"/>
      <c r="BJ82" s="267"/>
      <c r="BK82" s="267"/>
      <c r="BL82" s="267"/>
      <c r="BM82" s="267"/>
      <c r="BN82" s="267"/>
      <c r="BO82" s="267"/>
      <c r="BP82" s="267"/>
      <c r="BQ82" s="264">
        <v>76</v>
      </c>
      <c r="BR82" s="269"/>
      <c r="BS82" s="926"/>
      <c r="BT82" s="927"/>
      <c r="BU82" s="927"/>
      <c r="BV82" s="927"/>
      <c r="BW82" s="927"/>
      <c r="BX82" s="927"/>
      <c r="BY82" s="927"/>
      <c r="BZ82" s="927"/>
      <c r="CA82" s="927"/>
      <c r="CB82" s="927"/>
      <c r="CC82" s="927"/>
      <c r="CD82" s="927"/>
      <c r="CE82" s="927"/>
      <c r="CF82" s="927"/>
      <c r="CG82" s="928"/>
      <c r="CH82" s="923"/>
      <c r="CI82" s="924"/>
      <c r="CJ82" s="924"/>
      <c r="CK82" s="924"/>
      <c r="CL82" s="925"/>
      <c r="CM82" s="923"/>
      <c r="CN82" s="924"/>
      <c r="CO82" s="924"/>
      <c r="CP82" s="924"/>
      <c r="CQ82" s="925"/>
      <c r="CR82" s="923"/>
      <c r="CS82" s="924"/>
      <c r="CT82" s="924"/>
      <c r="CU82" s="924"/>
      <c r="CV82" s="925"/>
      <c r="CW82" s="923"/>
      <c r="CX82" s="924"/>
      <c r="CY82" s="924"/>
      <c r="CZ82" s="924"/>
      <c r="DA82" s="925"/>
      <c r="DB82" s="923"/>
      <c r="DC82" s="924"/>
      <c r="DD82" s="924"/>
      <c r="DE82" s="924"/>
      <c r="DF82" s="925"/>
      <c r="DG82" s="923"/>
      <c r="DH82" s="924"/>
      <c r="DI82" s="924"/>
      <c r="DJ82" s="924"/>
      <c r="DK82" s="925"/>
      <c r="DL82" s="923"/>
      <c r="DM82" s="924"/>
      <c r="DN82" s="924"/>
      <c r="DO82" s="924"/>
      <c r="DP82" s="925"/>
      <c r="DQ82" s="923"/>
      <c r="DR82" s="924"/>
      <c r="DS82" s="924"/>
      <c r="DT82" s="924"/>
      <c r="DU82" s="925"/>
      <c r="DV82" s="920"/>
      <c r="DW82" s="921"/>
      <c r="DX82" s="921"/>
      <c r="DY82" s="921"/>
      <c r="DZ82" s="922"/>
      <c r="EA82" s="248"/>
    </row>
    <row r="83" spans="1:131" s="249" customFormat="1" ht="26.25" customHeight="1" x14ac:dyDescent="0.2">
      <c r="A83" s="263">
        <v>16</v>
      </c>
      <c r="B83" s="935"/>
      <c r="C83" s="883"/>
      <c r="D83" s="883"/>
      <c r="E83" s="883"/>
      <c r="F83" s="883"/>
      <c r="G83" s="883"/>
      <c r="H83" s="883"/>
      <c r="I83" s="883"/>
      <c r="J83" s="883"/>
      <c r="K83" s="883"/>
      <c r="L83" s="883"/>
      <c r="M83" s="883"/>
      <c r="N83" s="883"/>
      <c r="O83" s="883"/>
      <c r="P83" s="936"/>
      <c r="Q83" s="944"/>
      <c r="R83" s="892"/>
      <c r="S83" s="892"/>
      <c r="T83" s="892"/>
      <c r="U83" s="892"/>
      <c r="V83" s="892"/>
      <c r="W83" s="892"/>
      <c r="X83" s="892"/>
      <c r="Y83" s="892"/>
      <c r="Z83" s="892"/>
      <c r="AA83" s="892"/>
      <c r="AB83" s="892"/>
      <c r="AC83" s="892"/>
      <c r="AD83" s="892"/>
      <c r="AE83" s="892"/>
      <c r="AF83" s="892"/>
      <c r="AG83" s="892"/>
      <c r="AH83" s="892"/>
      <c r="AI83" s="892"/>
      <c r="AJ83" s="892"/>
      <c r="AK83" s="892"/>
      <c r="AL83" s="892"/>
      <c r="AM83" s="892"/>
      <c r="AN83" s="892"/>
      <c r="AO83" s="892"/>
      <c r="AP83" s="892"/>
      <c r="AQ83" s="892"/>
      <c r="AR83" s="892"/>
      <c r="AS83" s="892"/>
      <c r="AT83" s="892"/>
      <c r="AU83" s="892"/>
      <c r="AV83" s="892"/>
      <c r="AW83" s="892"/>
      <c r="AX83" s="892"/>
      <c r="AY83" s="892"/>
      <c r="AZ83" s="942"/>
      <c r="BA83" s="942"/>
      <c r="BB83" s="942"/>
      <c r="BC83" s="942"/>
      <c r="BD83" s="943"/>
      <c r="BE83" s="267"/>
      <c r="BF83" s="267"/>
      <c r="BG83" s="267"/>
      <c r="BH83" s="267"/>
      <c r="BI83" s="267"/>
      <c r="BJ83" s="267"/>
      <c r="BK83" s="267"/>
      <c r="BL83" s="267"/>
      <c r="BM83" s="267"/>
      <c r="BN83" s="267"/>
      <c r="BO83" s="267"/>
      <c r="BP83" s="267"/>
      <c r="BQ83" s="264">
        <v>77</v>
      </c>
      <c r="BR83" s="269"/>
      <c r="BS83" s="926"/>
      <c r="BT83" s="927"/>
      <c r="BU83" s="927"/>
      <c r="BV83" s="927"/>
      <c r="BW83" s="927"/>
      <c r="BX83" s="927"/>
      <c r="BY83" s="927"/>
      <c r="BZ83" s="927"/>
      <c r="CA83" s="927"/>
      <c r="CB83" s="927"/>
      <c r="CC83" s="927"/>
      <c r="CD83" s="927"/>
      <c r="CE83" s="927"/>
      <c r="CF83" s="927"/>
      <c r="CG83" s="928"/>
      <c r="CH83" s="923"/>
      <c r="CI83" s="924"/>
      <c r="CJ83" s="924"/>
      <c r="CK83" s="924"/>
      <c r="CL83" s="925"/>
      <c r="CM83" s="923"/>
      <c r="CN83" s="924"/>
      <c r="CO83" s="924"/>
      <c r="CP83" s="924"/>
      <c r="CQ83" s="925"/>
      <c r="CR83" s="923"/>
      <c r="CS83" s="924"/>
      <c r="CT83" s="924"/>
      <c r="CU83" s="924"/>
      <c r="CV83" s="925"/>
      <c r="CW83" s="923"/>
      <c r="CX83" s="924"/>
      <c r="CY83" s="924"/>
      <c r="CZ83" s="924"/>
      <c r="DA83" s="925"/>
      <c r="DB83" s="923"/>
      <c r="DC83" s="924"/>
      <c r="DD83" s="924"/>
      <c r="DE83" s="924"/>
      <c r="DF83" s="925"/>
      <c r="DG83" s="923"/>
      <c r="DH83" s="924"/>
      <c r="DI83" s="924"/>
      <c r="DJ83" s="924"/>
      <c r="DK83" s="925"/>
      <c r="DL83" s="923"/>
      <c r="DM83" s="924"/>
      <c r="DN83" s="924"/>
      <c r="DO83" s="924"/>
      <c r="DP83" s="925"/>
      <c r="DQ83" s="923"/>
      <c r="DR83" s="924"/>
      <c r="DS83" s="924"/>
      <c r="DT83" s="924"/>
      <c r="DU83" s="925"/>
      <c r="DV83" s="920"/>
      <c r="DW83" s="921"/>
      <c r="DX83" s="921"/>
      <c r="DY83" s="921"/>
      <c r="DZ83" s="922"/>
      <c r="EA83" s="248"/>
    </row>
    <row r="84" spans="1:131" s="249" customFormat="1" ht="26.25" customHeight="1" x14ac:dyDescent="0.2">
      <c r="A84" s="263">
        <v>17</v>
      </c>
      <c r="B84" s="935"/>
      <c r="C84" s="883"/>
      <c r="D84" s="883"/>
      <c r="E84" s="883"/>
      <c r="F84" s="883"/>
      <c r="G84" s="883"/>
      <c r="H84" s="883"/>
      <c r="I84" s="883"/>
      <c r="J84" s="883"/>
      <c r="K84" s="883"/>
      <c r="L84" s="883"/>
      <c r="M84" s="883"/>
      <c r="N84" s="883"/>
      <c r="O84" s="883"/>
      <c r="P84" s="936"/>
      <c r="Q84" s="944"/>
      <c r="R84" s="892"/>
      <c r="S84" s="892"/>
      <c r="T84" s="892"/>
      <c r="U84" s="892"/>
      <c r="V84" s="892"/>
      <c r="W84" s="892"/>
      <c r="X84" s="892"/>
      <c r="Y84" s="892"/>
      <c r="Z84" s="892"/>
      <c r="AA84" s="892"/>
      <c r="AB84" s="892"/>
      <c r="AC84" s="892"/>
      <c r="AD84" s="892"/>
      <c r="AE84" s="892"/>
      <c r="AF84" s="892"/>
      <c r="AG84" s="892"/>
      <c r="AH84" s="892"/>
      <c r="AI84" s="892"/>
      <c r="AJ84" s="892"/>
      <c r="AK84" s="892"/>
      <c r="AL84" s="892"/>
      <c r="AM84" s="892"/>
      <c r="AN84" s="892"/>
      <c r="AO84" s="892"/>
      <c r="AP84" s="892"/>
      <c r="AQ84" s="892"/>
      <c r="AR84" s="892"/>
      <c r="AS84" s="892"/>
      <c r="AT84" s="892"/>
      <c r="AU84" s="892"/>
      <c r="AV84" s="892"/>
      <c r="AW84" s="892"/>
      <c r="AX84" s="892"/>
      <c r="AY84" s="892"/>
      <c r="AZ84" s="942"/>
      <c r="BA84" s="942"/>
      <c r="BB84" s="942"/>
      <c r="BC84" s="942"/>
      <c r="BD84" s="943"/>
      <c r="BE84" s="267"/>
      <c r="BF84" s="267"/>
      <c r="BG84" s="267"/>
      <c r="BH84" s="267"/>
      <c r="BI84" s="267"/>
      <c r="BJ84" s="267"/>
      <c r="BK84" s="267"/>
      <c r="BL84" s="267"/>
      <c r="BM84" s="267"/>
      <c r="BN84" s="267"/>
      <c r="BO84" s="267"/>
      <c r="BP84" s="267"/>
      <c r="BQ84" s="264">
        <v>78</v>
      </c>
      <c r="BR84" s="269"/>
      <c r="BS84" s="926"/>
      <c r="BT84" s="927"/>
      <c r="BU84" s="927"/>
      <c r="BV84" s="927"/>
      <c r="BW84" s="927"/>
      <c r="BX84" s="927"/>
      <c r="BY84" s="927"/>
      <c r="BZ84" s="927"/>
      <c r="CA84" s="927"/>
      <c r="CB84" s="927"/>
      <c r="CC84" s="927"/>
      <c r="CD84" s="927"/>
      <c r="CE84" s="927"/>
      <c r="CF84" s="927"/>
      <c r="CG84" s="928"/>
      <c r="CH84" s="923"/>
      <c r="CI84" s="924"/>
      <c r="CJ84" s="924"/>
      <c r="CK84" s="924"/>
      <c r="CL84" s="925"/>
      <c r="CM84" s="923"/>
      <c r="CN84" s="924"/>
      <c r="CO84" s="924"/>
      <c r="CP84" s="924"/>
      <c r="CQ84" s="925"/>
      <c r="CR84" s="923"/>
      <c r="CS84" s="924"/>
      <c r="CT84" s="924"/>
      <c r="CU84" s="924"/>
      <c r="CV84" s="925"/>
      <c r="CW84" s="923"/>
      <c r="CX84" s="924"/>
      <c r="CY84" s="924"/>
      <c r="CZ84" s="924"/>
      <c r="DA84" s="925"/>
      <c r="DB84" s="923"/>
      <c r="DC84" s="924"/>
      <c r="DD84" s="924"/>
      <c r="DE84" s="924"/>
      <c r="DF84" s="925"/>
      <c r="DG84" s="923"/>
      <c r="DH84" s="924"/>
      <c r="DI84" s="924"/>
      <c r="DJ84" s="924"/>
      <c r="DK84" s="925"/>
      <c r="DL84" s="923"/>
      <c r="DM84" s="924"/>
      <c r="DN84" s="924"/>
      <c r="DO84" s="924"/>
      <c r="DP84" s="925"/>
      <c r="DQ84" s="923"/>
      <c r="DR84" s="924"/>
      <c r="DS84" s="924"/>
      <c r="DT84" s="924"/>
      <c r="DU84" s="925"/>
      <c r="DV84" s="920"/>
      <c r="DW84" s="921"/>
      <c r="DX84" s="921"/>
      <c r="DY84" s="921"/>
      <c r="DZ84" s="922"/>
      <c r="EA84" s="248"/>
    </row>
    <row r="85" spans="1:131" s="249" customFormat="1" ht="26.25" customHeight="1" x14ac:dyDescent="0.2">
      <c r="A85" s="263">
        <v>18</v>
      </c>
      <c r="B85" s="935"/>
      <c r="C85" s="883"/>
      <c r="D85" s="883"/>
      <c r="E85" s="883"/>
      <c r="F85" s="883"/>
      <c r="G85" s="883"/>
      <c r="H85" s="883"/>
      <c r="I85" s="883"/>
      <c r="J85" s="883"/>
      <c r="K85" s="883"/>
      <c r="L85" s="883"/>
      <c r="M85" s="883"/>
      <c r="N85" s="883"/>
      <c r="O85" s="883"/>
      <c r="P85" s="936"/>
      <c r="Q85" s="944"/>
      <c r="R85" s="892"/>
      <c r="S85" s="892"/>
      <c r="T85" s="892"/>
      <c r="U85" s="892"/>
      <c r="V85" s="892"/>
      <c r="W85" s="892"/>
      <c r="X85" s="892"/>
      <c r="Y85" s="892"/>
      <c r="Z85" s="892"/>
      <c r="AA85" s="892"/>
      <c r="AB85" s="892"/>
      <c r="AC85" s="892"/>
      <c r="AD85" s="892"/>
      <c r="AE85" s="892"/>
      <c r="AF85" s="892"/>
      <c r="AG85" s="892"/>
      <c r="AH85" s="892"/>
      <c r="AI85" s="892"/>
      <c r="AJ85" s="892"/>
      <c r="AK85" s="892"/>
      <c r="AL85" s="892"/>
      <c r="AM85" s="892"/>
      <c r="AN85" s="892"/>
      <c r="AO85" s="892"/>
      <c r="AP85" s="892"/>
      <c r="AQ85" s="892"/>
      <c r="AR85" s="892"/>
      <c r="AS85" s="892"/>
      <c r="AT85" s="892"/>
      <c r="AU85" s="892"/>
      <c r="AV85" s="892"/>
      <c r="AW85" s="892"/>
      <c r="AX85" s="892"/>
      <c r="AY85" s="892"/>
      <c r="AZ85" s="942"/>
      <c r="BA85" s="942"/>
      <c r="BB85" s="942"/>
      <c r="BC85" s="942"/>
      <c r="BD85" s="943"/>
      <c r="BE85" s="267"/>
      <c r="BF85" s="267"/>
      <c r="BG85" s="267"/>
      <c r="BH85" s="267"/>
      <c r="BI85" s="267"/>
      <c r="BJ85" s="267"/>
      <c r="BK85" s="267"/>
      <c r="BL85" s="267"/>
      <c r="BM85" s="267"/>
      <c r="BN85" s="267"/>
      <c r="BO85" s="267"/>
      <c r="BP85" s="267"/>
      <c r="BQ85" s="264">
        <v>79</v>
      </c>
      <c r="BR85" s="269"/>
      <c r="BS85" s="926"/>
      <c r="BT85" s="927"/>
      <c r="BU85" s="927"/>
      <c r="BV85" s="927"/>
      <c r="BW85" s="927"/>
      <c r="BX85" s="927"/>
      <c r="BY85" s="927"/>
      <c r="BZ85" s="927"/>
      <c r="CA85" s="927"/>
      <c r="CB85" s="927"/>
      <c r="CC85" s="927"/>
      <c r="CD85" s="927"/>
      <c r="CE85" s="927"/>
      <c r="CF85" s="927"/>
      <c r="CG85" s="928"/>
      <c r="CH85" s="923"/>
      <c r="CI85" s="924"/>
      <c r="CJ85" s="924"/>
      <c r="CK85" s="924"/>
      <c r="CL85" s="925"/>
      <c r="CM85" s="923"/>
      <c r="CN85" s="924"/>
      <c r="CO85" s="924"/>
      <c r="CP85" s="924"/>
      <c r="CQ85" s="925"/>
      <c r="CR85" s="923"/>
      <c r="CS85" s="924"/>
      <c r="CT85" s="924"/>
      <c r="CU85" s="924"/>
      <c r="CV85" s="925"/>
      <c r="CW85" s="923"/>
      <c r="CX85" s="924"/>
      <c r="CY85" s="924"/>
      <c r="CZ85" s="924"/>
      <c r="DA85" s="925"/>
      <c r="DB85" s="923"/>
      <c r="DC85" s="924"/>
      <c r="DD85" s="924"/>
      <c r="DE85" s="924"/>
      <c r="DF85" s="925"/>
      <c r="DG85" s="923"/>
      <c r="DH85" s="924"/>
      <c r="DI85" s="924"/>
      <c r="DJ85" s="924"/>
      <c r="DK85" s="925"/>
      <c r="DL85" s="923"/>
      <c r="DM85" s="924"/>
      <c r="DN85" s="924"/>
      <c r="DO85" s="924"/>
      <c r="DP85" s="925"/>
      <c r="DQ85" s="923"/>
      <c r="DR85" s="924"/>
      <c r="DS85" s="924"/>
      <c r="DT85" s="924"/>
      <c r="DU85" s="925"/>
      <c r="DV85" s="920"/>
      <c r="DW85" s="921"/>
      <c r="DX85" s="921"/>
      <c r="DY85" s="921"/>
      <c r="DZ85" s="922"/>
      <c r="EA85" s="248"/>
    </row>
    <row r="86" spans="1:131" s="249" customFormat="1" ht="26.25" customHeight="1" x14ac:dyDescent="0.2">
      <c r="A86" s="263">
        <v>19</v>
      </c>
      <c r="B86" s="935"/>
      <c r="C86" s="883"/>
      <c r="D86" s="883"/>
      <c r="E86" s="883"/>
      <c r="F86" s="883"/>
      <c r="G86" s="883"/>
      <c r="H86" s="883"/>
      <c r="I86" s="883"/>
      <c r="J86" s="883"/>
      <c r="K86" s="883"/>
      <c r="L86" s="883"/>
      <c r="M86" s="883"/>
      <c r="N86" s="883"/>
      <c r="O86" s="883"/>
      <c r="P86" s="936"/>
      <c r="Q86" s="944"/>
      <c r="R86" s="892"/>
      <c r="S86" s="892"/>
      <c r="T86" s="892"/>
      <c r="U86" s="892"/>
      <c r="V86" s="892"/>
      <c r="W86" s="892"/>
      <c r="X86" s="892"/>
      <c r="Y86" s="892"/>
      <c r="Z86" s="892"/>
      <c r="AA86" s="892"/>
      <c r="AB86" s="892"/>
      <c r="AC86" s="892"/>
      <c r="AD86" s="892"/>
      <c r="AE86" s="892"/>
      <c r="AF86" s="892"/>
      <c r="AG86" s="892"/>
      <c r="AH86" s="892"/>
      <c r="AI86" s="892"/>
      <c r="AJ86" s="892"/>
      <c r="AK86" s="892"/>
      <c r="AL86" s="892"/>
      <c r="AM86" s="892"/>
      <c r="AN86" s="892"/>
      <c r="AO86" s="892"/>
      <c r="AP86" s="892"/>
      <c r="AQ86" s="892"/>
      <c r="AR86" s="892"/>
      <c r="AS86" s="892"/>
      <c r="AT86" s="892"/>
      <c r="AU86" s="892"/>
      <c r="AV86" s="892"/>
      <c r="AW86" s="892"/>
      <c r="AX86" s="892"/>
      <c r="AY86" s="892"/>
      <c r="AZ86" s="942"/>
      <c r="BA86" s="942"/>
      <c r="BB86" s="942"/>
      <c r="BC86" s="942"/>
      <c r="BD86" s="943"/>
      <c r="BE86" s="267"/>
      <c r="BF86" s="267"/>
      <c r="BG86" s="267"/>
      <c r="BH86" s="267"/>
      <c r="BI86" s="267"/>
      <c r="BJ86" s="267"/>
      <c r="BK86" s="267"/>
      <c r="BL86" s="267"/>
      <c r="BM86" s="267"/>
      <c r="BN86" s="267"/>
      <c r="BO86" s="267"/>
      <c r="BP86" s="267"/>
      <c r="BQ86" s="264">
        <v>80</v>
      </c>
      <c r="BR86" s="269"/>
      <c r="BS86" s="926"/>
      <c r="BT86" s="927"/>
      <c r="BU86" s="927"/>
      <c r="BV86" s="927"/>
      <c r="BW86" s="927"/>
      <c r="BX86" s="927"/>
      <c r="BY86" s="927"/>
      <c r="BZ86" s="927"/>
      <c r="CA86" s="927"/>
      <c r="CB86" s="927"/>
      <c r="CC86" s="927"/>
      <c r="CD86" s="927"/>
      <c r="CE86" s="927"/>
      <c r="CF86" s="927"/>
      <c r="CG86" s="928"/>
      <c r="CH86" s="923"/>
      <c r="CI86" s="924"/>
      <c r="CJ86" s="924"/>
      <c r="CK86" s="924"/>
      <c r="CL86" s="925"/>
      <c r="CM86" s="923"/>
      <c r="CN86" s="924"/>
      <c r="CO86" s="924"/>
      <c r="CP86" s="924"/>
      <c r="CQ86" s="925"/>
      <c r="CR86" s="923"/>
      <c r="CS86" s="924"/>
      <c r="CT86" s="924"/>
      <c r="CU86" s="924"/>
      <c r="CV86" s="925"/>
      <c r="CW86" s="923"/>
      <c r="CX86" s="924"/>
      <c r="CY86" s="924"/>
      <c r="CZ86" s="924"/>
      <c r="DA86" s="925"/>
      <c r="DB86" s="923"/>
      <c r="DC86" s="924"/>
      <c r="DD86" s="924"/>
      <c r="DE86" s="924"/>
      <c r="DF86" s="925"/>
      <c r="DG86" s="923"/>
      <c r="DH86" s="924"/>
      <c r="DI86" s="924"/>
      <c r="DJ86" s="924"/>
      <c r="DK86" s="925"/>
      <c r="DL86" s="923"/>
      <c r="DM86" s="924"/>
      <c r="DN86" s="924"/>
      <c r="DO86" s="924"/>
      <c r="DP86" s="925"/>
      <c r="DQ86" s="923"/>
      <c r="DR86" s="924"/>
      <c r="DS86" s="924"/>
      <c r="DT86" s="924"/>
      <c r="DU86" s="925"/>
      <c r="DV86" s="920"/>
      <c r="DW86" s="921"/>
      <c r="DX86" s="921"/>
      <c r="DY86" s="921"/>
      <c r="DZ86" s="922"/>
      <c r="EA86" s="248"/>
    </row>
    <row r="87" spans="1:131" s="249" customFormat="1" ht="26.25" customHeight="1" x14ac:dyDescent="0.2">
      <c r="A87" s="271">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67"/>
      <c r="BF87" s="267"/>
      <c r="BG87" s="267"/>
      <c r="BH87" s="267"/>
      <c r="BI87" s="267"/>
      <c r="BJ87" s="267"/>
      <c r="BK87" s="267"/>
      <c r="BL87" s="267"/>
      <c r="BM87" s="267"/>
      <c r="BN87" s="267"/>
      <c r="BO87" s="267"/>
      <c r="BP87" s="267"/>
      <c r="BQ87" s="264">
        <v>81</v>
      </c>
      <c r="BR87" s="269"/>
      <c r="BS87" s="926"/>
      <c r="BT87" s="927"/>
      <c r="BU87" s="927"/>
      <c r="BV87" s="927"/>
      <c r="BW87" s="927"/>
      <c r="BX87" s="927"/>
      <c r="BY87" s="927"/>
      <c r="BZ87" s="927"/>
      <c r="CA87" s="927"/>
      <c r="CB87" s="927"/>
      <c r="CC87" s="927"/>
      <c r="CD87" s="927"/>
      <c r="CE87" s="927"/>
      <c r="CF87" s="927"/>
      <c r="CG87" s="928"/>
      <c r="CH87" s="923"/>
      <c r="CI87" s="924"/>
      <c r="CJ87" s="924"/>
      <c r="CK87" s="924"/>
      <c r="CL87" s="925"/>
      <c r="CM87" s="923"/>
      <c r="CN87" s="924"/>
      <c r="CO87" s="924"/>
      <c r="CP87" s="924"/>
      <c r="CQ87" s="925"/>
      <c r="CR87" s="923"/>
      <c r="CS87" s="924"/>
      <c r="CT87" s="924"/>
      <c r="CU87" s="924"/>
      <c r="CV87" s="925"/>
      <c r="CW87" s="923"/>
      <c r="CX87" s="924"/>
      <c r="CY87" s="924"/>
      <c r="CZ87" s="924"/>
      <c r="DA87" s="925"/>
      <c r="DB87" s="923"/>
      <c r="DC87" s="924"/>
      <c r="DD87" s="924"/>
      <c r="DE87" s="924"/>
      <c r="DF87" s="925"/>
      <c r="DG87" s="923"/>
      <c r="DH87" s="924"/>
      <c r="DI87" s="924"/>
      <c r="DJ87" s="924"/>
      <c r="DK87" s="925"/>
      <c r="DL87" s="923"/>
      <c r="DM87" s="924"/>
      <c r="DN87" s="924"/>
      <c r="DO87" s="924"/>
      <c r="DP87" s="925"/>
      <c r="DQ87" s="923"/>
      <c r="DR87" s="924"/>
      <c r="DS87" s="924"/>
      <c r="DT87" s="924"/>
      <c r="DU87" s="925"/>
      <c r="DV87" s="920"/>
      <c r="DW87" s="921"/>
      <c r="DX87" s="921"/>
      <c r="DY87" s="921"/>
      <c r="DZ87" s="922"/>
      <c r="EA87" s="248"/>
    </row>
    <row r="88" spans="1:131" s="249" customFormat="1" ht="26.25" customHeight="1" thickBot="1" x14ac:dyDescent="0.25">
      <c r="A88" s="266" t="s">
        <v>398</v>
      </c>
      <c r="B88" s="836" t="s">
        <v>436</v>
      </c>
      <c r="C88" s="837"/>
      <c r="D88" s="837"/>
      <c r="E88" s="837"/>
      <c r="F88" s="837"/>
      <c r="G88" s="837"/>
      <c r="H88" s="837"/>
      <c r="I88" s="837"/>
      <c r="J88" s="837"/>
      <c r="K88" s="837"/>
      <c r="L88" s="837"/>
      <c r="M88" s="837"/>
      <c r="N88" s="837"/>
      <c r="O88" s="837"/>
      <c r="P88" s="838"/>
      <c r="Q88" s="901"/>
      <c r="R88" s="902"/>
      <c r="S88" s="902"/>
      <c r="T88" s="902"/>
      <c r="U88" s="902"/>
      <c r="V88" s="902"/>
      <c r="W88" s="902"/>
      <c r="X88" s="902"/>
      <c r="Y88" s="902"/>
      <c r="Z88" s="902"/>
      <c r="AA88" s="902"/>
      <c r="AB88" s="902"/>
      <c r="AC88" s="902"/>
      <c r="AD88" s="902"/>
      <c r="AE88" s="902"/>
      <c r="AF88" s="905"/>
      <c r="AG88" s="905"/>
      <c r="AH88" s="905"/>
      <c r="AI88" s="905"/>
      <c r="AJ88" s="905"/>
      <c r="AK88" s="902"/>
      <c r="AL88" s="902"/>
      <c r="AM88" s="902"/>
      <c r="AN88" s="902"/>
      <c r="AO88" s="902"/>
      <c r="AP88" s="905"/>
      <c r="AQ88" s="905"/>
      <c r="AR88" s="905"/>
      <c r="AS88" s="905"/>
      <c r="AT88" s="905"/>
      <c r="AU88" s="905"/>
      <c r="AV88" s="905"/>
      <c r="AW88" s="905"/>
      <c r="AX88" s="905"/>
      <c r="AY88" s="905"/>
      <c r="AZ88" s="910"/>
      <c r="BA88" s="910"/>
      <c r="BB88" s="910"/>
      <c r="BC88" s="910"/>
      <c r="BD88" s="911"/>
      <c r="BE88" s="267"/>
      <c r="BF88" s="267"/>
      <c r="BG88" s="267"/>
      <c r="BH88" s="267"/>
      <c r="BI88" s="267"/>
      <c r="BJ88" s="267"/>
      <c r="BK88" s="267"/>
      <c r="BL88" s="267"/>
      <c r="BM88" s="267"/>
      <c r="BN88" s="267"/>
      <c r="BO88" s="267"/>
      <c r="BP88" s="267"/>
      <c r="BQ88" s="264">
        <v>82</v>
      </c>
      <c r="BR88" s="269"/>
      <c r="BS88" s="926"/>
      <c r="BT88" s="927"/>
      <c r="BU88" s="927"/>
      <c r="BV88" s="927"/>
      <c r="BW88" s="927"/>
      <c r="BX88" s="927"/>
      <c r="BY88" s="927"/>
      <c r="BZ88" s="927"/>
      <c r="CA88" s="927"/>
      <c r="CB88" s="927"/>
      <c r="CC88" s="927"/>
      <c r="CD88" s="927"/>
      <c r="CE88" s="927"/>
      <c r="CF88" s="927"/>
      <c r="CG88" s="928"/>
      <c r="CH88" s="923"/>
      <c r="CI88" s="924"/>
      <c r="CJ88" s="924"/>
      <c r="CK88" s="924"/>
      <c r="CL88" s="925"/>
      <c r="CM88" s="923"/>
      <c r="CN88" s="924"/>
      <c r="CO88" s="924"/>
      <c r="CP88" s="924"/>
      <c r="CQ88" s="925"/>
      <c r="CR88" s="923"/>
      <c r="CS88" s="924"/>
      <c r="CT88" s="924"/>
      <c r="CU88" s="924"/>
      <c r="CV88" s="925"/>
      <c r="CW88" s="923"/>
      <c r="CX88" s="924"/>
      <c r="CY88" s="924"/>
      <c r="CZ88" s="924"/>
      <c r="DA88" s="925"/>
      <c r="DB88" s="923"/>
      <c r="DC88" s="924"/>
      <c r="DD88" s="924"/>
      <c r="DE88" s="924"/>
      <c r="DF88" s="925"/>
      <c r="DG88" s="923"/>
      <c r="DH88" s="924"/>
      <c r="DI88" s="924"/>
      <c r="DJ88" s="924"/>
      <c r="DK88" s="925"/>
      <c r="DL88" s="923"/>
      <c r="DM88" s="924"/>
      <c r="DN88" s="924"/>
      <c r="DO88" s="924"/>
      <c r="DP88" s="925"/>
      <c r="DQ88" s="923"/>
      <c r="DR88" s="924"/>
      <c r="DS88" s="924"/>
      <c r="DT88" s="924"/>
      <c r="DU88" s="925"/>
      <c r="DV88" s="920"/>
      <c r="DW88" s="921"/>
      <c r="DX88" s="921"/>
      <c r="DY88" s="921"/>
      <c r="DZ88" s="922"/>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26"/>
      <c r="BT89" s="927"/>
      <c r="BU89" s="927"/>
      <c r="BV89" s="927"/>
      <c r="BW89" s="927"/>
      <c r="BX89" s="927"/>
      <c r="BY89" s="927"/>
      <c r="BZ89" s="927"/>
      <c r="CA89" s="927"/>
      <c r="CB89" s="927"/>
      <c r="CC89" s="927"/>
      <c r="CD89" s="927"/>
      <c r="CE89" s="927"/>
      <c r="CF89" s="927"/>
      <c r="CG89" s="928"/>
      <c r="CH89" s="923"/>
      <c r="CI89" s="924"/>
      <c r="CJ89" s="924"/>
      <c r="CK89" s="924"/>
      <c r="CL89" s="925"/>
      <c r="CM89" s="923"/>
      <c r="CN89" s="924"/>
      <c r="CO89" s="924"/>
      <c r="CP89" s="924"/>
      <c r="CQ89" s="925"/>
      <c r="CR89" s="923"/>
      <c r="CS89" s="924"/>
      <c r="CT89" s="924"/>
      <c r="CU89" s="924"/>
      <c r="CV89" s="925"/>
      <c r="CW89" s="923"/>
      <c r="CX89" s="924"/>
      <c r="CY89" s="924"/>
      <c r="CZ89" s="924"/>
      <c r="DA89" s="925"/>
      <c r="DB89" s="923"/>
      <c r="DC89" s="924"/>
      <c r="DD89" s="924"/>
      <c r="DE89" s="924"/>
      <c r="DF89" s="925"/>
      <c r="DG89" s="923"/>
      <c r="DH89" s="924"/>
      <c r="DI89" s="924"/>
      <c r="DJ89" s="924"/>
      <c r="DK89" s="925"/>
      <c r="DL89" s="923"/>
      <c r="DM89" s="924"/>
      <c r="DN89" s="924"/>
      <c r="DO89" s="924"/>
      <c r="DP89" s="925"/>
      <c r="DQ89" s="923"/>
      <c r="DR89" s="924"/>
      <c r="DS89" s="924"/>
      <c r="DT89" s="924"/>
      <c r="DU89" s="925"/>
      <c r="DV89" s="920"/>
      <c r="DW89" s="921"/>
      <c r="DX89" s="921"/>
      <c r="DY89" s="921"/>
      <c r="DZ89" s="922"/>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26"/>
      <c r="BT90" s="927"/>
      <c r="BU90" s="927"/>
      <c r="BV90" s="927"/>
      <c r="BW90" s="927"/>
      <c r="BX90" s="927"/>
      <c r="BY90" s="927"/>
      <c r="BZ90" s="927"/>
      <c r="CA90" s="927"/>
      <c r="CB90" s="927"/>
      <c r="CC90" s="927"/>
      <c r="CD90" s="927"/>
      <c r="CE90" s="927"/>
      <c r="CF90" s="927"/>
      <c r="CG90" s="928"/>
      <c r="CH90" s="923"/>
      <c r="CI90" s="924"/>
      <c r="CJ90" s="924"/>
      <c r="CK90" s="924"/>
      <c r="CL90" s="925"/>
      <c r="CM90" s="923"/>
      <c r="CN90" s="924"/>
      <c r="CO90" s="924"/>
      <c r="CP90" s="924"/>
      <c r="CQ90" s="925"/>
      <c r="CR90" s="923"/>
      <c r="CS90" s="924"/>
      <c r="CT90" s="924"/>
      <c r="CU90" s="924"/>
      <c r="CV90" s="925"/>
      <c r="CW90" s="923"/>
      <c r="CX90" s="924"/>
      <c r="CY90" s="924"/>
      <c r="CZ90" s="924"/>
      <c r="DA90" s="925"/>
      <c r="DB90" s="923"/>
      <c r="DC90" s="924"/>
      <c r="DD90" s="924"/>
      <c r="DE90" s="924"/>
      <c r="DF90" s="925"/>
      <c r="DG90" s="923"/>
      <c r="DH90" s="924"/>
      <c r="DI90" s="924"/>
      <c r="DJ90" s="924"/>
      <c r="DK90" s="925"/>
      <c r="DL90" s="923"/>
      <c r="DM90" s="924"/>
      <c r="DN90" s="924"/>
      <c r="DO90" s="924"/>
      <c r="DP90" s="925"/>
      <c r="DQ90" s="923"/>
      <c r="DR90" s="924"/>
      <c r="DS90" s="924"/>
      <c r="DT90" s="924"/>
      <c r="DU90" s="925"/>
      <c r="DV90" s="920"/>
      <c r="DW90" s="921"/>
      <c r="DX90" s="921"/>
      <c r="DY90" s="921"/>
      <c r="DZ90" s="922"/>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26"/>
      <c r="BT91" s="927"/>
      <c r="BU91" s="927"/>
      <c r="BV91" s="927"/>
      <c r="BW91" s="927"/>
      <c r="BX91" s="927"/>
      <c r="BY91" s="927"/>
      <c r="BZ91" s="927"/>
      <c r="CA91" s="927"/>
      <c r="CB91" s="927"/>
      <c r="CC91" s="927"/>
      <c r="CD91" s="927"/>
      <c r="CE91" s="927"/>
      <c r="CF91" s="927"/>
      <c r="CG91" s="928"/>
      <c r="CH91" s="923"/>
      <c r="CI91" s="924"/>
      <c r="CJ91" s="924"/>
      <c r="CK91" s="924"/>
      <c r="CL91" s="925"/>
      <c r="CM91" s="923"/>
      <c r="CN91" s="924"/>
      <c r="CO91" s="924"/>
      <c r="CP91" s="924"/>
      <c r="CQ91" s="925"/>
      <c r="CR91" s="923"/>
      <c r="CS91" s="924"/>
      <c r="CT91" s="924"/>
      <c r="CU91" s="924"/>
      <c r="CV91" s="925"/>
      <c r="CW91" s="923"/>
      <c r="CX91" s="924"/>
      <c r="CY91" s="924"/>
      <c r="CZ91" s="924"/>
      <c r="DA91" s="925"/>
      <c r="DB91" s="923"/>
      <c r="DC91" s="924"/>
      <c r="DD91" s="924"/>
      <c r="DE91" s="924"/>
      <c r="DF91" s="925"/>
      <c r="DG91" s="923"/>
      <c r="DH91" s="924"/>
      <c r="DI91" s="924"/>
      <c r="DJ91" s="924"/>
      <c r="DK91" s="925"/>
      <c r="DL91" s="923"/>
      <c r="DM91" s="924"/>
      <c r="DN91" s="924"/>
      <c r="DO91" s="924"/>
      <c r="DP91" s="925"/>
      <c r="DQ91" s="923"/>
      <c r="DR91" s="924"/>
      <c r="DS91" s="924"/>
      <c r="DT91" s="924"/>
      <c r="DU91" s="925"/>
      <c r="DV91" s="920"/>
      <c r="DW91" s="921"/>
      <c r="DX91" s="921"/>
      <c r="DY91" s="921"/>
      <c r="DZ91" s="922"/>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26"/>
      <c r="BT92" s="927"/>
      <c r="BU92" s="927"/>
      <c r="BV92" s="927"/>
      <c r="BW92" s="927"/>
      <c r="BX92" s="927"/>
      <c r="BY92" s="927"/>
      <c r="BZ92" s="927"/>
      <c r="CA92" s="927"/>
      <c r="CB92" s="927"/>
      <c r="CC92" s="927"/>
      <c r="CD92" s="927"/>
      <c r="CE92" s="927"/>
      <c r="CF92" s="927"/>
      <c r="CG92" s="928"/>
      <c r="CH92" s="923"/>
      <c r="CI92" s="924"/>
      <c r="CJ92" s="924"/>
      <c r="CK92" s="924"/>
      <c r="CL92" s="925"/>
      <c r="CM92" s="923"/>
      <c r="CN92" s="924"/>
      <c r="CO92" s="924"/>
      <c r="CP92" s="924"/>
      <c r="CQ92" s="925"/>
      <c r="CR92" s="923"/>
      <c r="CS92" s="924"/>
      <c r="CT92" s="924"/>
      <c r="CU92" s="924"/>
      <c r="CV92" s="925"/>
      <c r="CW92" s="923"/>
      <c r="CX92" s="924"/>
      <c r="CY92" s="924"/>
      <c r="CZ92" s="924"/>
      <c r="DA92" s="925"/>
      <c r="DB92" s="923"/>
      <c r="DC92" s="924"/>
      <c r="DD92" s="924"/>
      <c r="DE92" s="924"/>
      <c r="DF92" s="925"/>
      <c r="DG92" s="923"/>
      <c r="DH92" s="924"/>
      <c r="DI92" s="924"/>
      <c r="DJ92" s="924"/>
      <c r="DK92" s="925"/>
      <c r="DL92" s="923"/>
      <c r="DM92" s="924"/>
      <c r="DN92" s="924"/>
      <c r="DO92" s="924"/>
      <c r="DP92" s="925"/>
      <c r="DQ92" s="923"/>
      <c r="DR92" s="924"/>
      <c r="DS92" s="924"/>
      <c r="DT92" s="924"/>
      <c r="DU92" s="925"/>
      <c r="DV92" s="920"/>
      <c r="DW92" s="921"/>
      <c r="DX92" s="921"/>
      <c r="DY92" s="921"/>
      <c r="DZ92" s="922"/>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26"/>
      <c r="BT93" s="927"/>
      <c r="BU93" s="927"/>
      <c r="BV93" s="927"/>
      <c r="BW93" s="927"/>
      <c r="BX93" s="927"/>
      <c r="BY93" s="927"/>
      <c r="BZ93" s="927"/>
      <c r="CA93" s="927"/>
      <c r="CB93" s="927"/>
      <c r="CC93" s="927"/>
      <c r="CD93" s="927"/>
      <c r="CE93" s="927"/>
      <c r="CF93" s="927"/>
      <c r="CG93" s="928"/>
      <c r="CH93" s="923"/>
      <c r="CI93" s="924"/>
      <c r="CJ93" s="924"/>
      <c r="CK93" s="924"/>
      <c r="CL93" s="925"/>
      <c r="CM93" s="923"/>
      <c r="CN93" s="924"/>
      <c r="CO93" s="924"/>
      <c r="CP93" s="924"/>
      <c r="CQ93" s="925"/>
      <c r="CR93" s="923"/>
      <c r="CS93" s="924"/>
      <c r="CT93" s="924"/>
      <c r="CU93" s="924"/>
      <c r="CV93" s="925"/>
      <c r="CW93" s="923"/>
      <c r="CX93" s="924"/>
      <c r="CY93" s="924"/>
      <c r="CZ93" s="924"/>
      <c r="DA93" s="925"/>
      <c r="DB93" s="923"/>
      <c r="DC93" s="924"/>
      <c r="DD93" s="924"/>
      <c r="DE93" s="924"/>
      <c r="DF93" s="925"/>
      <c r="DG93" s="923"/>
      <c r="DH93" s="924"/>
      <c r="DI93" s="924"/>
      <c r="DJ93" s="924"/>
      <c r="DK93" s="925"/>
      <c r="DL93" s="923"/>
      <c r="DM93" s="924"/>
      <c r="DN93" s="924"/>
      <c r="DO93" s="924"/>
      <c r="DP93" s="925"/>
      <c r="DQ93" s="923"/>
      <c r="DR93" s="924"/>
      <c r="DS93" s="924"/>
      <c r="DT93" s="924"/>
      <c r="DU93" s="925"/>
      <c r="DV93" s="920"/>
      <c r="DW93" s="921"/>
      <c r="DX93" s="921"/>
      <c r="DY93" s="921"/>
      <c r="DZ93" s="922"/>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26"/>
      <c r="BT94" s="927"/>
      <c r="BU94" s="927"/>
      <c r="BV94" s="927"/>
      <c r="BW94" s="927"/>
      <c r="BX94" s="927"/>
      <c r="BY94" s="927"/>
      <c r="BZ94" s="927"/>
      <c r="CA94" s="927"/>
      <c r="CB94" s="927"/>
      <c r="CC94" s="927"/>
      <c r="CD94" s="927"/>
      <c r="CE94" s="927"/>
      <c r="CF94" s="927"/>
      <c r="CG94" s="928"/>
      <c r="CH94" s="923"/>
      <c r="CI94" s="924"/>
      <c r="CJ94" s="924"/>
      <c r="CK94" s="924"/>
      <c r="CL94" s="925"/>
      <c r="CM94" s="923"/>
      <c r="CN94" s="924"/>
      <c r="CO94" s="924"/>
      <c r="CP94" s="924"/>
      <c r="CQ94" s="925"/>
      <c r="CR94" s="923"/>
      <c r="CS94" s="924"/>
      <c r="CT94" s="924"/>
      <c r="CU94" s="924"/>
      <c r="CV94" s="925"/>
      <c r="CW94" s="923"/>
      <c r="CX94" s="924"/>
      <c r="CY94" s="924"/>
      <c r="CZ94" s="924"/>
      <c r="DA94" s="925"/>
      <c r="DB94" s="923"/>
      <c r="DC94" s="924"/>
      <c r="DD94" s="924"/>
      <c r="DE94" s="924"/>
      <c r="DF94" s="925"/>
      <c r="DG94" s="923"/>
      <c r="DH94" s="924"/>
      <c r="DI94" s="924"/>
      <c r="DJ94" s="924"/>
      <c r="DK94" s="925"/>
      <c r="DL94" s="923"/>
      <c r="DM94" s="924"/>
      <c r="DN94" s="924"/>
      <c r="DO94" s="924"/>
      <c r="DP94" s="925"/>
      <c r="DQ94" s="923"/>
      <c r="DR94" s="924"/>
      <c r="DS94" s="924"/>
      <c r="DT94" s="924"/>
      <c r="DU94" s="925"/>
      <c r="DV94" s="920"/>
      <c r="DW94" s="921"/>
      <c r="DX94" s="921"/>
      <c r="DY94" s="921"/>
      <c r="DZ94" s="922"/>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26"/>
      <c r="BT95" s="927"/>
      <c r="BU95" s="927"/>
      <c r="BV95" s="927"/>
      <c r="BW95" s="927"/>
      <c r="BX95" s="927"/>
      <c r="BY95" s="927"/>
      <c r="BZ95" s="927"/>
      <c r="CA95" s="927"/>
      <c r="CB95" s="927"/>
      <c r="CC95" s="927"/>
      <c r="CD95" s="927"/>
      <c r="CE95" s="927"/>
      <c r="CF95" s="927"/>
      <c r="CG95" s="928"/>
      <c r="CH95" s="923"/>
      <c r="CI95" s="924"/>
      <c r="CJ95" s="924"/>
      <c r="CK95" s="924"/>
      <c r="CL95" s="925"/>
      <c r="CM95" s="923"/>
      <c r="CN95" s="924"/>
      <c r="CO95" s="924"/>
      <c r="CP95" s="924"/>
      <c r="CQ95" s="925"/>
      <c r="CR95" s="923"/>
      <c r="CS95" s="924"/>
      <c r="CT95" s="924"/>
      <c r="CU95" s="924"/>
      <c r="CV95" s="925"/>
      <c r="CW95" s="923"/>
      <c r="CX95" s="924"/>
      <c r="CY95" s="924"/>
      <c r="CZ95" s="924"/>
      <c r="DA95" s="925"/>
      <c r="DB95" s="923"/>
      <c r="DC95" s="924"/>
      <c r="DD95" s="924"/>
      <c r="DE95" s="924"/>
      <c r="DF95" s="925"/>
      <c r="DG95" s="923"/>
      <c r="DH95" s="924"/>
      <c r="DI95" s="924"/>
      <c r="DJ95" s="924"/>
      <c r="DK95" s="925"/>
      <c r="DL95" s="923"/>
      <c r="DM95" s="924"/>
      <c r="DN95" s="924"/>
      <c r="DO95" s="924"/>
      <c r="DP95" s="925"/>
      <c r="DQ95" s="923"/>
      <c r="DR95" s="924"/>
      <c r="DS95" s="924"/>
      <c r="DT95" s="924"/>
      <c r="DU95" s="925"/>
      <c r="DV95" s="920"/>
      <c r="DW95" s="921"/>
      <c r="DX95" s="921"/>
      <c r="DY95" s="921"/>
      <c r="DZ95" s="922"/>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26"/>
      <c r="BT96" s="927"/>
      <c r="BU96" s="927"/>
      <c r="BV96" s="927"/>
      <c r="BW96" s="927"/>
      <c r="BX96" s="927"/>
      <c r="BY96" s="927"/>
      <c r="BZ96" s="927"/>
      <c r="CA96" s="927"/>
      <c r="CB96" s="927"/>
      <c r="CC96" s="927"/>
      <c r="CD96" s="927"/>
      <c r="CE96" s="927"/>
      <c r="CF96" s="927"/>
      <c r="CG96" s="928"/>
      <c r="CH96" s="923"/>
      <c r="CI96" s="924"/>
      <c r="CJ96" s="924"/>
      <c r="CK96" s="924"/>
      <c r="CL96" s="925"/>
      <c r="CM96" s="923"/>
      <c r="CN96" s="924"/>
      <c r="CO96" s="924"/>
      <c r="CP96" s="924"/>
      <c r="CQ96" s="925"/>
      <c r="CR96" s="923"/>
      <c r="CS96" s="924"/>
      <c r="CT96" s="924"/>
      <c r="CU96" s="924"/>
      <c r="CV96" s="925"/>
      <c r="CW96" s="923"/>
      <c r="CX96" s="924"/>
      <c r="CY96" s="924"/>
      <c r="CZ96" s="924"/>
      <c r="DA96" s="925"/>
      <c r="DB96" s="923"/>
      <c r="DC96" s="924"/>
      <c r="DD96" s="924"/>
      <c r="DE96" s="924"/>
      <c r="DF96" s="925"/>
      <c r="DG96" s="923"/>
      <c r="DH96" s="924"/>
      <c r="DI96" s="924"/>
      <c r="DJ96" s="924"/>
      <c r="DK96" s="925"/>
      <c r="DL96" s="923"/>
      <c r="DM96" s="924"/>
      <c r="DN96" s="924"/>
      <c r="DO96" s="924"/>
      <c r="DP96" s="925"/>
      <c r="DQ96" s="923"/>
      <c r="DR96" s="924"/>
      <c r="DS96" s="924"/>
      <c r="DT96" s="924"/>
      <c r="DU96" s="925"/>
      <c r="DV96" s="920"/>
      <c r="DW96" s="921"/>
      <c r="DX96" s="921"/>
      <c r="DY96" s="921"/>
      <c r="DZ96" s="922"/>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26"/>
      <c r="BT97" s="927"/>
      <c r="BU97" s="927"/>
      <c r="BV97" s="927"/>
      <c r="BW97" s="927"/>
      <c r="BX97" s="927"/>
      <c r="BY97" s="927"/>
      <c r="BZ97" s="927"/>
      <c r="CA97" s="927"/>
      <c r="CB97" s="927"/>
      <c r="CC97" s="927"/>
      <c r="CD97" s="927"/>
      <c r="CE97" s="927"/>
      <c r="CF97" s="927"/>
      <c r="CG97" s="928"/>
      <c r="CH97" s="923"/>
      <c r="CI97" s="924"/>
      <c r="CJ97" s="924"/>
      <c r="CK97" s="924"/>
      <c r="CL97" s="925"/>
      <c r="CM97" s="923"/>
      <c r="CN97" s="924"/>
      <c r="CO97" s="924"/>
      <c r="CP97" s="924"/>
      <c r="CQ97" s="925"/>
      <c r="CR97" s="923"/>
      <c r="CS97" s="924"/>
      <c r="CT97" s="924"/>
      <c r="CU97" s="924"/>
      <c r="CV97" s="925"/>
      <c r="CW97" s="923"/>
      <c r="CX97" s="924"/>
      <c r="CY97" s="924"/>
      <c r="CZ97" s="924"/>
      <c r="DA97" s="925"/>
      <c r="DB97" s="923"/>
      <c r="DC97" s="924"/>
      <c r="DD97" s="924"/>
      <c r="DE97" s="924"/>
      <c r="DF97" s="925"/>
      <c r="DG97" s="923"/>
      <c r="DH97" s="924"/>
      <c r="DI97" s="924"/>
      <c r="DJ97" s="924"/>
      <c r="DK97" s="925"/>
      <c r="DL97" s="923"/>
      <c r="DM97" s="924"/>
      <c r="DN97" s="924"/>
      <c r="DO97" s="924"/>
      <c r="DP97" s="925"/>
      <c r="DQ97" s="923"/>
      <c r="DR97" s="924"/>
      <c r="DS97" s="924"/>
      <c r="DT97" s="924"/>
      <c r="DU97" s="925"/>
      <c r="DV97" s="920"/>
      <c r="DW97" s="921"/>
      <c r="DX97" s="921"/>
      <c r="DY97" s="921"/>
      <c r="DZ97" s="922"/>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26"/>
      <c r="BT98" s="927"/>
      <c r="BU98" s="927"/>
      <c r="BV98" s="927"/>
      <c r="BW98" s="927"/>
      <c r="BX98" s="927"/>
      <c r="BY98" s="927"/>
      <c r="BZ98" s="927"/>
      <c r="CA98" s="927"/>
      <c r="CB98" s="927"/>
      <c r="CC98" s="927"/>
      <c r="CD98" s="927"/>
      <c r="CE98" s="927"/>
      <c r="CF98" s="927"/>
      <c r="CG98" s="928"/>
      <c r="CH98" s="923"/>
      <c r="CI98" s="924"/>
      <c r="CJ98" s="924"/>
      <c r="CK98" s="924"/>
      <c r="CL98" s="925"/>
      <c r="CM98" s="923"/>
      <c r="CN98" s="924"/>
      <c r="CO98" s="924"/>
      <c r="CP98" s="924"/>
      <c r="CQ98" s="925"/>
      <c r="CR98" s="923"/>
      <c r="CS98" s="924"/>
      <c r="CT98" s="924"/>
      <c r="CU98" s="924"/>
      <c r="CV98" s="925"/>
      <c r="CW98" s="923"/>
      <c r="CX98" s="924"/>
      <c r="CY98" s="924"/>
      <c r="CZ98" s="924"/>
      <c r="DA98" s="925"/>
      <c r="DB98" s="923"/>
      <c r="DC98" s="924"/>
      <c r="DD98" s="924"/>
      <c r="DE98" s="924"/>
      <c r="DF98" s="925"/>
      <c r="DG98" s="923"/>
      <c r="DH98" s="924"/>
      <c r="DI98" s="924"/>
      <c r="DJ98" s="924"/>
      <c r="DK98" s="925"/>
      <c r="DL98" s="923"/>
      <c r="DM98" s="924"/>
      <c r="DN98" s="924"/>
      <c r="DO98" s="924"/>
      <c r="DP98" s="925"/>
      <c r="DQ98" s="923"/>
      <c r="DR98" s="924"/>
      <c r="DS98" s="924"/>
      <c r="DT98" s="924"/>
      <c r="DU98" s="925"/>
      <c r="DV98" s="920"/>
      <c r="DW98" s="921"/>
      <c r="DX98" s="921"/>
      <c r="DY98" s="921"/>
      <c r="DZ98" s="922"/>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26"/>
      <c r="BT99" s="927"/>
      <c r="BU99" s="927"/>
      <c r="BV99" s="927"/>
      <c r="BW99" s="927"/>
      <c r="BX99" s="927"/>
      <c r="BY99" s="927"/>
      <c r="BZ99" s="927"/>
      <c r="CA99" s="927"/>
      <c r="CB99" s="927"/>
      <c r="CC99" s="927"/>
      <c r="CD99" s="927"/>
      <c r="CE99" s="927"/>
      <c r="CF99" s="927"/>
      <c r="CG99" s="928"/>
      <c r="CH99" s="923"/>
      <c r="CI99" s="924"/>
      <c r="CJ99" s="924"/>
      <c r="CK99" s="924"/>
      <c r="CL99" s="925"/>
      <c r="CM99" s="923"/>
      <c r="CN99" s="924"/>
      <c r="CO99" s="924"/>
      <c r="CP99" s="924"/>
      <c r="CQ99" s="925"/>
      <c r="CR99" s="923"/>
      <c r="CS99" s="924"/>
      <c r="CT99" s="924"/>
      <c r="CU99" s="924"/>
      <c r="CV99" s="925"/>
      <c r="CW99" s="923"/>
      <c r="CX99" s="924"/>
      <c r="CY99" s="924"/>
      <c r="CZ99" s="924"/>
      <c r="DA99" s="925"/>
      <c r="DB99" s="923"/>
      <c r="DC99" s="924"/>
      <c r="DD99" s="924"/>
      <c r="DE99" s="924"/>
      <c r="DF99" s="925"/>
      <c r="DG99" s="923"/>
      <c r="DH99" s="924"/>
      <c r="DI99" s="924"/>
      <c r="DJ99" s="924"/>
      <c r="DK99" s="925"/>
      <c r="DL99" s="923"/>
      <c r="DM99" s="924"/>
      <c r="DN99" s="924"/>
      <c r="DO99" s="924"/>
      <c r="DP99" s="925"/>
      <c r="DQ99" s="923"/>
      <c r="DR99" s="924"/>
      <c r="DS99" s="924"/>
      <c r="DT99" s="924"/>
      <c r="DU99" s="925"/>
      <c r="DV99" s="920"/>
      <c r="DW99" s="921"/>
      <c r="DX99" s="921"/>
      <c r="DY99" s="921"/>
      <c r="DZ99" s="922"/>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26"/>
      <c r="BT100" s="927"/>
      <c r="BU100" s="927"/>
      <c r="BV100" s="927"/>
      <c r="BW100" s="927"/>
      <c r="BX100" s="927"/>
      <c r="BY100" s="927"/>
      <c r="BZ100" s="927"/>
      <c r="CA100" s="927"/>
      <c r="CB100" s="927"/>
      <c r="CC100" s="927"/>
      <c r="CD100" s="927"/>
      <c r="CE100" s="927"/>
      <c r="CF100" s="927"/>
      <c r="CG100" s="928"/>
      <c r="CH100" s="923"/>
      <c r="CI100" s="924"/>
      <c r="CJ100" s="924"/>
      <c r="CK100" s="924"/>
      <c r="CL100" s="925"/>
      <c r="CM100" s="923"/>
      <c r="CN100" s="924"/>
      <c r="CO100" s="924"/>
      <c r="CP100" s="924"/>
      <c r="CQ100" s="925"/>
      <c r="CR100" s="923"/>
      <c r="CS100" s="924"/>
      <c r="CT100" s="924"/>
      <c r="CU100" s="924"/>
      <c r="CV100" s="925"/>
      <c r="CW100" s="923"/>
      <c r="CX100" s="924"/>
      <c r="CY100" s="924"/>
      <c r="CZ100" s="924"/>
      <c r="DA100" s="925"/>
      <c r="DB100" s="923"/>
      <c r="DC100" s="924"/>
      <c r="DD100" s="924"/>
      <c r="DE100" s="924"/>
      <c r="DF100" s="925"/>
      <c r="DG100" s="923"/>
      <c r="DH100" s="924"/>
      <c r="DI100" s="924"/>
      <c r="DJ100" s="924"/>
      <c r="DK100" s="925"/>
      <c r="DL100" s="923"/>
      <c r="DM100" s="924"/>
      <c r="DN100" s="924"/>
      <c r="DO100" s="924"/>
      <c r="DP100" s="925"/>
      <c r="DQ100" s="923"/>
      <c r="DR100" s="924"/>
      <c r="DS100" s="924"/>
      <c r="DT100" s="924"/>
      <c r="DU100" s="925"/>
      <c r="DV100" s="920"/>
      <c r="DW100" s="921"/>
      <c r="DX100" s="921"/>
      <c r="DY100" s="921"/>
      <c r="DZ100" s="922"/>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26"/>
      <c r="BT101" s="927"/>
      <c r="BU101" s="927"/>
      <c r="BV101" s="927"/>
      <c r="BW101" s="927"/>
      <c r="BX101" s="927"/>
      <c r="BY101" s="927"/>
      <c r="BZ101" s="927"/>
      <c r="CA101" s="927"/>
      <c r="CB101" s="927"/>
      <c r="CC101" s="927"/>
      <c r="CD101" s="927"/>
      <c r="CE101" s="927"/>
      <c r="CF101" s="927"/>
      <c r="CG101" s="928"/>
      <c r="CH101" s="923"/>
      <c r="CI101" s="924"/>
      <c r="CJ101" s="924"/>
      <c r="CK101" s="924"/>
      <c r="CL101" s="925"/>
      <c r="CM101" s="923"/>
      <c r="CN101" s="924"/>
      <c r="CO101" s="924"/>
      <c r="CP101" s="924"/>
      <c r="CQ101" s="925"/>
      <c r="CR101" s="923"/>
      <c r="CS101" s="924"/>
      <c r="CT101" s="924"/>
      <c r="CU101" s="924"/>
      <c r="CV101" s="925"/>
      <c r="CW101" s="923"/>
      <c r="CX101" s="924"/>
      <c r="CY101" s="924"/>
      <c r="CZ101" s="924"/>
      <c r="DA101" s="925"/>
      <c r="DB101" s="923"/>
      <c r="DC101" s="924"/>
      <c r="DD101" s="924"/>
      <c r="DE101" s="924"/>
      <c r="DF101" s="925"/>
      <c r="DG101" s="923"/>
      <c r="DH101" s="924"/>
      <c r="DI101" s="924"/>
      <c r="DJ101" s="924"/>
      <c r="DK101" s="925"/>
      <c r="DL101" s="923"/>
      <c r="DM101" s="924"/>
      <c r="DN101" s="924"/>
      <c r="DO101" s="924"/>
      <c r="DP101" s="925"/>
      <c r="DQ101" s="923"/>
      <c r="DR101" s="924"/>
      <c r="DS101" s="924"/>
      <c r="DT101" s="924"/>
      <c r="DU101" s="925"/>
      <c r="DV101" s="920"/>
      <c r="DW101" s="921"/>
      <c r="DX101" s="921"/>
      <c r="DY101" s="921"/>
      <c r="DZ101" s="922"/>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836" t="s">
        <v>437</v>
      </c>
      <c r="BS102" s="837"/>
      <c r="BT102" s="837"/>
      <c r="BU102" s="837"/>
      <c r="BV102" s="837"/>
      <c r="BW102" s="837"/>
      <c r="BX102" s="837"/>
      <c r="BY102" s="837"/>
      <c r="BZ102" s="837"/>
      <c r="CA102" s="837"/>
      <c r="CB102" s="837"/>
      <c r="CC102" s="837"/>
      <c r="CD102" s="837"/>
      <c r="CE102" s="837"/>
      <c r="CF102" s="837"/>
      <c r="CG102" s="838"/>
      <c r="CH102" s="953"/>
      <c r="CI102" s="954"/>
      <c r="CJ102" s="954"/>
      <c r="CK102" s="954"/>
      <c r="CL102" s="955"/>
      <c r="CM102" s="953"/>
      <c r="CN102" s="954"/>
      <c r="CO102" s="954"/>
      <c r="CP102" s="954"/>
      <c r="CQ102" s="955"/>
      <c r="CR102" s="956"/>
      <c r="CS102" s="913"/>
      <c r="CT102" s="913"/>
      <c r="CU102" s="913"/>
      <c r="CV102" s="957"/>
      <c r="CW102" s="956"/>
      <c r="CX102" s="913"/>
      <c r="CY102" s="913"/>
      <c r="CZ102" s="913"/>
      <c r="DA102" s="957"/>
      <c r="DB102" s="956"/>
      <c r="DC102" s="913"/>
      <c r="DD102" s="913"/>
      <c r="DE102" s="913"/>
      <c r="DF102" s="957"/>
      <c r="DG102" s="956"/>
      <c r="DH102" s="913"/>
      <c r="DI102" s="913"/>
      <c r="DJ102" s="913"/>
      <c r="DK102" s="957"/>
      <c r="DL102" s="956"/>
      <c r="DM102" s="913"/>
      <c r="DN102" s="913"/>
      <c r="DO102" s="913"/>
      <c r="DP102" s="957"/>
      <c r="DQ102" s="956"/>
      <c r="DR102" s="913"/>
      <c r="DS102" s="913"/>
      <c r="DT102" s="913"/>
      <c r="DU102" s="957"/>
      <c r="DV102" s="980"/>
      <c r="DW102" s="981"/>
      <c r="DX102" s="981"/>
      <c r="DY102" s="981"/>
      <c r="DZ102" s="98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83" t="s">
        <v>438</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84" t="s">
        <v>439</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440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85" t="s">
        <v>442</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443</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248" customFormat="1" ht="26.25" customHeight="1" x14ac:dyDescent="0.2">
      <c r="A109" s="978" t="s">
        <v>444</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445</v>
      </c>
      <c r="AB109" s="959"/>
      <c r="AC109" s="959"/>
      <c r="AD109" s="959"/>
      <c r="AE109" s="960"/>
      <c r="AF109" s="958" t="s">
        <v>446</v>
      </c>
      <c r="AG109" s="959"/>
      <c r="AH109" s="959"/>
      <c r="AI109" s="959"/>
      <c r="AJ109" s="960"/>
      <c r="AK109" s="958" t="s">
        <v>310</v>
      </c>
      <c r="AL109" s="959"/>
      <c r="AM109" s="959"/>
      <c r="AN109" s="959"/>
      <c r="AO109" s="960"/>
      <c r="AP109" s="958" t="s">
        <v>447</v>
      </c>
      <c r="AQ109" s="959"/>
      <c r="AR109" s="959"/>
      <c r="AS109" s="959"/>
      <c r="AT109" s="961"/>
      <c r="AU109" s="978" t="s">
        <v>444</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445</v>
      </c>
      <c r="BR109" s="959"/>
      <c r="BS109" s="959"/>
      <c r="BT109" s="959"/>
      <c r="BU109" s="960"/>
      <c r="BV109" s="958" t="s">
        <v>446</v>
      </c>
      <c r="BW109" s="959"/>
      <c r="BX109" s="959"/>
      <c r="BY109" s="959"/>
      <c r="BZ109" s="960"/>
      <c r="CA109" s="958" t="s">
        <v>310</v>
      </c>
      <c r="CB109" s="959"/>
      <c r="CC109" s="959"/>
      <c r="CD109" s="959"/>
      <c r="CE109" s="960"/>
      <c r="CF109" s="979" t="s">
        <v>447</v>
      </c>
      <c r="CG109" s="979"/>
      <c r="CH109" s="979"/>
      <c r="CI109" s="979"/>
      <c r="CJ109" s="979"/>
      <c r="CK109" s="958" t="s">
        <v>448</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445</v>
      </c>
      <c r="DH109" s="959"/>
      <c r="DI109" s="959"/>
      <c r="DJ109" s="959"/>
      <c r="DK109" s="960"/>
      <c r="DL109" s="958" t="s">
        <v>446</v>
      </c>
      <c r="DM109" s="959"/>
      <c r="DN109" s="959"/>
      <c r="DO109" s="959"/>
      <c r="DP109" s="960"/>
      <c r="DQ109" s="958" t="s">
        <v>310</v>
      </c>
      <c r="DR109" s="959"/>
      <c r="DS109" s="959"/>
      <c r="DT109" s="959"/>
      <c r="DU109" s="960"/>
      <c r="DV109" s="958" t="s">
        <v>447</v>
      </c>
      <c r="DW109" s="959"/>
      <c r="DX109" s="959"/>
      <c r="DY109" s="959"/>
      <c r="DZ109" s="961"/>
    </row>
    <row r="110" spans="1:131" s="248" customFormat="1" ht="26.25" customHeight="1" x14ac:dyDescent="0.2">
      <c r="A110" s="962" t="s">
        <v>449</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47590532</v>
      </c>
      <c r="AB110" s="966"/>
      <c r="AC110" s="966"/>
      <c r="AD110" s="966"/>
      <c r="AE110" s="967"/>
      <c r="AF110" s="968">
        <v>46846270</v>
      </c>
      <c r="AG110" s="966"/>
      <c r="AH110" s="966"/>
      <c r="AI110" s="966"/>
      <c r="AJ110" s="967"/>
      <c r="AK110" s="968">
        <v>46755300</v>
      </c>
      <c r="AL110" s="966"/>
      <c r="AM110" s="966"/>
      <c r="AN110" s="966"/>
      <c r="AO110" s="967"/>
      <c r="AP110" s="969">
        <v>13.3</v>
      </c>
      <c r="AQ110" s="970"/>
      <c r="AR110" s="970"/>
      <c r="AS110" s="970"/>
      <c r="AT110" s="971"/>
      <c r="AU110" s="972" t="s">
        <v>73</v>
      </c>
      <c r="AV110" s="973"/>
      <c r="AW110" s="973"/>
      <c r="AX110" s="973"/>
      <c r="AY110" s="973"/>
      <c r="AZ110" s="1014" t="s">
        <v>450</v>
      </c>
      <c r="BA110" s="963"/>
      <c r="BB110" s="963"/>
      <c r="BC110" s="963"/>
      <c r="BD110" s="963"/>
      <c r="BE110" s="963"/>
      <c r="BF110" s="963"/>
      <c r="BG110" s="963"/>
      <c r="BH110" s="963"/>
      <c r="BI110" s="963"/>
      <c r="BJ110" s="963"/>
      <c r="BK110" s="963"/>
      <c r="BL110" s="963"/>
      <c r="BM110" s="963"/>
      <c r="BN110" s="963"/>
      <c r="BO110" s="963"/>
      <c r="BP110" s="964"/>
      <c r="BQ110" s="1000">
        <v>1518530603</v>
      </c>
      <c r="BR110" s="1001"/>
      <c r="BS110" s="1001"/>
      <c r="BT110" s="1001"/>
      <c r="BU110" s="1001"/>
      <c r="BV110" s="1001">
        <v>1533263771</v>
      </c>
      <c r="BW110" s="1001"/>
      <c r="BX110" s="1001"/>
      <c r="BY110" s="1001"/>
      <c r="BZ110" s="1001"/>
      <c r="CA110" s="1001">
        <v>1548503741</v>
      </c>
      <c r="CB110" s="1001"/>
      <c r="CC110" s="1001"/>
      <c r="CD110" s="1001"/>
      <c r="CE110" s="1001"/>
      <c r="CF110" s="1015">
        <v>439.8</v>
      </c>
      <c r="CG110" s="1016"/>
      <c r="CH110" s="1016"/>
      <c r="CI110" s="1016"/>
      <c r="CJ110" s="1016"/>
      <c r="CK110" s="1017" t="s">
        <v>451</v>
      </c>
      <c r="CL110" s="1018"/>
      <c r="CM110" s="997" t="s">
        <v>452</v>
      </c>
      <c r="CN110" s="998"/>
      <c r="CO110" s="998"/>
      <c r="CP110" s="998"/>
      <c r="CQ110" s="998"/>
      <c r="CR110" s="998"/>
      <c r="CS110" s="998"/>
      <c r="CT110" s="998"/>
      <c r="CU110" s="998"/>
      <c r="CV110" s="998"/>
      <c r="CW110" s="998"/>
      <c r="CX110" s="998"/>
      <c r="CY110" s="998"/>
      <c r="CZ110" s="998"/>
      <c r="DA110" s="998"/>
      <c r="DB110" s="998"/>
      <c r="DC110" s="998"/>
      <c r="DD110" s="998"/>
      <c r="DE110" s="998"/>
      <c r="DF110" s="999"/>
      <c r="DG110" s="1000">
        <v>2663173</v>
      </c>
      <c r="DH110" s="1001"/>
      <c r="DI110" s="1001"/>
      <c r="DJ110" s="1001"/>
      <c r="DK110" s="1001"/>
      <c r="DL110" s="1001">
        <v>2006814</v>
      </c>
      <c r="DM110" s="1001"/>
      <c r="DN110" s="1001"/>
      <c r="DO110" s="1001"/>
      <c r="DP110" s="1001"/>
      <c r="DQ110" s="1001">
        <v>3831409</v>
      </c>
      <c r="DR110" s="1001"/>
      <c r="DS110" s="1001"/>
      <c r="DT110" s="1001"/>
      <c r="DU110" s="1001"/>
      <c r="DV110" s="1002">
        <v>1.1000000000000001</v>
      </c>
      <c r="DW110" s="1002"/>
      <c r="DX110" s="1002"/>
      <c r="DY110" s="1002"/>
      <c r="DZ110" s="1003"/>
    </row>
    <row r="111" spans="1:131" s="248" customFormat="1" ht="26.25" customHeight="1" x14ac:dyDescent="0.2">
      <c r="A111" s="1004" t="s">
        <v>453</v>
      </c>
      <c r="B111" s="1005"/>
      <c r="C111" s="1005"/>
      <c r="D111" s="1005"/>
      <c r="E111" s="1005"/>
      <c r="F111" s="1005"/>
      <c r="G111" s="1005"/>
      <c r="H111" s="1005"/>
      <c r="I111" s="1005"/>
      <c r="J111" s="1005"/>
      <c r="K111" s="1005"/>
      <c r="L111" s="1005"/>
      <c r="M111" s="1005"/>
      <c r="N111" s="1005"/>
      <c r="O111" s="1005"/>
      <c r="P111" s="1005"/>
      <c r="Q111" s="1005"/>
      <c r="R111" s="1005"/>
      <c r="S111" s="1005"/>
      <c r="T111" s="1005"/>
      <c r="U111" s="1005"/>
      <c r="V111" s="1005"/>
      <c r="W111" s="1005"/>
      <c r="X111" s="1005"/>
      <c r="Y111" s="1005"/>
      <c r="Z111" s="1006"/>
      <c r="AA111" s="1007">
        <v>9240808</v>
      </c>
      <c r="AB111" s="1008"/>
      <c r="AC111" s="1008"/>
      <c r="AD111" s="1008"/>
      <c r="AE111" s="1009"/>
      <c r="AF111" s="1010">
        <v>9743749</v>
      </c>
      <c r="AG111" s="1008"/>
      <c r="AH111" s="1008"/>
      <c r="AI111" s="1008"/>
      <c r="AJ111" s="1009"/>
      <c r="AK111" s="1010">
        <v>9646116</v>
      </c>
      <c r="AL111" s="1008"/>
      <c r="AM111" s="1008"/>
      <c r="AN111" s="1008"/>
      <c r="AO111" s="1009"/>
      <c r="AP111" s="1011">
        <v>2.7</v>
      </c>
      <c r="AQ111" s="1012"/>
      <c r="AR111" s="1012"/>
      <c r="AS111" s="1012"/>
      <c r="AT111" s="1013"/>
      <c r="AU111" s="974"/>
      <c r="AV111" s="975"/>
      <c r="AW111" s="975"/>
      <c r="AX111" s="975"/>
      <c r="AY111" s="975"/>
      <c r="AZ111" s="1023" t="s">
        <v>454</v>
      </c>
      <c r="BA111" s="1024"/>
      <c r="BB111" s="1024"/>
      <c r="BC111" s="1024"/>
      <c r="BD111" s="1024"/>
      <c r="BE111" s="1024"/>
      <c r="BF111" s="1024"/>
      <c r="BG111" s="1024"/>
      <c r="BH111" s="1024"/>
      <c r="BI111" s="1024"/>
      <c r="BJ111" s="1024"/>
      <c r="BK111" s="1024"/>
      <c r="BL111" s="1024"/>
      <c r="BM111" s="1024"/>
      <c r="BN111" s="1024"/>
      <c r="BO111" s="1024"/>
      <c r="BP111" s="1025"/>
      <c r="BQ111" s="993">
        <v>7557178</v>
      </c>
      <c r="BR111" s="994"/>
      <c r="BS111" s="994"/>
      <c r="BT111" s="994"/>
      <c r="BU111" s="994"/>
      <c r="BV111" s="994">
        <v>6866134</v>
      </c>
      <c r="BW111" s="994"/>
      <c r="BX111" s="994"/>
      <c r="BY111" s="994"/>
      <c r="BZ111" s="994"/>
      <c r="CA111" s="994">
        <v>8690910</v>
      </c>
      <c r="CB111" s="994"/>
      <c r="CC111" s="994"/>
      <c r="CD111" s="994"/>
      <c r="CE111" s="994"/>
      <c r="CF111" s="988">
        <v>2.5</v>
      </c>
      <c r="CG111" s="989"/>
      <c r="CH111" s="989"/>
      <c r="CI111" s="989"/>
      <c r="CJ111" s="989"/>
      <c r="CK111" s="1019"/>
      <c r="CL111" s="1020"/>
      <c r="CM111" s="990" t="s">
        <v>455</v>
      </c>
      <c r="CN111" s="991"/>
      <c r="CO111" s="991"/>
      <c r="CP111" s="991"/>
      <c r="CQ111" s="991"/>
      <c r="CR111" s="991"/>
      <c r="CS111" s="991"/>
      <c r="CT111" s="991"/>
      <c r="CU111" s="991"/>
      <c r="CV111" s="991"/>
      <c r="CW111" s="991"/>
      <c r="CX111" s="991"/>
      <c r="CY111" s="991"/>
      <c r="CZ111" s="991"/>
      <c r="DA111" s="991"/>
      <c r="DB111" s="991"/>
      <c r="DC111" s="991"/>
      <c r="DD111" s="991"/>
      <c r="DE111" s="991"/>
      <c r="DF111" s="992"/>
      <c r="DG111" s="993" t="s">
        <v>456</v>
      </c>
      <c r="DH111" s="994"/>
      <c r="DI111" s="994"/>
      <c r="DJ111" s="994"/>
      <c r="DK111" s="994"/>
      <c r="DL111" s="994" t="s">
        <v>457</v>
      </c>
      <c r="DM111" s="994"/>
      <c r="DN111" s="994"/>
      <c r="DO111" s="994"/>
      <c r="DP111" s="994"/>
      <c r="DQ111" s="994" t="s">
        <v>456</v>
      </c>
      <c r="DR111" s="994"/>
      <c r="DS111" s="994"/>
      <c r="DT111" s="994"/>
      <c r="DU111" s="994"/>
      <c r="DV111" s="995" t="s">
        <v>456</v>
      </c>
      <c r="DW111" s="995"/>
      <c r="DX111" s="995"/>
      <c r="DY111" s="995"/>
      <c r="DZ111" s="996"/>
    </row>
    <row r="112" spans="1:131" s="248" customFormat="1" ht="26.25" customHeight="1" x14ac:dyDescent="0.2">
      <c r="A112" s="1026" t="s">
        <v>458</v>
      </c>
      <c r="B112" s="1027"/>
      <c r="C112" s="1024" t="s">
        <v>459</v>
      </c>
      <c r="D112" s="1024"/>
      <c r="E112" s="1024"/>
      <c r="F112" s="1024"/>
      <c r="G112" s="1024"/>
      <c r="H112" s="1024"/>
      <c r="I112" s="1024"/>
      <c r="J112" s="1024"/>
      <c r="K112" s="1024"/>
      <c r="L112" s="1024"/>
      <c r="M112" s="1024"/>
      <c r="N112" s="1024"/>
      <c r="O112" s="1024"/>
      <c r="P112" s="1024"/>
      <c r="Q112" s="1024"/>
      <c r="R112" s="1024"/>
      <c r="S112" s="1024"/>
      <c r="T112" s="1024"/>
      <c r="U112" s="1024"/>
      <c r="V112" s="1024"/>
      <c r="W112" s="1024"/>
      <c r="X112" s="1024"/>
      <c r="Y112" s="1024"/>
      <c r="Z112" s="1025"/>
      <c r="AA112" s="1032">
        <v>44580347</v>
      </c>
      <c r="AB112" s="1033"/>
      <c r="AC112" s="1033"/>
      <c r="AD112" s="1033"/>
      <c r="AE112" s="1034"/>
      <c r="AF112" s="1035">
        <v>45235451</v>
      </c>
      <c r="AG112" s="1033"/>
      <c r="AH112" s="1033"/>
      <c r="AI112" s="1033"/>
      <c r="AJ112" s="1034"/>
      <c r="AK112" s="1035">
        <v>46050207</v>
      </c>
      <c r="AL112" s="1033"/>
      <c r="AM112" s="1033"/>
      <c r="AN112" s="1033"/>
      <c r="AO112" s="1034"/>
      <c r="AP112" s="1036">
        <v>13.1</v>
      </c>
      <c r="AQ112" s="1037"/>
      <c r="AR112" s="1037"/>
      <c r="AS112" s="1037"/>
      <c r="AT112" s="1038"/>
      <c r="AU112" s="974"/>
      <c r="AV112" s="975"/>
      <c r="AW112" s="975"/>
      <c r="AX112" s="975"/>
      <c r="AY112" s="975"/>
      <c r="AZ112" s="1023" t="s">
        <v>460</v>
      </c>
      <c r="BA112" s="1024"/>
      <c r="BB112" s="1024"/>
      <c r="BC112" s="1024"/>
      <c r="BD112" s="1024"/>
      <c r="BE112" s="1024"/>
      <c r="BF112" s="1024"/>
      <c r="BG112" s="1024"/>
      <c r="BH112" s="1024"/>
      <c r="BI112" s="1024"/>
      <c r="BJ112" s="1024"/>
      <c r="BK112" s="1024"/>
      <c r="BL112" s="1024"/>
      <c r="BM112" s="1024"/>
      <c r="BN112" s="1024"/>
      <c r="BO112" s="1024"/>
      <c r="BP112" s="1025"/>
      <c r="BQ112" s="993">
        <v>227784341</v>
      </c>
      <c r="BR112" s="994"/>
      <c r="BS112" s="994"/>
      <c r="BT112" s="994"/>
      <c r="BU112" s="994"/>
      <c r="BV112" s="994">
        <v>221471057</v>
      </c>
      <c r="BW112" s="994"/>
      <c r="BX112" s="994"/>
      <c r="BY112" s="994"/>
      <c r="BZ112" s="994"/>
      <c r="CA112" s="994">
        <v>233769023</v>
      </c>
      <c r="CB112" s="994"/>
      <c r="CC112" s="994"/>
      <c r="CD112" s="994"/>
      <c r="CE112" s="994"/>
      <c r="CF112" s="988">
        <v>66.400000000000006</v>
      </c>
      <c r="CG112" s="989"/>
      <c r="CH112" s="989"/>
      <c r="CI112" s="989"/>
      <c r="CJ112" s="989"/>
      <c r="CK112" s="1019"/>
      <c r="CL112" s="1020"/>
      <c r="CM112" s="990" t="s">
        <v>461</v>
      </c>
      <c r="CN112" s="991"/>
      <c r="CO112" s="991"/>
      <c r="CP112" s="991"/>
      <c r="CQ112" s="991"/>
      <c r="CR112" s="991"/>
      <c r="CS112" s="991"/>
      <c r="CT112" s="991"/>
      <c r="CU112" s="991"/>
      <c r="CV112" s="991"/>
      <c r="CW112" s="991"/>
      <c r="CX112" s="991"/>
      <c r="CY112" s="991"/>
      <c r="CZ112" s="991"/>
      <c r="DA112" s="991"/>
      <c r="DB112" s="991"/>
      <c r="DC112" s="991"/>
      <c r="DD112" s="991"/>
      <c r="DE112" s="991"/>
      <c r="DF112" s="992"/>
      <c r="DG112" s="993" t="s">
        <v>456</v>
      </c>
      <c r="DH112" s="994"/>
      <c r="DI112" s="994"/>
      <c r="DJ112" s="994"/>
      <c r="DK112" s="994"/>
      <c r="DL112" s="994" t="s">
        <v>456</v>
      </c>
      <c r="DM112" s="994"/>
      <c r="DN112" s="994"/>
      <c r="DO112" s="994"/>
      <c r="DP112" s="994"/>
      <c r="DQ112" s="994" t="s">
        <v>462</v>
      </c>
      <c r="DR112" s="994"/>
      <c r="DS112" s="994"/>
      <c r="DT112" s="994"/>
      <c r="DU112" s="994"/>
      <c r="DV112" s="995" t="s">
        <v>462</v>
      </c>
      <c r="DW112" s="995"/>
      <c r="DX112" s="995"/>
      <c r="DY112" s="995"/>
      <c r="DZ112" s="996"/>
    </row>
    <row r="113" spans="1:130" s="248" customFormat="1" ht="26.25" customHeight="1" x14ac:dyDescent="0.2">
      <c r="A113" s="1028"/>
      <c r="B113" s="1029"/>
      <c r="C113" s="1024" t="s">
        <v>463</v>
      </c>
      <c r="D113" s="1024"/>
      <c r="E113" s="1024"/>
      <c r="F113" s="1024"/>
      <c r="G113" s="1024"/>
      <c r="H113" s="1024"/>
      <c r="I113" s="1024"/>
      <c r="J113" s="1024"/>
      <c r="K113" s="1024"/>
      <c r="L113" s="1024"/>
      <c r="M113" s="1024"/>
      <c r="N113" s="1024"/>
      <c r="O113" s="1024"/>
      <c r="P113" s="1024"/>
      <c r="Q113" s="1024"/>
      <c r="R113" s="1024"/>
      <c r="S113" s="1024"/>
      <c r="T113" s="1024"/>
      <c r="U113" s="1024"/>
      <c r="V113" s="1024"/>
      <c r="W113" s="1024"/>
      <c r="X113" s="1024"/>
      <c r="Y113" s="1024"/>
      <c r="Z113" s="1025"/>
      <c r="AA113" s="1007">
        <v>19945564</v>
      </c>
      <c r="AB113" s="1008"/>
      <c r="AC113" s="1008"/>
      <c r="AD113" s="1008"/>
      <c r="AE113" s="1009"/>
      <c r="AF113" s="1010">
        <v>19711445</v>
      </c>
      <c r="AG113" s="1008"/>
      <c r="AH113" s="1008"/>
      <c r="AI113" s="1008"/>
      <c r="AJ113" s="1009"/>
      <c r="AK113" s="1010">
        <v>19110572</v>
      </c>
      <c r="AL113" s="1008"/>
      <c r="AM113" s="1008"/>
      <c r="AN113" s="1008"/>
      <c r="AO113" s="1009"/>
      <c r="AP113" s="1011">
        <v>5.4</v>
      </c>
      <c r="AQ113" s="1012"/>
      <c r="AR113" s="1012"/>
      <c r="AS113" s="1012"/>
      <c r="AT113" s="1013"/>
      <c r="AU113" s="974"/>
      <c r="AV113" s="975"/>
      <c r="AW113" s="975"/>
      <c r="AX113" s="975"/>
      <c r="AY113" s="975"/>
      <c r="AZ113" s="1023" t="s">
        <v>464</v>
      </c>
      <c r="BA113" s="1024"/>
      <c r="BB113" s="1024"/>
      <c r="BC113" s="1024"/>
      <c r="BD113" s="1024"/>
      <c r="BE113" s="1024"/>
      <c r="BF113" s="1024"/>
      <c r="BG113" s="1024"/>
      <c r="BH113" s="1024"/>
      <c r="BI113" s="1024"/>
      <c r="BJ113" s="1024"/>
      <c r="BK113" s="1024"/>
      <c r="BL113" s="1024"/>
      <c r="BM113" s="1024"/>
      <c r="BN113" s="1024"/>
      <c r="BO113" s="1024"/>
      <c r="BP113" s="1025"/>
      <c r="BQ113" s="993" t="s">
        <v>457</v>
      </c>
      <c r="BR113" s="994"/>
      <c r="BS113" s="994"/>
      <c r="BT113" s="994"/>
      <c r="BU113" s="994"/>
      <c r="BV113" s="994" t="s">
        <v>462</v>
      </c>
      <c r="BW113" s="994"/>
      <c r="BX113" s="994"/>
      <c r="BY113" s="994"/>
      <c r="BZ113" s="994"/>
      <c r="CA113" s="994" t="s">
        <v>456</v>
      </c>
      <c r="CB113" s="994"/>
      <c r="CC113" s="994"/>
      <c r="CD113" s="994"/>
      <c r="CE113" s="994"/>
      <c r="CF113" s="988" t="s">
        <v>462</v>
      </c>
      <c r="CG113" s="989"/>
      <c r="CH113" s="989"/>
      <c r="CI113" s="989"/>
      <c r="CJ113" s="989"/>
      <c r="CK113" s="1019"/>
      <c r="CL113" s="1020"/>
      <c r="CM113" s="990" t="s">
        <v>465</v>
      </c>
      <c r="CN113" s="991"/>
      <c r="CO113" s="991"/>
      <c r="CP113" s="991"/>
      <c r="CQ113" s="991"/>
      <c r="CR113" s="991"/>
      <c r="CS113" s="991"/>
      <c r="CT113" s="991"/>
      <c r="CU113" s="991"/>
      <c r="CV113" s="991"/>
      <c r="CW113" s="991"/>
      <c r="CX113" s="991"/>
      <c r="CY113" s="991"/>
      <c r="CZ113" s="991"/>
      <c r="DA113" s="991"/>
      <c r="DB113" s="991"/>
      <c r="DC113" s="991"/>
      <c r="DD113" s="991"/>
      <c r="DE113" s="991"/>
      <c r="DF113" s="992"/>
      <c r="DG113" s="1032" t="s">
        <v>457</v>
      </c>
      <c r="DH113" s="1033"/>
      <c r="DI113" s="1033"/>
      <c r="DJ113" s="1033"/>
      <c r="DK113" s="1034"/>
      <c r="DL113" s="1035" t="s">
        <v>457</v>
      </c>
      <c r="DM113" s="1033"/>
      <c r="DN113" s="1033"/>
      <c r="DO113" s="1033"/>
      <c r="DP113" s="1034"/>
      <c r="DQ113" s="1035" t="s">
        <v>456</v>
      </c>
      <c r="DR113" s="1033"/>
      <c r="DS113" s="1033"/>
      <c r="DT113" s="1033"/>
      <c r="DU113" s="1034"/>
      <c r="DV113" s="1036" t="s">
        <v>462</v>
      </c>
      <c r="DW113" s="1037"/>
      <c r="DX113" s="1037"/>
      <c r="DY113" s="1037"/>
      <c r="DZ113" s="1038"/>
    </row>
    <row r="114" spans="1:130" s="248" customFormat="1" ht="26.25" customHeight="1" x14ac:dyDescent="0.2">
      <c r="A114" s="1028"/>
      <c r="B114" s="1029"/>
      <c r="C114" s="1024" t="s">
        <v>466</v>
      </c>
      <c r="D114" s="1024"/>
      <c r="E114" s="1024"/>
      <c r="F114" s="1024"/>
      <c r="G114" s="1024"/>
      <c r="H114" s="1024"/>
      <c r="I114" s="1024"/>
      <c r="J114" s="1024"/>
      <c r="K114" s="1024"/>
      <c r="L114" s="1024"/>
      <c r="M114" s="1024"/>
      <c r="N114" s="1024"/>
      <c r="O114" s="1024"/>
      <c r="P114" s="1024"/>
      <c r="Q114" s="1024"/>
      <c r="R114" s="1024"/>
      <c r="S114" s="1024"/>
      <c r="T114" s="1024"/>
      <c r="U114" s="1024"/>
      <c r="V114" s="1024"/>
      <c r="W114" s="1024"/>
      <c r="X114" s="1024"/>
      <c r="Y114" s="1024"/>
      <c r="Z114" s="1025"/>
      <c r="AA114" s="1032" t="s">
        <v>462</v>
      </c>
      <c r="AB114" s="1033"/>
      <c r="AC114" s="1033"/>
      <c r="AD114" s="1033"/>
      <c r="AE114" s="1034"/>
      <c r="AF114" s="1035" t="s">
        <v>456</v>
      </c>
      <c r="AG114" s="1033"/>
      <c r="AH114" s="1033"/>
      <c r="AI114" s="1033"/>
      <c r="AJ114" s="1034"/>
      <c r="AK114" s="1035" t="s">
        <v>456</v>
      </c>
      <c r="AL114" s="1033"/>
      <c r="AM114" s="1033"/>
      <c r="AN114" s="1033"/>
      <c r="AO114" s="1034"/>
      <c r="AP114" s="1036" t="s">
        <v>456</v>
      </c>
      <c r="AQ114" s="1037"/>
      <c r="AR114" s="1037"/>
      <c r="AS114" s="1037"/>
      <c r="AT114" s="1038"/>
      <c r="AU114" s="974"/>
      <c r="AV114" s="975"/>
      <c r="AW114" s="975"/>
      <c r="AX114" s="975"/>
      <c r="AY114" s="975"/>
      <c r="AZ114" s="1023" t="s">
        <v>467</v>
      </c>
      <c r="BA114" s="1024"/>
      <c r="BB114" s="1024"/>
      <c r="BC114" s="1024"/>
      <c r="BD114" s="1024"/>
      <c r="BE114" s="1024"/>
      <c r="BF114" s="1024"/>
      <c r="BG114" s="1024"/>
      <c r="BH114" s="1024"/>
      <c r="BI114" s="1024"/>
      <c r="BJ114" s="1024"/>
      <c r="BK114" s="1024"/>
      <c r="BL114" s="1024"/>
      <c r="BM114" s="1024"/>
      <c r="BN114" s="1024"/>
      <c r="BO114" s="1024"/>
      <c r="BP114" s="1025"/>
      <c r="BQ114" s="993">
        <v>101966986</v>
      </c>
      <c r="BR114" s="994"/>
      <c r="BS114" s="994"/>
      <c r="BT114" s="994"/>
      <c r="BU114" s="994"/>
      <c r="BV114" s="994">
        <v>99286721</v>
      </c>
      <c r="BW114" s="994"/>
      <c r="BX114" s="994"/>
      <c r="BY114" s="994"/>
      <c r="BZ114" s="994"/>
      <c r="CA114" s="994">
        <v>96999910</v>
      </c>
      <c r="CB114" s="994"/>
      <c r="CC114" s="994"/>
      <c r="CD114" s="994"/>
      <c r="CE114" s="994"/>
      <c r="CF114" s="988">
        <v>27.5</v>
      </c>
      <c r="CG114" s="989"/>
      <c r="CH114" s="989"/>
      <c r="CI114" s="989"/>
      <c r="CJ114" s="989"/>
      <c r="CK114" s="1019"/>
      <c r="CL114" s="1020"/>
      <c r="CM114" s="990" t="s">
        <v>468</v>
      </c>
      <c r="CN114" s="991"/>
      <c r="CO114" s="991"/>
      <c r="CP114" s="991"/>
      <c r="CQ114" s="991"/>
      <c r="CR114" s="991"/>
      <c r="CS114" s="991"/>
      <c r="CT114" s="991"/>
      <c r="CU114" s="991"/>
      <c r="CV114" s="991"/>
      <c r="CW114" s="991"/>
      <c r="CX114" s="991"/>
      <c r="CY114" s="991"/>
      <c r="CZ114" s="991"/>
      <c r="DA114" s="991"/>
      <c r="DB114" s="991"/>
      <c r="DC114" s="991"/>
      <c r="DD114" s="991"/>
      <c r="DE114" s="991"/>
      <c r="DF114" s="992"/>
      <c r="DG114" s="1032" t="s">
        <v>456</v>
      </c>
      <c r="DH114" s="1033"/>
      <c r="DI114" s="1033"/>
      <c r="DJ114" s="1033"/>
      <c r="DK114" s="1034"/>
      <c r="DL114" s="1035" t="s">
        <v>456</v>
      </c>
      <c r="DM114" s="1033"/>
      <c r="DN114" s="1033"/>
      <c r="DO114" s="1033"/>
      <c r="DP114" s="1034"/>
      <c r="DQ114" s="1035" t="s">
        <v>462</v>
      </c>
      <c r="DR114" s="1033"/>
      <c r="DS114" s="1033"/>
      <c r="DT114" s="1033"/>
      <c r="DU114" s="1034"/>
      <c r="DV114" s="1036" t="s">
        <v>456</v>
      </c>
      <c r="DW114" s="1037"/>
      <c r="DX114" s="1037"/>
      <c r="DY114" s="1037"/>
      <c r="DZ114" s="1038"/>
    </row>
    <row r="115" spans="1:130" s="248" customFormat="1" ht="26.25" customHeight="1" x14ac:dyDescent="0.2">
      <c r="A115" s="1028"/>
      <c r="B115" s="1029"/>
      <c r="C115" s="1024" t="s">
        <v>469</v>
      </c>
      <c r="D115" s="1024"/>
      <c r="E115" s="1024"/>
      <c r="F115" s="1024"/>
      <c r="G115" s="1024"/>
      <c r="H115" s="1024"/>
      <c r="I115" s="1024"/>
      <c r="J115" s="1024"/>
      <c r="K115" s="1024"/>
      <c r="L115" s="1024"/>
      <c r="M115" s="1024"/>
      <c r="N115" s="1024"/>
      <c r="O115" s="1024"/>
      <c r="P115" s="1024"/>
      <c r="Q115" s="1024"/>
      <c r="R115" s="1024"/>
      <c r="S115" s="1024"/>
      <c r="T115" s="1024"/>
      <c r="U115" s="1024"/>
      <c r="V115" s="1024"/>
      <c r="W115" s="1024"/>
      <c r="X115" s="1024"/>
      <c r="Y115" s="1024"/>
      <c r="Z115" s="1025"/>
      <c r="AA115" s="1007">
        <v>868317</v>
      </c>
      <c r="AB115" s="1008"/>
      <c r="AC115" s="1008"/>
      <c r="AD115" s="1008"/>
      <c r="AE115" s="1009"/>
      <c r="AF115" s="1010">
        <v>656359</v>
      </c>
      <c r="AG115" s="1008"/>
      <c r="AH115" s="1008"/>
      <c r="AI115" s="1008"/>
      <c r="AJ115" s="1009"/>
      <c r="AK115" s="1010">
        <v>657420</v>
      </c>
      <c r="AL115" s="1008"/>
      <c r="AM115" s="1008"/>
      <c r="AN115" s="1008"/>
      <c r="AO115" s="1009"/>
      <c r="AP115" s="1011">
        <v>0.2</v>
      </c>
      <c r="AQ115" s="1012"/>
      <c r="AR115" s="1012"/>
      <c r="AS115" s="1012"/>
      <c r="AT115" s="1013"/>
      <c r="AU115" s="974"/>
      <c r="AV115" s="975"/>
      <c r="AW115" s="975"/>
      <c r="AX115" s="975"/>
      <c r="AY115" s="975"/>
      <c r="AZ115" s="1023" t="s">
        <v>470</v>
      </c>
      <c r="BA115" s="1024"/>
      <c r="BB115" s="1024"/>
      <c r="BC115" s="1024"/>
      <c r="BD115" s="1024"/>
      <c r="BE115" s="1024"/>
      <c r="BF115" s="1024"/>
      <c r="BG115" s="1024"/>
      <c r="BH115" s="1024"/>
      <c r="BI115" s="1024"/>
      <c r="BJ115" s="1024"/>
      <c r="BK115" s="1024"/>
      <c r="BL115" s="1024"/>
      <c r="BM115" s="1024"/>
      <c r="BN115" s="1024"/>
      <c r="BO115" s="1024"/>
      <c r="BP115" s="1025"/>
      <c r="BQ115" s="993">
        <v>2625509</v>
      </c>
      <c r="BR115" s="994"/>
      <c r="BS115" s="994"/>
      <c r="BT115" s="994"/>
      <c r="BU115" s="994"/>
      <c r="BV115" s="994">
        <v>1512218</v>
      </c>
      <c r="BW115" s="994"/>
      <c r="BX115" s="994"/>
      <c r="BY115" s="994"/>
      <c r="BZ115" s="994"/>
      <c r="CA115" s="994">
        <v>3881899</v>
      </c>
      <c r="CB115" s="994"/>
      <c r="CC115" s="994"/>
      <c r="CD115" s="994"/>
      <c r="CE115" s="994"/>
      <c r="CF115" s="988">
        <v>1.1000000000000001</v>
      </c>
      <c r="CG115" s="989"/>
      <c r="CH115" s="989"/>
      <c r="CI115" s="989"/>
      <c r="CJ115" s="989"/>
      <c r="CK115" s="1019"/>
      <c r="CL115" s="1020"/>
      <c r="CM115" s="1023" t="s">
        <v>471</v>
      </c>
      <c r="CN115" s="1044"/>
      <c r="CO115" s="1044"/>
      <c r="CP115" s="1044"/>
      <c r="CQ115" s="1044"/>
      <c r="CR115" s="1044"/>
      <c r="CS115" s="1044"/>
      <c r="CT115" s="1044"/>
      <c r="CU115" s="1044"/>
      <c r="CV115" s="1044"/>
      <c r="CW115" s="1044"/>
      <c r="CX115" s="1044"/>
      <c r="CY115" s="1044"/>
      <c r="CZ115" s="1044"/>
      <c r="DA115" s="1044"/>
      <c r="DB115" s="1044"/>
      <c r="DC115" s="1044"/>
      <c r="DD115" s="1044"/>
      <c r="DE115" s="1044"/>
      <c r="DF115" s="1025"/>
      <c r="DG115" s="1032">
        <v>4894005</v>
      </c>
      <c r="DH115" s="1033"/>
      <c r="DI115" s="1033"/>
      <c r="DJ115" s="1033"/>
      <c r="DK115" s="1034"/>
      <c r="DL115" s="1035">
        <v>4859320</v>
      </c>
      <c r="DM115" s="1033"/>
      <c r="DN115" s="1033"/>
      <c r="DO115" s="1033"/>
      <c r="DP115" s="1034"/>
      <c r="DQ115" s="1035">
        <v>4859501</v>
      </c>
      <c r="DR115" s="1033"/>
      <c r="DS115" s="1033"/>
      <c r="DT115" s="1033"/>
      <c r="DU115" s="1034"/>
      <c r="DV115" s="1036">
        <v>1.4</v>
      </c>
      <c r="DW115" s="1037"/>
      <c r="DX115" s="1037"/>
      <c r="DY115" s="1037"/>
      <c r="DZ115" s="1038"/>
    </row>
    <row r="116" spans="1:130" s="248" customFormat="1" ht="26.25" customHeight="1" x14ac:dyDescent="0.2">
      <c r="A116" s="1030"/>
      <c r="B116" s="1031"/>
      <c r="C116" s="1039" t="s">
        <v>472</v>
      </c>
      <c r="D116" s="1039"/>
      <c r="E116" s="1039"/>
      <c r="F116" s="1039"/>
      <c r="G116" s="1039"/>
      <c r="H116" s="1039"/>
      <c r="I116" s="1039"/>
      <c r="J116" s="1039"/>
      <c r="K116" s="1039"/>
      <c r="L116" s="1039"/>
      <c r="M116" s="1039"/>
      <c r="N116" s="1039"/>
      <c r="O116" s="1039"/>
      <c r="P116" s="1039"/>
      <c r="Q116" s="1039"/>
      <c r="R116" s="1039"/>
      <c r="S116" s="1039"/>
      <c r="T116" s="1039"/>
      <c r="U116" s="1039"/>
      <c r="V116" s="1039"/>
      <c r="W116" s="1039"/>
      <c r="X116" s="1039"/>
      <c r="Y116" s="1039"/>
      <c r="Z116" s="1040"/>
      <c r="AA116" s="1032">
        <v>1</v>
      </c>
      <c r="AB116" s="1033"/>
      <c r="AC116" s="1033"/>
      <c r="AD116" s="1033"/>
      <c r="AE116" s="1034"/>
      <c r="AF116" s="1035" t="s">
        <v>456</v>
      </c>
      <c r="AG116" s="1033"/>
      <c r="AH116" s="1033"/>
      <c r="AI116" s="1033"/>
      <c r="AJ116" s="1034"/>
      <c r="AK116" s="1035">
        <v>73</v>
      </c>
      <c r="AL116" s="1033"/>
      <c r="AM116" s="1033"/>
      <c r="AN116" s="1033"/>
      <c r="AO116" s="1034"/>
      <c r="AP116" s="1036">
        <v>0</v>
      </c>
      <c r="AQ116" s="1037"/>
      <c r="AR116" s="1037"/>
      <c r="AS116" s="1037"/>
      <c r="AT116" s="1038"/>
      <c r="AU116" s="974"/>
      <c r="AV116" s="975"/>
      <c r="AW116" s="975"/>
      <c r="AX116" s="975"/>
      <c r="AY116" s="975"/>
      <c r="AZ116" s="1041" t="s">
        <v>473</v>
      </c>
      <c r="BA116" s="1042"/>
      <c r="BB116" s="1042"/>
      <c r="BC116" s="1042"/>
      <c r="BD116" s="1042"/>
      <c r="BE116" s="1042"/>
      <c r="BF116" s="1042"/>
      <c r="BG116" s="1042"/>
      <c r="BH116" s="1042"/>
      <c r="BI116" s="1042"/>
      <c r="BJ116" s="1042"/>
      <c r="BK116" s="1042"/>
      <c r="BL116" s="1042"/>
      <c r="BM116" s="1042"/>
      <c r="BN116" s="1042"/>
      <c r="BO116" s="1042"/>
      <c r="BP116" s="1043"/>
      <c r="BQ116" s="993" t="s">
        <v>456</v>
      </c>
      <c r="BR116" s="994"/>
      <c r="BS116" s="994"/>
      <c r="BT116" s="994"/>
      <c r="BU116" s="994"/>
      <c r="BV116" s="994" t="s">
        <v>456</v>
      </c>
      <c r="BW116" s="994"/>
      <c r="BX116" s="994"/>
      <c r="BY116" s="994"/>
      <c r="BZ116" s="994"/>
      <c r="CA116" s="994" t="s">
        <v>456</v>
      </c>
      <c r="CB116" s="994"/>
      <c r="CC116" s="994"/>
      <c r="CD116" s="994"/>
      <c r="CE116" s="994"/>
      <c r="CF116" s="988" t="s">
        <v>456</v>
      </c>
      <c r="CG116" s="989"/>
      <c r="CH116" s="989"/>
      <c r="CI116" s="989"/>
      <c r="CJ116" s="989"/>
      <c r="CK116" s="1019"/>
      <c r="CL116" s="1020"/>
      <c r="CM116" s="990" t="s">
        <v>474</v>
      </c>
      <c r="CN116" s="991"/>
      <c r="CO116" s="991"/>
      <c r="CP116" s="991"/>
      <c r="CQ116" s="991"/>
      <c r="CR116" s="991"/>
      <c r="CS116" s="991"/>
      <c r="CT116" s="991"/>
      <c r="CU116" s="991"/>
      <c r="CV116" s="991"/>
      <c r="CW116" s="991"/>
      <c r="CX116" s="991"/>
      <c r="CY116" s="991"/>
      <c r="CZ116" s="991"/>
      <c r="DA116" s="991"/>
      <c r="DB116" s="991"/>
      <c r="DC116" s="991"/>
      <c r="DD116" s="991"/>
      <c r="DE116" s="991"/>
      <c r="DF116" s="992"/>
      <c r="DG116" s="1032" t="s">
        <v>456</v>
      </c>
      <c r="DH116" s="1033"/>
      <c r="DI116" s="1033"/>
      <c r="DJ116" s="1033"/>
      <c r="DK116" s="1034"/>
      <c r="DL116" s="1035" t="s">
        <v>456</v>
      </c>
      <c r="DM116" s="1033"/>
      <c r="DN116" s="1033"/>
      <c r="DO116" s="1033"/>
      <c r="DP116" s="1034"/>
      <c r="DQ116" s="1035" t="s">
        <v>456</v>
      </c>
      <c r="DR116" s="1033"/>
      <c r="DS116" s="1033"/>
      <c r="DT116" s="1033"/>
      <c r="DU116" s="1034"/>
      <c r="DV116" s="1036" t="s">
        <v>457</v>
      </c>
      <c r="DW116" s="1037"/>
      <c r="DX116" s="1037"/>
      <c r="DY116" s="1037"/>
      <c r="DZ116" s="1038"/>
    </row>
    <row r="117" spans="1:130" s="248" customFormat="1" ht="26.25" customHeight="1" x14ac:dyDescent="0.2">
      <c r="A117" s="978" t="s">
        <v>189</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9" t="s">
        <v>475</v>
      </c>
      <c r="Z117" s="960"/>
      <c r="AA117" s="1050">
        <v>122225569</v>
      </c>
      <c r="AB117" s="1051"/>
      <c r="AC117" s="1051"/>
      <c r="AD117" s="1051"/>
      <c r="AE117" s="1052"/>
      <c r="AF117" s="1053">
        <v>122193274</v>
      </c>
      <c r="AG117" s="1051"/>
      <c r="AH117" s="1051"/>
      <c r="AI117" s="1051"/>
      <c r="AJ117" s="1052"/>
      <c r="AK117" s="1053">
        <v>122219688</v>
      </c>
      <c r="AL117" s="1051"/>
      <c r="AM117" s="1051"/>
      <c r="AN117" s="1051"/>
      <c r="AO117" s="1052"/>
      <c r="AP117" s="1054"/>
      <c r="AQ117" s="1055"/>
      <c r="AR117" s="1055"/>
      <c r="AS117" s="1055"/>
      <c r="AT117" s="1056"/>
      <c r="AU117" s="974"/>
      <c r="AV117" s="975"/>
      <c r="AW117" s="975"/>
      <c r="AX117" s="975"/>
      <c r="AY117" s="975"/>
      <c r="AZ117" s="1041" t="s">
        <v>476</v>
      </c>
      <c r="BA117" s="1042"/>
      <c r="BB117" s="1042"/>
      <c r="BC117" s="1042"/>
      <c r="BD117" s="1042"/>
      <c r="BE117" s="1042"/>
      <c r="BF117" s="1042"/>
      <c r="BG117" s="1042"/>
      <c r="BH117" s="1042"/>
      <c r="BI117" s="1042"/>
      <c r="BJ117" s="1042"/>
      <c r="BK117" s="1042"/>
      <c r="BL117" s="1042"/>
      <c r="BM117" s="1042"/>
      <c r="BN117" s="1042"/>
      <c r="BO117" s="1042"/>
      <c r="BP117" s="1043"/>
      <c r="BQ117" s="993" t="s">
        <v>477</v>
      </c>
      <c r="BR117" s="994"/>
      <c r="BS117" s="994"/>
      <c r="BT117" s="994"/>
      <c r="BU117" s="994"/>
      <c r="BV117" s="994" t="s">
        <v>478</v>
      </c>
      <c r="BW117" s="994"/>
      <c r="BX117" s="994"/>
      <c r="BY117" s="994"/>
      <c r="BZ117" s="994"/>
      <c r="CA117" s="994" t="s">
        <v>139</v>
      </c>
      <c r="CB117" s="994"/>
      <c r="CC117" s="994"/>
      <c r="CD117" s="994"/>
      <c r="CE117" s="994"/>
      <c r="CF117" s="988" t="s">
        <v>479</v>
      </c>
      <c r="CG117" s="989"/>
      <c r="CH117" s="989"/>
      <c r="CI117" s="989"/>
      <c r="CJ117" s="989"/>
      <c r="CK117" s="1019"/>
      <c r="CL117" s="1020"/>
      <c r="CM117" s="990" t="s">
        <v>480</v>
      </c>
      <c r="CN117" s="991"/>
      <c r="CO117" s="991"/>
      <c r="CP117" s="991"/>
      <c r="CQ117" s="991"/>
      <c r="CR117" s="991"/>
      <c r="CS117" s="991"/>
      <c r="CT117" s="991"/>
      <c r="CU117" s="991"/>
      <c r="CV117" s="991"/>
      <c r="CW117" s="991"/>
      <c r="CX117" s="991"/>
      <c r="CY117" s="991"/>
      <c r="CZ117" s="991"/>
      <c r="DA117" s="991"/>
      <c r="DB117" s="991"/>
      <c r="DC117" s="991"/>
      <c r="DD117" s="991"/>
      <c r="DE117" s="991"/>
      <c r="DF117" s="992"/>
      <c r="DG117" s="1032" t="s">
        <v>139</v>
      </c>
      <c r="DH117" s="1033"/>
      <c r="DI117" s="1033"/>
      <c r="DJ117" s="1033"/>
      <c r="DK117" s="1034"/>
      <c r="DL117" s="1035" t="s">
        <v>139</v>
      </c>
      <c r="DM117" s="1033"/>
      <c r="DN117" s="1033"/>
      <c r="DO117" s="1033"/>
      <c r="DP117" s="1034"/>
      <c r="DQ117" s="1035" t="s">
        <v>139</v>
      </c>
      <c r="DR117" s="1033"/>
      <c r="DS117" s="1033"/>
      <c r="DT117" s="1033"/>
      <c r="DU117" s="1034"/>
      <c r="DV117" s="1036" t="s">
        <v>477</v>
      </c>
      <c r="DW117" s="1037"/>
      <c r="DX117" s="1037"/>
      <c r="DY117" s="1037"/>
      <c r="DZ117" s="1038"/>
    </row>
    <row r="118" spans="1:130" s="248" customFormat="1" ht="26.25" customHeight="1" x14ac:dyDescent="0.2">
      <c r="A118" s="978" t="s">
        <v>448</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445</v>
      </c>
      <c r="AB118" s="959"/>
      <c r="AC118" s="959"/>
      <c r="AD118" s="959"/>
      <c r="AE118" s="960"/>
      <c r="AF118" s="958" t="s">
        <v>446</v>
      </c>
      <c r="AG118" s="959"/>
      <c r="AH118" s="959"/>
      <c r="AI118" s="959"/>
      <c r="AJ118" s="960"/>
      <c r="AK118" s="958" t="s">
        <v>310</v>
      </c>
      <c r="AL118" s="959"/>
      <c r="AM118" s="959"/>
      <c r="AN118" s="959"/>
      <c r="AO118" s="960"/>
      <c r="AP118" s="1045" t="s">
        <v>447</v>
      </c>
      <c r="AQ118" s="1046"/>
      <c r="AR118" s="1046"/>
      <c r="AS118" s="1046"/>
      <c r="AT118" s="1047"/>
      <c r="AU118" s="974"/>
      <c r="AV118" s="975"/>
      <c r="AW118" s="975"/>
      <c r="AX118" s="975"/>
      <c r="AY118" s="975"/>
      <c r="AZ118" s="1048" t="s">
        <v>481</v>
      </c>
      <c r="BA118" s="1039"/>
      <c r="BB118" s="1039"/>
      <c r="BC118" s="1039"/>
      <c r="BD118" s="1039"/>
      <c r="BE118" s="1039"/>
      <c r="BF118" s="1039"/>
      <c r="BG118" s="1039"/>
      <c r="BH118" s="1039"/>
      <c r="BI118" s="1039"/>
      <c r="BJ118" s="1039"/>
      <c r="BK118" s="1039"/>
      <c r="BL118" s="1039"/>
      <c r="BM118" s="1039"/>
      <c r="BN118" s="1039"/>
      <c r="BO118" s="1039"/>
      <c r="BP118" s="1040"/>
      <c r="BQ118" s="1071" t="s">
        <v>139</v>
      </c>
      <c r="BR118" s="1072"/>
      <c r="BS118" s="1072"/>
      <c r="BT118" s="1072"/>
      <c r="BU118" s="1072"/>
      <c r="BV118" s="1072" t="s">
        <v>482</v>
      </c>
      <c r="BW118" s="1072"/>
      <c r="BX118" s="1072"/>
      <c r="BY118" s="1072"/>
      <c r="BZ118" s="1072"/>
      <c r="CA118" s="1072" t="s">
        <v>482</v>
      </c>
      <c r="CB118" s="1072"/>
      <c r="CC118" s="1072"/>
      <c r="CD118" s="1072"/>
      <c r="CE118" s="1072"/>
      <c r="CF118" s="988" t="s">
        <v>478</v>
      </c>
      <c r="CG118" s="989"/>
      <c r="CH118" s="989"/>
      <c r="CI118" s="989"/>
      <c r="CJ118" s="989"/>
      <c r="CK118" s="1019"/>
      <c r="CL118" s="1020"/>
      <c r="CM118" s="990" t="s">
        <v>483</v>
      </c>
      <c r="CN118" s="991"/>
      <c r="CO118" s="991"/>
      <c r="CP118" s="991"/>
      <c r="CQ118" s="991"/>
      <c r="CR118" s="991"/>
      <c r="CS118" s="991"/>
      <c r="CT118" s="991"/>
      <c r="CU118" s="991"/>
      <c r="CV118" s="991"/>
      <c r="CW118" s="991"/>
      <c r="CX118" s="991"/>
      <c r="CY118" s="991"/>
      <c r="CZ118" s="991"/>
      <c r="DA118" s="991"/>
      <c r="DB118" s="991"/>
      <c r="DC118" s="991"/>
      <c r="DD118" s="991"/>
      <c r="DE118" s="991"/>
      <c r="DF118" s="992"/>
      <c r="DG118" s="1032" t="s">
        <v>139</v>
      </c>
      <c r="DH118" s="1033"/>
      <c r="DI118" s="1033"/>
      <c r="DJ118" s="1033"/>
      <c r="DK118" s="1034"/>
      <c r="DL118" s="1035" t="s">
        <v>139</v>
      </c>
      <c r="DM118" s="1033"/>
      <c r="DN118" s="1033"/>
      <c r="DO118" s="1033"/>
      <c r="DP118" s="1034"/>
      <c r="DQ118" s="1035" t="s">
        <v>484</v>
      </c>
      <c r="DR118" s="1033"/>
      <c r="DS118" s="1033"/>
      <c r="DT118" s="1033"/>
      <c r="DU118" s="1034"/>
      <c r="DV118" s="1036" t="s">
        <v>482</v>
      </c>
      <c r="DW118" s="1037"/>
      <c r="DX118" s="1037"/>
      <c r="DY118" s="1037"/>
      <c r="DZ118" s="1038"/>
    </row>
    <row r="119" spans="1:130" s="248" customFormat="1" ht="26.25" customHeight="1" x14ac:dyDescent="0.2">
      <c r="A119" s="1132" t="s">
        <v>451</v>
      </c>
      <c r="B119" s="1018"/>
      <c r="C119" s="997" t="s">
        <v>452</v>
      </c>
      <c r="D119" s="998"/>
      <c r="E119" s="998"/>
      <c r="F119" s="998"/>
      <c r="G119" s="998"/>
      <c r="H119" s="998"/>
      <c r="I119" s="998"/>
      <c r="J119" s="998"/>
      <c r="K119" s="998"/>
      <c r="L119" s="998"/>
      <c r="M119" s="998"/>
      <c r="N119" s="998"/>
      <c r="O119" s="998"/>
      <c r="P119" s="998"/>
      <c r="Q119" s="998"/>
      <c r="R119" s="998"/>
      <c r="S119" s="998"/>
      <c r="T119" s="998"/>
      <c r="U119" s="998"/>
      <c r="V119" s="998"/>
      <c r="W119" s="998"/>
      <c r="X119" s="998"/>
      <c r="Y119" s="998"/>
      <c r="Z119" s="999"/>
      <c r="AA119" s="965">
        <v>868317</v>
      </c>
      <c r="AB119" s="966"/>
      <c r="AC119" s="966"/>
      <c r="AD119" s="966"/>
      <c r="AE119" s="967"/>
      <c r="AF119" s="968">
        <v>656359</v>
      </c>
      <c r="AG119" s="966"/>
      <c r="AH119" s="966"/>
      <c r="AI119" s="966"/>
      <c r="AJ119" s="967"/>
      <c r="AK119" s="968">
        <v>657420</v>
      </c>
      <c r="AL119" s="966"/>
      <c r="AM119" s="966"/>
      <c r="AN119" s="966"/>
      <c r="AO119" s="967"/>
      <c r="AP119" s="969">
        <v>0.2</v>
      </c>
      <c r="AQ119" s="970"/>
      <c r="AR119" s="970"/>
      <c r="AS119" s="970"/>
      <c r="AT119" s="971"/>
      <c r="AU119" s="976"/>
      <c r="AV119" s="977"/>
      <c r="AW119" s="977"/>
      <c r="AX119" s="977"/>
      <c r="AY119" s="977"/>
      <c r="AZ119" s="279" t="s">
        <v>189</v>
      </c>
      <c r="BA119" s="279"/>
      <c r="BB119" s="279"/>
      <c r="BC119" s="279"/>
      <c r="BD119" s="279"/>
      <c r="BE119" s="279"/>
      <c r="BF119" s="279"/>
      <c r="BG119" s="279"/>
      <c r="BH119" s="279"/>
      <c r="BI119" s="279"/>
      <c r="BJ119" s="279"/>
      <c r="BK119" s="279"/>
      <c r="BL119" s="279"/>
      <c r="BM119" s="279"/>
      <c r="BN119" s="279"/>
      <c r="BO119" s="1049" t="s">
        <v>485</v>
      </c>
      <c r="BP119" s="1080"/>
      <c r="BQ119" s="1071">
        <v>1858464617</v>
      </c>
      <c r="BR119" s="1072"/>
      <c r="BS119" s="1072"/>
      <c r="BT119" s="1072"/>
      <c r="BU119" s="1072"/>
      <c r="BV119" s="1072">
        <v>1862399901</v>
      </c>
      <c r="BW119" s="1072"/>
      <c r="BX119" s="1072"/>
      <c r="BY119" s="1072"/>
      <c r="BZ119" s="1072"/>
      <c r="CA119" s="1072">
        <v>1891845483</v>
      </c>
      <c r="CB119" s="1072"/>
      <c r="CC119" s="1072"/>
      <c r="CD119" s="1072"/>
      <c r="CE119" s="1072"/>
      <c r="CF119" s="1073"/>
      <c r="CG119" s="1074"/>
      <c r="CH119" s="1074"/>
      <c r="CI119" s="1074"/>
      <c r="CJ119" s="1075"/>
      <c r="CK119" s="1021"/>
      <c r="CL119" s="1022"/>
      <c r="CM119" s="1076" t="s">
        <v>486</v>
      </c>
      <c r="CN119" s="1077"/>
      <c r="CO119" s="1077"/>
      <c r="CP119" s="1077"/>
      <c r="CQ119" s="1077"/>
      <c r="CR119" s="1077"/>
      <c r="CS119" s="1077"/>
      <c r="CT119" s="1077"/>
      <c r="CU119" s="1077"/>
      <c r="CV119" s="1077"/>
      <c r="CW119" s="1077"/>
      <c r="CX119" s="1077"/>
      <c r="CY119" s="1077"/>
      <c r="CZ119" s="1077"/>
      <c r="DA119" s="1077"/>
      <c r="DB119" s="1077"/>
      <c r="DC119" s="1077"/>
      <c r="DD119" s="1077"/>
      <c r="DE119" s="1077"/>
      <c r="DF119" s="1078"/>
      <c r="DG119" s="1079" t="s">
        <v>487</v>
      </c>
      <c r="DH119" s="1058"/>
      <c r="DI119" s="1058"/>
      <c r="DJ119" s="1058"/>
      <c r="DK119" s="1059"/>
      <c r="DL119" s="1057" t="s">
        <v>484</v>
      </c>
      <c r="DM119" s="1058"/>
      <c r="DN119" s="1058"/>
      <c r="DO119" s="1058"/>
      <c r="DP119" s="1059"/>
      <c r="DQ119" s="1057" t="s">
        <v>487</v>
      </c>
      <c r="DR119" s="1058"/>
      <c r="DS119" s="1058"/>
      <c r="DT119" s="1058"/>
      <c r="DU119" s="1059"/>
      <c r="DV119" s="1060" t="s">
        <v>139</v>
      </c>
      <c r="DW119" s="1061"/>
      <c r="DX119" s="1061"/>
      <c r="DY119" s="1061"/>
      <c r="DZ119" s="1062"/>
    </row>
    <row r="120" spans="1:130" s="248" customFormat="1" ht="26.25" customHeight="1" x14ac:dyDescent="0.2">
      <c r="A120" s="1133"/>
      <c r="B120" s="1020"/>
      <c r="C120" s="990" t="s">
        <v>455</v>
      </c>
      <c r="D120" s="991"/>
      <c r="E120" s="991"/>
      <c r="F120" s="991"/>
      <c r="G120" s="991"/>
      <c r="H120" s="991"/>
      <c r="I120" s="991"/>
      <c r="J120" s="991"/>
      <c r="K120" s="991"/>
      <c r="L120" s="991"/>
      <c r="M120" s="991"/>
      <c r="N120" s="991"/>
      <c r="O120" s="991"/>
      <c r="P120" s="991"/>
      <c r="Q120" s="991"/>
      <c r="R120" s="991"/>
      <c r="S120" s="991"/>
      <c r="T120" s="991"/>
      <c r="U120" s="991"/>
      <c r="V120" s="991"/>
      <c r="W120" s="991"/>
      <c r="X120" s="991"/>
      <c r="Y120" s="991"/>
      <c r="Z120" s="992"/>
      <c r="AA120" s="1032" t="s">
        <v>139</v>
      </c>
      <c r="AB120" s="1033"/>
      <c r="AC120" s="1033"/>
      <c r="AD120" s="1033"/>
      <c r="AE120" s="1034"/>
      <c r="AF120" s="1035" t="s">
        <v>488</v>
      </c>
      <c r="AG120" s="1033"/>
      <c r="AH120" s="1033"/>
      <c r="AI120" s="1033"/>
      <c r="AJ120" s="1034"/>
      <c r="AK120" s="1035" t="s">
        <v>139</v>
      </c>
      <c r="AL120" s="1033"/>
      <c r="AM120" s="1033"/>
      <c r="AN120" s="1033"/>
      <c r="AO120" s="1034"/>
      <c r="AP120" s="1036" t="s">
        <v>139</v>
      </c>
      <c r="AQ120" s="1037"/>
      <c r="AR120" s="1037"/>
      <c r="AS120" s="1037"/>
      <c r="AT120" s="1038"/>
      <c r="AU120" s="1063" t="s">
        <v>489</v>
      </c>
      <c r="AV120" s="1064"/>
      <c r="AW120" s="1064"/>
      <c r="AX120" s="1064"/>
      <c r="AY120" s="1065"/>
      <c r="AZ120" s="1014" t="s">
        <v>490</v>
      </c>
      <c r="BA120" s="963"/>
      <c r="BB120" s="963"/>
      <c r="BC120" s="963"/>
      <c r="BD120" s="963"/>
      <c r="BE120" s="963"/>
      <c r="BF120" s="963"/>
      <c r="BG120" s="963"/>
      <c r="BH120" s="963"/>
      <c r="BI120" s="963"/>
      <c r="BJ120" s="963"/>
      <c r="BK120" s="963"/>
      <c r="BL120" s="963"/>
      <c r="BM120" s="963"/>
      <c r="BN120" s="963"/>
      <c r="BO120" s="963"/>
      <c r="BP120" s="964"/>
      <c r="BQ120" s="1000">
        <v>165597649</v>
      </c>
      <c r="BR120" s="1001"/>
      <c r="BS120" s="1001"/>
      <c r="BT120" s="1001"/>
      <c r="BU120" s="1001"/>
      <c r="BV120" s="1001">
        <v>165839585</v>
      </c>
      <c r="BW120" s="1001"/>
      <c r="BX120" s="1001"/>
      <c r="BY120" s="1001"/>
      <c r="BZ120" s="1001"/>
      <c r="CA120" s="1001">
        <v>166250663</v>
      </c>
      <c r="CB120" s="1001"/>
      <c r="CC120" s="1001"/>
      <c r="CD120" s="1001"/>
      <c r="CE120" s="1001"/>
      <c r="CF120" s="1015">
        <v>47.2</v>
      </c>
      <c r="CG120" s="1016"/>
      <c r="CH120" s="1016"/>
      <c r="CI120" s="1016"/>
      <c r="CJ120" s="1016"/>
      <c r="CK120" s="1081" t="s">
        <v>491</v>
      </c>
      <c r="CL120" s="1082"/>
      <c r="CM120" s="1082"/>
      <c r="CN120" s="1082"/>
      <c r="CO120" s="1083"/>
      <c r="CP120" s="1089" t="s">
        <v>492</v>
      </c>
      <c r="CQ120" s="1090"/>
      <c r="CR120" s="1090"/>
      <c r="CS120" s="1090"/>
      <c r="CT120" s="1090"/>
      <c r="CU120" s="1090"/>
      <c r="CV120" s="1090"/>
      <c r="CW120" s="1090"/>
      <c r="CX120" s="1090"/>
      <c r="CY120" s="1090"/>
      <c r="CZ120" s="1090"/>
      <c r="DA120" s="1090"/>
      <c r="DB120" s="1090"/>
      <c r="DC120" s="1090"/>
      <c r="DD120" s="1090"/>
      <c r="DE120" s="1090"/>
      <c r="DF120" s="1091"/>
      <c r="DG120" s="1000">
        <v>177344450</v>
      </c>
      <c r="DH120" s="1001"/>
      <c r="DI120" s="1001"/>
      <c r="DJ120" s="1001"/>
      <c r="DK120" s="1001"/>
      <c r="DL120" s="1001">
        <v>167554705</v>
      </c>
      <c r="DM120" s="1001"/>
      <c r="DN120" s="1001"/>
      <c r="DO120" s="1001"/>
      <c r="DP120" s="1001"/>
      <c r="DQ120" s="1001">
        <v>163453343</v>
      </c>
      <c r="DR120" s="1001"/>
      <c r="DS120" s="1001"/>
      <c r="DT120" s="1001"/>
      <c r="DU120" s="1001"/>
      <c r="DV120" s="1002">
        <v>46.4</v>
      </c>
      <c r="DW120" s="1002"/>
      <c r="DX120" s="1002"/>
      <c r="DY120" s="1002"/>
      <c r="DZ120" s="1003"/>
    </row>
    <row r="121" spans="1:130" s="248" customFormat="1" ht="26.25" customHeight="1" x14ac:dyDescent="0.2">
      <c r="A121" s="1133"/>
      <c r="B121" s="1020"/>
      <c r="C121" s="1041" t="s">
        <v>493</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1032" t="s">
        <v>139</v>
      </c>
      <c r="AB121" s="1033"/>
      <c r="AC121" s="1033"/>
      <c r="AD121" s="1033"/>
      <c r="AE121" s="1034"/>
      <c r="AF121" s="1035" t="s">
        <v>482</v>
      </c>
      <c r="AG121" s="1033"/>
      <c r="AH121" s="1033"/>
      <c r="AI121" s="1033"/>
      <c r="AJ121" s="1034"/>
      <c r="AK121" s="1035" t="s">
        <v>494</v>
      </c>
      <c r="AL121" s="1033"/>
      <c r="AM121" s="1033"/>
      <c r="AN121" s="1033"/>
      <c r="AO121" s="1034"/>
      <c r="AP121" s="1036" t="s">
        <v>139</v>
      </c>
      <c r="AQ121" s="1037"/>
      <c r="AR121" s="1037"/>
      <c r="AS121" s="1037"/>
      <c r="AT121" s="1038"/>
      <c r="AU121" s="1066"/>
      <c r="AV121" s="1067"/>
      <c r="AW121" s="1067"/>
      <c r="AX121" s="1067"/>
      <c r="AY121" s="1068"/>
      <c r="AZ121" s="1023" t="s">
        <v>495</v>
      </c>
      <c r="BA121" s="1024"/>
      <c r="BB121" s="1024"/>
      <c r="BC121" s="1024"/>
      <c r="BD121" s="1024"/>
      <c r="BE121" s="1024"/>
      <c r="BF121" s="1024"/>
      <c r="BG121" s="1024"/>
      <c r="BH121" s="1024"/>
      <c r="BI121" s="1024"/>
      <c r="BJ121" s="1024"/>
      <c r="BK121" s="1024"/>
      <c r="BL121" s="1024"/>
      <c r="BM121" s="1024"/>
      <c r="BN121" s="1024"/>
      <c r="BO121" s="1024"/>
      <c r="BP121" s="1025"/>
      <c r="BQ121" s="993">
        <v>307247633</v>
      </c>
      <c r="BR121" s="994"/>
      <c r="BS121" s="994"/>
      <c r="BT121" s="994"/>
      <c r="BU121" s="994"/>
      <c r="BV121" s="994">
        <v>304769226</v>
      </c>
      <c r="BW121" s="994"/>
      <c r="BX121" s="994"/>
      <c r="BY121" s="994"/>
      <c r="BZ121" s="994"/>
      <c r="CA121" s="994">
        <v>316059050</v>
      </c>
      <c r="CB121" s="994"/>
      <c r="CC121" s="994"/>
      <c r="CD121" s="994"/>
      <c r="CE121" s="994"/>
      <c r="CF121" s="988">
        <v>89.8</v>
      </c>
      <c r="CG121" s="989"/>
      <c r="CH121" s="989"/>
      <c r="CI121" s="989"/>
      <c r="CJ121" s="989"/>
      <c r="CK121" s="1084"/>
      <c r="CL121" s="1085"/>
      <c r="CM121" s="1085"/>
      <c r="CN121" s="1085"/>
      <c r="CO121" s="1086"/>
      <c r="CP121" s="1094" t="s">
        <v>417</v>
      </c>
      <c r="CQ121" s="1095"/>
      <c r="CR121" s="1095"/>
      <c r="CS121" s="1095"/>
      <c r="CT121" s="1095"/>
      <c r="CU121" s="1095"/>
      <c r="CV121" s="1095"/>
      <c r="CW121" s="1095"/>
      <c r="CX121" s="1095"/>
      <c r="CY121" s="1095"/>
      <c r="CZ121" s="1095"/>
      <c r="DA121" s="1095"/>
      <c r="DB121" s="1095"/>
      <c r="DC121" s="1095"/>
      <c r="DD121" s="1095"/>
      <c r="DE121" s="1095"/>
      <c r="DF121" s="1096"/>
      <c r="DG121" s="993">
        <v>36546758</v>
      </c>
      <c r="DH121" s="994"/>
      <c r="DI121" s="994"/>
      <c r="DJ121" s="994"/>
      <c r="DK121" s="994"/>
      <c r="DL121" s="994">
        <v>36759855</v>
      </c>
      <c r="DM121" s="994"/>
      <c r="DN121" s="994"/>
      <c r="DO121" s="994"/>
      <c r="DP121" s="994"/>
      <c r="DQ121" s="994">
        <v>52437856</v>
      </c>
      <c r="DR121" s="994"/>
      <c r="DS121" s="994"/>
      <c r="DT121" s="994"/>
      <c r="DU121" s="994"/>
      <c r="DV121" s="995">
        <v>14.9</v>
      </c>
      <c r="DW121" s="995"/>
      <c r="DX121" s="995"/>
      <c r="DY121" s="995"/>
      <c r="DZ121" s="996"/>
    </row>
    <row r="122" spans="1:130" s="248" customFormat="1" ht="26.25" customHeight="1" x14ac:dyDescent="0.2">
      <c r="A122" s="1133"/>
      <c r="B122" s="1020"/>
      <c r="C122" s="990" t="s">
        <v>468</v>
      </c>
      <c r="D122" s="991"/>
      <c r="E122" s="991"/>
      <c r="F122" s="991"/>
      <c r="G122" s="991"/>
      <c r="H122" s="991"/>
      <c r="I122" s="991"/>
      <c r="J122" s="991"/>
      <c r="K122" s="991"/>
      <c r="L122" s="991"/>
      <c r="M122" s="991"/>
      <c r="N122" s="991"/>
      <c r="O122" s="991"/>
      <c r="P122" s="991"/>
      <c r="Q122" s="991"/>
      <c r="R122" s="991"/>
      <c r="S122" s="991"/>
      <c r="T122" s="991"/>
      <c r="U122" s="991"/>
      <c r="V122" s="991"/>
      <c r="W122" s="991"/>
      <c r="X122" s="991"/>
      <c r="Y122" s="991"/>
      <c r="Z122" s="992"/>
      <c r="AA122" s="1032" t="s">
        <v>496</v>
      </c>
      <c r="AB122" s="1033"/>
      <c r="AC122" s="1033"/>
      <c r="AD122" s="1033"/>
      <c r="AE122" s="1034"/>
      <c r="AF122" s="1035" t="s">
        <v>479</v>
      </c>
      <c r="AG122" s="1033"/>
      <c r="AH122" s="1033"/>
      <c r="AI122" s="1033"/>
      <c r="AJ122" s="1034"/>
      <c r="AK122" s="1035" t="s">
        <v>487</v>
      </c>
      <c r="AL122" s="1033"/>
      <c r="AM122" s="1033"/>
      <c r="AN122" s="1033"/>
      <c r="AO122" s="1034"/>
      <c r="AP122" s="1036" t="s">
        <v>494</v>
      </c>
      <c r="AQ122" s="1037"/>
      <c r="AR122" s="1037"/>
      <c r="AS122" s="1037"/>
      <c r="AT122" s="1038"/>
      <c r="AU122" s="1066"/>
      <c r="AV122" s="1067"/>
      <c r="AW122" s="1067"/>
      <c r="AX122" s="1067"/>
      <c r="AY122" s="1068"/>
      <c r="AZ122" s="1048" t="s">
        <v>497</v>
      </c>
      <c r="BA122" s="1039"/>
      <c r="BB122" s="1039"/>
      <c r="BC122" s="1039"/>
      <c r="BD122" s="1039"/>
      <c r="BE122" s="1039"/>
      <c r="BF122" s="1039"/>
      <c r="BG122" s="1039"/>
      <c r="BH122" s="1039"/>
      <c r="BI122" s="1039"/>
      <c r="BJ122" s="1039"/>
      <c r="BK122" s="1039"/>
      <c r="BL122" s="1039"/>
      <c r="BM122" s="1039"/>
      <c r="BN122" s="1039"/>
      <c r="BO122" s="1039"/>
      <c r="BP122" s="1040"/>
      <c r="BQ122" s="1071">
        <v>724977094</v>
      </c>
      <c r="BR122" s="1072"/>
      <c r="BS122" s="1072"/>
      <c r="BT122" s="1072"/>
      <c r="BU122" s="1072"/>
      <c r="BV122" s="1072">
        <v>727332328</v>
      </c>
      <c r="BW122" s="1072"/>
      <c r="BX122" s="1072"/>
      <c r="BY122" s="1072"/>
      <c r="BZ122" s="1072"/>
      <c r="CA122" s="1072">
        <v>728305585</v>
      </c>
      <c r="CB122" s="1072"/>
      <c r="CC122" s="1072"/>
      <c r="CD122" s="1072"/>
      <c r="CE122" s="1072"/>
      <c r="CF122" s="1092">
        <v>206.8</v>
      </c>
      <c r="CG122" s="1093"/>
      <c r="CH122" s="1093"/>
      <c r="CI122" s="1093"/>
      <c r="CJ122" s="1093"/>
      <c r="CK122" s="1084"/>
      <c r="CL122" s="1085"/>
      <c r="CM122" s="1085"/>
      <c r="CN122" s="1085"/>
      <c r="CO122" s="1086"/>
      <c r="CP122" s="1094" t="s">
        <v>498</v>
      </c>
      <c r="CQ122" s="1095"/>
      <c r="CR122" s="1095"/>
      <c r="CS122" s="1095"/>
      <c r="CT122" s="1095"/>
      <c r="CU122" s="1095"/>
      <c r="CV122" s="1095"/>
      <c r="CW122" s="1095"/>
      <c r="CX122" s="1095"/>
      <c r="CY122" s="1095"/>
      <c r="CZ122" s="1095"/>
      <c r="DA122" s="1095"/>
      <c r="DB122" s="1095"/>
      <c r="DC122" s="1095"/>
      <c r="DD122" s="1095"/>
      <c r="DE122" s="1095"/>
      <c r="DF122" s="1096"/>
      <c r="DG122" s="993">
        <v>6060998</v>
      </c>
      <c r="DH122" s="994"/>
      <c r="DI122" s="994"/>
      <c r="DJ122" s="994"/>
      <c r="DK122" s="994"/>
      <c r="DL122" s="994">
        <v>8327319</v>
      </c>
      <c r="DM122" s="994"/>
      <c r="DN122" s="994"/>
      <c r="DO122" s="994"/>
      <c r="DP122" s="994"/>
      <c r="DQ122" s="994">
        <v>8058248</v>
      </c>
      <c r="DR122" s="994"/>
      <c r="DS122" s="994"/>
      <c r="DT122" s="994"/>
      <c r="DU122" s="994"/>
      <c r="DV122" s="995">
        <v>2.2999999999999998</v>
      </c>
      <c r="DW122" s="995"/>
      <c r="DX122" s="995"/>
      <c r="DY122" s="995"/>
      <c r="DZ122" s="996"/>
    </row>
    <row r="123" spans="1:130" s="248" customFormat="1" ht="26.25" customHeight="1" x14ac:dyDescent="0.2">
      <c r="A123" s="1133"/>
      <c r="B123" s="1020"/>
      <c r="C123" s="990" t="s">
        <v>474</v>
      </c>
      <c r="D123" s="991"/>
      <c r="E123" s="991"/>
      <c r="F123" s="991"/>
      <c r="G123" s="991"/>
      <c r="H123" s="991"/>
      <c r="I123" s="991"/>
      <c r="J123" s="991"/>
      <c r="K123" s="991"/>
      <c r="L123" s="991"/>
      <c r="M123" s="991"/>
      <c r="N123" s="991"/>
      <c r="O123" s="991"/>
      <c r="P123" s="991"/>
      <c r="Q123" s="991"/>
      <c r="R123" s="991"/>
      <c r="S123" s="991"/>
      <c r="T123" s="991"/>
      <c r="U123" s="991"/>
      <c r="V123" s="991"/>
      <c r="W123" s="991"/>
      <c r="X123" s="991"/>
      <c r="Y123" s="991"/>
      <c r="Z123" s="992"/>
      <c r="AA123" s="1032" t="s">
        <v>477</v>
      </c>
      <c r="AB123" s="1033"/>
      <c r="AC123" s="1033"/>
      <c r="AD123" s="1033"/>
      <c r="AE123" s="1034"/>
      <c r="AF123" s="1035" t="s">
        <v>499</v>
      </c>
      <c r="AG123" s="1033"/>
      <c r="AH123" s="1033"/>
      <c r="AI123" s="1033"/>
      <c r="AJ123" s="1034"/>
      <c r="AK123" s="1035" t="s">
        <v>139</v>
      </c>
      <c r="AL123" s="1033"/>
      <c r="AM123" s="1033"/>
      <c r="AN123" s="1033"/>
      <c r="AO123" s="1034"/>
      <c r="AP123" s="1036" t="s">
        <v>478</v>
      </c>
      <c r="AQ123" s="1037"/>
      <c r="AR123" s="1037"/>
      <c r="AS123" s="1037"/>
      <c r="AT123" s="1038"/>
      <c r="AU123" s="1069"/>
      <c r="AV123" s="1070"/>
      <c r="AW123" s="1070"/>
      <c r="AX123" s="1070"/>
      <c r="AY123" s="1070"/>
      <c r="AZ123" s="279" t="s">
        <v>189</v>
      </c>
      <c r="BA123" s="279"/>
      <c r="BB123" s="279"/>
      <c r="BC123" s="279"/>
      <c r="BD123" s="279"/>
      <c r="BE123" s="279"/>
      <c r="BF123" s="279"/>
      <c r="BG123" s="279"/>
      <c r="BH123" s="279"/>
      <c r="BI123" s="279"/>
      <c r="BJ123" s="279"/>
      <c r="BK123" s="279"/>
      <c r="BL123" s="279"/>
      <c r="BM123" s="279"/>
      <c r="BN123" s="279"/>
      <c r="BO123" s="1049" t="s">
        <v>500</v>
      </c>
      <c r="BP123" s="1080"/>
      <c r="BQ123" s="1139">
        <v>1197822376</v>
      </c>
      <c r="BR123" s="1140"/>
      <c r="BS123" s="1140"/>
      <c r="BT123" s="1140"/>
      <c r="BU123" s="1140"/>
      <c r="BV123" s="1140">
        <v>1197941139</v>
      </c>
      <c r="BW123" s="1140"/>
      <c r="BX123" s="1140"/>
      <c r="BY123" s="1140"/>
      <c r="BZ123" s="1140"/>
      <c r="CA123" s="1140">
        <v>1210615298</v>
      </c>
      <c r="CB123" s="1140"/>
      <c r="CC123" s="1140"/>
      <c r="CD123" s="1140"/>
      <c r="CE123" s="1140"/>
      <c r="CF123" s="1073"/>
      <c r="CG123" s="1074"/>
      <c r="CH123" s="1074"/>
      <c r="CI123" s="1074"/>
      <c r="CJ123" s="1075"/>
      <c r="CK123" s="1084"/>
      <c r="CL123" s="1085"/>
      <c r="CM123" s="1085"/>
      <c r="CN123" s="1085"/>
      <c r="CO123" s="1086"/>
      <c r="CP123" s="1094" t="s">
        <v>501</v>
      </c>
      <c r="CQ123" s="1095"/>
      <c r="CR123" s="1095"/>
      <c r="CS123" s="1095"/>
      <c r="CT123" s="1095"/>
      <c r="CU123" s="1095"/>
      <c r="CV123" s="1095"/>
      <c r="CW123" s="1095"/>
      <c r="CX123" s="1095"/>
      <c r="CY123" s="1095"/>
      <c r="CZ123" s="1095"/>
      <c r="DA123" s="1095"/>
      <c r="DB123" s="1095"/>
      <c r="DC123" s="1095"/>
      <c r="DD123" s="1095"/>
      <c r="DE123" s="1095"/>
      <c r="DF123" s="1096"/>
      <c r="DG123" s="1032">
        <v>3644834</v>
      </c>
      <c r="DH123" s="1033"/>
      <c r="DI123" s="1033"/>
      <c r="DJ123" s="1033"/>
      <c r="DK123" s="1034"/>
      <c r="DL123" s="1035">
        <v>4296413</v>
      </c>
      <c r="DM123" s="1033"/>
      <c r="DN123" s="1033"/>
      <c r="DO123" s="1033"/>
      <c r="DP123" s="1034"/>
      <c r="DQ123" s="1035">
        <v>5624341</v>
      </c>
      <c r="DR123" s="1033"/>
      <c r="DS123" s="1033"/>
      <c r="DT123" s="1033"/>
      <c r="DU123" s="1034"/>
      <c r="DV123" s="1036">
        <v>1.6</v>
      </c>
      <c r="DW123" s="1037"/>
      <c r="DX123" s="1037"/>
      <c r="DY123" s="1037"/>
      <c r="DZ123" s="1038"/>
    </row>
    <row r="124" spans="1:130" s="248" customFormat="1" ht="26.25" customHeight="1" thickBot="1" x14ac:dyDescent="0.25">
      <c r="A124" s="1133"/>
      <c r="B124" s="1020"/>
      <c r="C124" s="990" t="s">
        <v>480</v>
      </c>
      <c r="D124" s="991"/>
      <c r="E124" s="991"/>
      <c r="F124" s="991"/>
      <c r="G124" s="991"/>
      <c r="H124" s="991"/>
      <c r="I124" s="991"/>
      <c r="J124" s="991"/>
      <c r="K124" s="991"/>
      <c r="L124" s="991"/>
      <c r="M124" s="991"/>
      <c r="N124" s="991"/>
      <c r="O124" s="991"/>
      <c r="P124" s="991"/>
      <c r="Q124" s="991"/>
      <c r="R124" s="991"/>
      <c r="S124" s="991"/>
      <c r="T124" s="991"/>
      <c r="U124" s="991"/>
      <c r="V124" s="991"/>
      <c r="W124" s="991"/>
      <c r="X124" s="991"/>
      <c r="Y124" s="991"/>
      <c r="Z124" s="992"/>
      <c r="AA124" s="1032" t="s">
        <v>139</v>
      </c>
      <c r="AB124" s="1033"/>
      <c r="AC124" s="1033"/>
      <c r="AD124" s="1033"/>
      <c r="AE124" s="1034"/>
      <c r="AF124" s="1035" t="s">
        <v>487</v>
      </c>
      <c r="AG124" s="1033"/>
      <c r="AH124" s="1033"/>
      <c r="AI124" s="1033"/>
      <c r="AJ124" s="1034"/>
      <c r="AK124" s="1035" t="s">
        <v>496</v>
      </c>
      <c r="AL124" s="1033"/>
      <c r="AM124" s="1033"/>
      <c r="AN124" s="1033"/>
      <c r="AO124" s="1034"/>
      <c r="AP124" s="1036" t="s">
        <v>139</v>
      </c>
      <c r="AQ124" s="1037"/>
      <c r="AR124" s="1037"/>
      <c r="AS124" s="1037"/>
      <c r="AT124" s="1038"/>
      <c r="AU124" s="1135" t="s">
        <v>502</v>
      </c>
      <c r="AV124" s="1136"/>
      <c r="AW124" s="1136"/>
      <c r="AX124" s="1136"/>
      <c r="AY124" s="1136"/>
      <c r="AZ124" s="1136"/>
      <c r="BA124" s="1136"/>
      <c r="BB124" s="1136"/>
      <c r="BC124" s="1136"/>
      <c r="BD124" s="1136"/>
      <c r="BE124" s="1136"/>
      <c r="BF124" s="1136"/>
      <c r="BG124" s="1136"/>
      <c r="BH124" s="1136"/>
      <c r="BI124" s="1136"/>
      <c r="BJ124" s="1136"/>
      <c r="BK124" s="1136"/>
      <c r="BL124" s="1136"/>
      <c r="BM124" s="1136"/>
      <c r="BN124" s="1136"/>
      <c r="BO124" s="1136"/>
      <c r="BP124" s="1137"/>
      <c r="BQ124" s="1138">
        <v>191.2</v>
      </c>
      <c r="BR124" s="1102"/>
      <c r="BS124" s="1102"/>
      <c r="BT124" s="1102"/>
      <c r="BU124" s="1102"/>
      <c r="BV124" s="1102">
        <v>191.1</v>
      </c>
      <c r="BW124" s="1102"/>
      <c r="BX124" s="1102"/>
      <c r="BY124" s="1102"/>
      <c r="BZ124" s="1102"/>
      <c r="CA124" s="1102">
        <v>193.4</v>
      </c>
      <c r="CB124" s="1102"/>
      <c r="CC124" s="1102"/>
      <c r="CD124" s="1102"/>
      <c r="CE124" s="1102"/>
      <c r="CF124" s="1103"/>
      <c r="CG124" s="1104"/>
      <c r="CH124" s="1104"/>
      <c r="CI124" s="1104"/>
      <c r="CJ124" s="1105"/>
      <c r="CK124" s="1087"/>
      <c r="CL124" s="1087"/>
      <c r="CM124" s="1087"/>
      <c r="CN124" s="1087"/>
      <c r="CO124" s="1088"/>
      <c r="CP124" s="1094" t="s">
        <v>503</v>
      </c>
      <c r="CQ124" s="1095"/>
      <c r="CR124" s="1095"/>
      <c r="CS124" s="1095"/>
      <c r="CT124" s="1095"/>
      <c r="CU124" s="1095"/>
      <c r="CV124" s="1095"/>
      <c r="CW124" s="1095"/>
      <c r="CX124" s="1095"/>
      <c r="CY124" s="1095"/>
      <c r="CZ124" s="1095"/>
      <c r="DA124" s="1095"/>
      <c r="DB124" s="1095"/>
      <c r="DC124" s="1095"/>
      <c r="DD124" s="1095"/>
      <c r="DE124" s="1095"/>
      <c r="DF124" s="1096"/>
      <c r="DG124" s="1079">
        <v>4187301</v>
      </c>
      <c r="DH124" s="1058"/>
      <c r="DI124" s="1058"/>
      <c r="DJ124" s="1058"/>
      <c r="DK124" s="1059"/>
      <c r="DL124" s="1057">
        <v>4532765</v>
      </c>
      <c r="DM124" s="1058"/>
      <c r="DN124" s="1058"/>
      <c r="DO124" s="1058"/>
      <c r="DP124" s="1059"/>
      <c r="DQ124" s="1057">
        <v>4195235</v>
      </c>
      <c r="DR124" s="1058"/>
      <c r="DS124" s="1058"/>
      <c r="DT124" s="1058"/>
      <c r="DU124" s="1059"/>
      <c r="DV124" s="1060">
        <v>1.2</v>
      </c>
      <c r="DW124" s="1061"/>
      <c r="DX124" s="1061"/>
      <c r="DY124" s="1061"/>
      <c r="DZ124" s="1062"/>
    </row>
    <row r="125" spans="1:130" s="248" customFormat="1" ht="26.25" customHeight="1" x14ac:dyDescent="0.2">
      <c r="A125" s="1133"/>
      <c r="B125" s="1020"/>
      <c r="C125" s="990" t="s">
        <v>483</v>
      </c>
      <c r="D125" s="991"/>
      <c r="E125" s="991"/>
      <c r="F125" s="991"/>
      <c r="G125" s="991"/>
      <c r="H125" s="991"/>
      <c r="I125" s="991"/>
      <c r="J125" s="991"/>
      <c r="K125" s="991"/>
      <c r="L125" s="991"/>
      <c r="M125" s="991"/>
      <c r="N125" s="991"/>
      <c r="O125" s="991"/>
      <c r="P125" s="991"/>
      <c r="Q125" s="991"/>
      <c r="R125" s="991"/>
      <c r="S125" s="991"/>
      <c r="T125" s="991"/>
      <c r="U125" s="991"/>
      <c r="V125" s="991"/>
      <c r="W125" s="991"/>
      <c r="X125" s="991"/>
      <c r="Y125" s="991"/>
      <c r="Z125" s="992"/>
      <c r="AA125" s="1032" t="s">
        <v>482</v>
      </c>
      <c r="AB125" s="1033"/>
      <c r="AC125" s="1033"/>
      <c r="AD125" s="1033"/>
      <c r="AE125" s="1034"/>
      <c r="AF125" s="1035" t="s">
        <v>482</v>
      </c>
      <c r="AG125" s="1033"/>
      <c r="AH125" s="1033"/>
      <c r="AI125" s="1033"/>
      <c r="AJ125" s="1034"/>
      <c r="AK125" s="1035" t="s">
        <v>139</v>
      </c>
      <c r="AL125" s="1033"/>
      <c r="AM125" s="1033"/>
      <c r="AN125" s="1033"/>
      <c r="AO125" s="1034"/>
      <c r="AP125" s="1036" t="s">
        <v>499</v>
      </c>
      <c r="AQ125" s="1037"/>
      <c r="AR125" s="1037"/>
      <c r="AS125" s="1037"/>
      <c r="AT125" s="1038"/>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97" t="s">
        <v>504</v>
      </c>
      <c r="CL125" s="1082"/>
      <c r="CM125" s="1082"/>
      <c r="CN125" s="1082"/>
      <c r="CO125" s="1083"/>
      <c r="CP125" s="1014" t="s">
        <v>505</v>
      </c>
      <c r="CQ125" s="963"/>
      <c r="CR125" s="963"/>
      <c r="CS125" s="963"/>
      <c r="CT125" s="963"/>
      <c r="CU125" s="963"/>
      <c r="CV125" s="963"/>
      <c r="CW125" s="963"/>
      <c r="CX125" s="963"/>
      <c r="CY125" s="963"/>
      <c r="CZ125" s="963"/>
      <c r="DA125" s="963"/>
      <c r="DB125" s="963"/>
      <c r="DC125" s="963"/>
      <c r="DD125" s="963"/>
      <c r="DE125" s="963"/>
      <c r="DF125" s="964"/>
      <c r="DG125" s="1000" t="s">
        <v>482</v>
      </c>
      <c r="DH125" s="1001"/>
      <c r="DI125" s="1001"/>
      <c r="DJ125" s="1001"/>
      <c r="DK125" s="1001"/>
      <c r="DL125" s="1001" t="s">
        <v>482</v>
      </c>
      <c r="DM125" s="1001"/>
      <c r="DN125" s="1001"/>
      <c r="DO125" s="1001"/>
      <c r="DP125" s="1001"/>
      <c r="DQ125" s="1001" t="s">
        <v>482</v>
      </c>
      <c r="DR125" s="1001"/>
      <c r="DS125" s="1001"/>
      <c r="DT125" s="1001"/>
      <c r="DU125" s="1001"/>
      <c r="DV125" s="1002" t="s">
        <v>477</v>
      </c>
      <c r="DW125" s="1002"/>
      <c r="DX125" s="1002"/>
      <c r="DY125" s="1002"/>
      <c r="DZ125" s="1003"/>
    </row>
    <row r="126" spans="1:130" s="248" customFormat="1" ht="26.25" customHeight="1" thickBot="1" x14ac:dyDescent="0.25">
      <c r="A126" s="1133"/>
      <c r="B126" s="1020"/>
      <c r="C126" s="990" t="s">
        <v>486</v>
      </c>
      <c r="D126" s="991"/>
      <c r="E126" s="991"/>
      <c r="F126" s="991"/>
      <c r="G126" s="991"/>
      <c r="H126" s="991"/>
      <c r="I126" s="991"/>
      <c r="J126" s="991"/>
      <c r="K126" s="991"/>
      <c r="L126" s="991"/>
      <c r="M126" s="991"/>
      <c r="N126" s="991"/>
      <c r="O126" s="991"/>
      <c r="P126" s="991"/>
      <c r="Q126" s="991"/>
      <c r="R126" s="991"/>
      <c r="S126" s="991"/>
      <c r="T126" s="991"/>
      <c r="U126" s="991"/>
      <c r="V126" s="991"/>
      <c r="W126" s="991"/>
      <c r="X126" s="991"/>
      <c r="Y126" s="991"/>
      <c r="Z126" s="992"/>
      <c r="AA126" s="1032" t="s">
        <v>139</v>
      </c>
      <c r="AB126" s="1033"/>
      <c r="AC126" s="1033"/>
      <c r="AD126" s="1033"/>
      <c r="AE126" s="1034"/>
      <c r="AF126" s="1035" t="s">
        <v>139</v>
      </c>
      <c r="AG126" s="1033"/>
      <c r="AH126" s="1033"/>
      <c r="AI126" s="1033"/>
      <c r="AJ126" s="1034"/>
      <c r="AK126" s="1035" t="s">
        <v>482</v>
      </c>
      <c r="AL126" s="1033"/>
      <c r="AM126" s="1033"/>
      <c r="AN126" s="1033"/>
      <c r="AO126" s="1034"/>
      <c r="AP126" s="1036" t="s">
        <v>496</v>
      </c>
      <c r="AQ126" s="1037"/>
      <c r="AR126" s="1037"/>
      <c r="AS126" s="1037"/>
      <c r="AT126" s="1038"/>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98"/>
      <c r="CL126" s="1085"/>
      <c r="CM126" s="1085"/>
      <c r="CN126" s="1085"/>
      <c r="CO126" s="1086"/>
      <c r="CP126" s="1023" t="s">
        <v>506</v>
      </c>
      <c r="CQ126" s="1024"/>
      <c r="CR126" s="1024"/>
      <c r="CS126" s="1024"/>
      <c r="CT126" s="1024"/>
      <c r="CU126" s="1024"/>
      <c r="CV126" s="1024"/>
      <c r="CW126" s="1024"/>
      <c r="CX126" s="1024"/>
      <c r="CY126" s="1024"/>
      <c r="CZ126" s="1024"/>
      <c r="DA126" s="1024"/>
      <c r="DB126" s="1024"/>
      <c r="DC126" s="1024"/>
      <c r="DD126" s="1024"/>
      <c r="DE126" s="1024"/>
      <c r="DF126" s="1025"/>
      <c r="DG126" s="993" t="s">
        <v>139</v>
      </c>
      <c r="DH126" s="994"/>
      <c r="DI126" s="994"/>
      <c r="DJ126" s="994"/>
      <c r="DK126" s="994"/>
      <c r="DL126" s="994" t="s">
        <v>482</v>
      </c>
      <c r="DM126" s="994"/>
      <c r="DN126" s="994"/>
      <c r="DO126" s="994"/>
      <c r="DP126" s="994"/>
      <c r="DQ126" s="994" t="s">
        <v>139</v>
      </c>
      <c r="DR126" s="994"/>
      <c r="DS126" s="994"/>
      <c r="DT126" s="994"/>
      <c r="DU126" s="994"/>
      <c r="DV126" s="995" t="s">
        <v>139</v>
      </c>
      <c r="DW126" s="995"/>
      <c r="DX126" s="995"/>
      <c r="DY126" s="995"/>
      <c r="DZ126" s="996"/>
    </row>
    <row r="127" spans="1:130" s="248" customFormat="1" ht="26.25" customHeight="1" x14ac:dyDescent="0.2">
      <c r="A127" s="1134"/>
      <c r="B127" s="1022"/>
      <c r="C127" s="1076" t="s">
        <v>507</v>
      </c>
      <c r="D127" s="1077"/>
      <c r="E127" s="1077"/>
      <c r="F127" s="1077"/>
      <c r="G127" s="1077"/>
      <c r="H127" s="1077"/>
      <c r="I127" s="1077"/>
      <c r="J127" s="1077"/>
      <c r="K127" s="1077"/>
      <c r="L127" s="1077"/>
      <c r="M127" s="1077"/>
      <c r="N127" s="1077"/>
      <c r="O127" s="1077"/>
      <c r="P127" s="1077"/>
      <c r="Q127" s="1077"/>
      <c r="R127" s="1077"/>
      <c r="S127" s="1077"/>
      <c r="T127" s="1077"/>
      <c r="U127" s="1077"/>
      <c r="V127" s="1077"/>
      <c r="W127" s="1077"/>
      <c r="X127" s="1077"/>
      <c r="Y127" s="1077"/>
      <c r="Z127" s="1078"/>
      <c r="AA127" s="1032" t="s">
        <v>139</v>
      </c>
      <c r="AB127" s="1033"/>
      <c r="AC127" s="1033"/>
      <c r="AD127" s="1033"/>
      <c r="AE127" s="1034"/>
      <c r="AF127" s="1035" t="s">
        <v>482</v>
      </c>
      <c r="AG127" s="1033"/>
      <c r="AH127" s="1033"/>
      <c r="AI127" s="1033"/>
      <c r="AJ127" s="1034"/>
      <c r="AK127" s="1035" t="s">
        <v>139</v>
      </c>
      <c r="AL127" s="1033"/>
      <c r="AM127" s="1033"/>
      <c r="AN127" s="1033"/>
      <c r="AO127" s="1034"/>
      <c r="AP127" s="1036" t="s">
        <v>499</v>
      </c>
      <c r="AQ127" s="1037"/>
      <c r="AR127" s="1037"/>
      <c r="AS127" s="1037"/>
      <c r="AT127" s="1038"/>
      <c r="AU127" s="284"/>
      <c r="AV127" s="284"/>
      <c r="AW127" s="284"/>
      <c r="AX127" s="1106" t="s">
        <v>508</v>
      </c>
      <c r="AY127" s="1107"/>
      <c r="AZ127" s="1107"/>
      <c r="BA127" s="1107"/>
      <c r="BB127" s="1107"/>
      <c r="BC127" s="1107"/>
      <c r="BD127" s="1107"/>
      <c r="BE127" s="1108"/>
      <c r="BF127" s="1109" t="s">
        <v>509</v>
      </c>
      <c r="BG127" s="1107"/>
      <c r="BH127" s="1107"/>
      <c r="BI127" s="1107"/>
      <c r="BJ127" s="1107"/>
      <c r="BK127" s="1107"/>
      <c r="BL127" s="1108"/>
      <c r="BM127" s="1109" t="s">
        <v>510</v>
      </c>
      <c r="BN127" s="1107"/>
      <c r="BO127" s="1107"/>
      <c r="BP127" s="1107"/>
      <c r="BQ127" s="1107"/>
      <c r="BR127" s="1107"/>
      <c r="BS127" s="1108"/>
      <c r="BT127" s="1109" t="s">
        <v>511</v>
      </c>
      <c r="BU127" s="1107"/>
      <c r="BV127" s="1107"/>
      <c r="BW127" s="1107"/>
      <c r="BX127" s="1107"/>
      <c r="BY127" s="1107"/>
      <c r="BZ127" s="1131"/>
      <c r="CA127" s="284"/>
      <c r="CB127" s="284"/>
      <c r="CC127" s="284"/>
      <c r="CD127" s="285"/>
      <c r="CE127" s="285"/>
      <c r="CF127" s="285"/>
      <c r="CG127" s="282"/>
      <c r="CH127" s="282"/>
      <c r="CI127" s="282"/>
      <c r="CJ127" s="283"/>
      <c r="CK127" s="1098"/>
      <c r="CL127" s="1085"/>
      <c r="CM127" s="1085"/>
      <c r="CN127" s="1085"/>
      <c r="CO127" s="1086"/>
      <c r="CP127" s="1023" t="s">
        <v>512</v>
      </c>
      <c r="CQ127" s="1024"/>
      <c r="CR127" s="1024"/>
      <c r="CS127" s="1024"/>
      <c r="CT127" s="1024"/>
      <c r="CU127" s="1024"/>
      <c r="CV127" s="1024"/>
      <c r="CW127" s="1024"/>
      <c r="CX127" s="1024"/>
      <c r="CY127" s="1024"/>
      <c r="CZ127" s="1024"/>
      <c r="DA127" s="1024"/>
      <c r="DB127" s="1024"/>
      <c r="DC127" s="1024"/>
      <c r="DD127" s="1024"/>
      <c r="DE127" s="1024"/>
      <c r="DF127" s="1025"/>
      <c r="DG127" s="993">
        <v>787184</v>
      </c>
      <c r="DH127" s="994"/>
      <c r="DI127" s="994"/>
      <c r="DJ127" s="994"/>
      <c r="DK127" s="994"/>
      <c r="DL127" s="994">
        <v>1304400</v>
      </c>
      <c r="DM127" s="994"/>
      <c r="DN127" s="994"/>
      <c r="DO127" s="994"/>
      <c r="DP127" s="994"/>
      <c r="DQ127" s="994">
        <v>2700847</v>
      </c>
      <c r="DR127" s="994"/>
      <c r="DS127" s="994"/>
      <c r="DT127" s="994"/>
      <c r="DU127" s="994"/>
      <c r="DV127" s="995">
        <v>0.8</v>
      </c>
      <c r="DW127" s="995"/>
      <c r="DX127" s="995"/>
      <c r="DY127" s="995"/>
      <c r="DZ127" s="996"/>
    </row>
    <row r="128" spans="1:130" s="248" customFormat="1" ht="26.25" customHeight="1" thickBot="1" x14ac:dyDescent="0.25">
      <c r="A128" s="1117" t="s">
        <v>513</v>
      </c>
      <c r="B128" s="1118"/>
      <c r="C128" s="1118"/>
      <c r="D128" s="1118"/>
      <c r="E128" s="1118"/>
      <c r="F128" s="1118"/>
      <c r="G128" s="1118"/>
      <c r="H128" s="1118"/>
      <c r="I128" s="1118"/>
      <c r="J128" s="1118"/>
      <c r="K128" s="1118"/>
      <c r="L128" s="1118"/>
      <c r="M128" s="1118"/>
      <c r="N128" s="1118"/>
      <c r="O128" s="1118"/>
      <c r="P128" s="1118"/>
      <c r="Q128" s="1118"/>
      <c r="R128" s="1118"/>
      <c r="S128" s="1118"/>
      <c r="T128" s="1118"/>
      <c r="U128" s="1118"/>
      <c r="V128" s="1118"/>
      <c r="W128" s="1119" t="s">
        <v>514</v>
      </c>
      <c r="X128" s="1119"/>
      <c r="Y128" s="1119"/>
      <c r="Z128" s="1120"/>
      <c r="AA128" s="1121">
        <v>27683799</v>
      </c>
      <c r="AB128" s="1122"/>
      <c r="AC128" s="1122"/>
      <c r="AD128" s="1122"/>
      <c r="AE128" s="1123"/>
      <c r="AF128" s="1124">
        <v>28606771</v>
      </c>
      <c r="AG128" s="1122"/>
      <c r="AH128" s="1122"/>
      <c r="AI128" s="1122"/>
      <c r="AJ128" s="1123"/>
      <c r="AK128" s="1124">
        <v>26888760</v>
      </c>
      <c r="AL128" s="1122"/>
      <c r="AM128" s="1122"/>
      <c r="AN128" s="1122"/>
      <c r="AO128" s="1123"/>
      <c r="AP128" s="1125"/>
      <c r="AQ128" s="1126"/>
      <c r="AR128" s="1126"/>
      <c r="AS128" s="1126"/>
      <c r="AT128" s="1127"/>
      <c r="AU128" s="284"/>
      <c r="AV128" s="284"/>
      <c r="AW128" s="284"/>
      <c r="AX128" s="962" t="s">
        <v>515</v>
      </c>
      <c r="AY128" s="963"/>
      <c r="AZ128" s="963"/>
      <c r="BA128" s="963"/>
      <c r="BB128" s="963"/>
      <c r="BC128" s="963"/>
      <c r="BD128" s="963"/>
      <c r="BE128" s="964"/>
      <c r="BF128" s="1128">
        <v>7.0000000000000007E-2</v>
      </c>
      <c r="BG128" s="1129"/>
      <c r="BH128" s="1129"/>
      <c r="BI128" s="1129"/>
      <c r="BJ128" s="1129"/>
      <c r="BK128" s="1129"/>
      <c r="BL128" s="1130"/>
      <c r="BM128" s="1128">
        <v>11.25</v>
      </c>
      <c r="BN128" s="1129"/>
      <c r="BO128" s="1129"/>
      <c r="BP128" s="1129"/>
      <c r="BQ128" s="1129"/>
      <c r="BR128" s="1129"/>
      <c r="BS128" s="1130"/>
      <c r="BT128" s="1128">
        <v>20</v>
      </c>
      <c r="BU128" s="1129"/>
      <c r="BV128" s="1129"/>
      <c r="BW128" s="1129"/>
      <c r="BX128" s="1129"/>
      <c r="BY128" s="1129"/>
      <c r="BZ128" s="1153"/>
      <c r="CA128" s="285"/>
      <c r="CB128" s="285"/>
      <c r="CC128" s="285"/>
      <c r="CD128" s="285"/>
      <c r="CE128" s="285"/>
      <c r="CF128" s="285"/>
      <c r="CG128" s="282"/>
      <c r="CH128" s="282"/>
      <c r="CI128" s="282"/>
      <c r="CJ128" s="283"/>
      <c r="CK128" s="1099"/>
      <c r="CL128" s="1100"/>
      <c r="CM128" s="1100"/>
      <c r="CN128" s="1100"/>
      <c r="CO128" s="1101"/>
      <c r="CP128" s="1110" t="s">
        <v>516</v>
      </c>
      <c r="CQ128" s="1111"/>
      <c r="CR128" s="1111"/>
      <c r="CS128" s="1111"/>
      <c r="CT128" s="1111"/>
      <c r="CU128" s="1111"/>
      <c r="CV128" s="1111"/>
      <c r="CW128" s="1111"/>
      <c r="CX128" s="1111"/>
      <c r="CY128" s="1111"/>
      <c r="CZ128" s="1111"/>
      <c r="DA128" s="1111"/>
      <c r="DB128" s="1111"/>
      <c r="DC128" s="1111"/>
      <c r="DD128" s="1111"/>
      <c r="DE128" s="1111"/>
      <c r="DF128" s="1112"/>
      <c r="DG128" s="1113">
        <v>1838325</v>
      </c>
      <c r="DH128" s="1114"/>
      <c r="DI128" s="1114"/>
      <c r="DJ128" s="1114"/>
      <c r="DK128" s="1114"/>
      <c r="DL128" s="1114">
        <v>207818</v>
      </c>
      <c r="DM128" s="1114"/>
      <c r="DN128" s="1114"/>
      <c r="DO128" s="1114"/>
      <c r="DP128" s="1114"/>
      <c r="DQ128" s="1114">
        <v>1181052</v>
      </c>
      <c r="DR128" s="1114"/>
      <c r="DS128" s="1114"/>
      <c r="DT128" s="1114"/>
      <c r="DU128" s="1114"/>
      <c r="DV128" s="1115">
        <v>0.3</v>
      </c>
      <c r="DW128" s="1115"/>
      <c r="DX128" s="1115"/>
      <c r="DY128" s="1115"/>
      <c r="DZ128" s="1116"/>
    </row>
    <row r="129" spans="1:131" s="248" customFormat="1" ht="26.25" customHeight="1" x14ac:dyDescent="0.2">
      <c r="A129" s="1004" t="s">
        <v>108</v>
      </c>
      <c r="B129" s="1005"/>
      <c r="C129" s="1005"/>
      <c r="D129" s="1005"/>
      <c r="E129" s="1005"/>
      <c r="F129" s="1005"/>
      <c r="G129" s="1005"/>
      <c r="H129" s="1005"/>
      <c r="I129" s="1005"/>
      <c r="J129" s="1005"/>
      <c r="K129" s="1005"/>
      <c r="L129" s="1005"/>
      <c r="M129" s="1005"/>
      <c r="N129" s="1005"/>
      <c r="O129" s="1005"/>
      <c r="P129" s="1005"/>
      <c r="Q129" s="1005"/>
      <c r="R129" s="1005"/>
      <c r="S129" s="1005"/>
      <c r="T129" s="1005"/>
      <c r="U129" s="1005"/>
      <c r="V129" s="1005"/>
      <c r="W129" s="1147" t="s">
        <v>517</v>
      </c>
      <c r="X129" s="1148"/>
      <c r="Y129" s="1148"/>
      <c r="Z129" s="1149"/>
      <c r="AA129" s="1032">
        <v>401859108</v>
      </c>
      <c r="AB129" s="1033"/>
      <c r="AC129" s="1033"/>
      <c r="AD129" s="1033"/>
      <c r="AE129" s="1034"/>
      <c r="AF129" s="1035">
        <v>402017103</v>
      </c>
      <c r="AG129" s="1033"/>
      <c r="AH129" s="1033"/>
      <c r="AI129" s="1033"/>
      <c r="AJ129" s="1034"/>
      <c r="AK129" s="1035">
        <v>405033797</v>
      </c>
      <c r="AL129" s="1033"/>
      <c r="AM129" s="1033"/>
      <c r="AN129" s="1033"/>
      <c r="AO129" s="1034"/>
      <c r="AP129" s="1150"/>
      <c r="AQ129" s="1151"/>
      <c r="AR129" s="1151"/>
      <c r="AS129" s="1151"/>
      <c r="AT129" s="1152"/>
      <c r="AU129" s="286"/>
      <c r="AV129" s="286"/>
      <c r="AW129" s="286"/>
      <c r="AX129" s="1141" t="s">
        <v>518</v>
      </c>
      <c r="AY129" s="1024"/>
      <c r="AZ129" s="1024"/>
      <c r="BA129" s="1024"/>
      <c r="BB129" s="1024"/>
      <c r="BC129" s="1024"/>
      <c r="BD129" s="1024"/>
      <c r="BE129" s="1025"/>
      <c r="BF129" s="1142" t="s">
        <v>482</v>
      </c>
      <c r="BG129" s="1143"/>
      <c r="BH129" s="1143"/>
      <c r="BI129" s="1143"/>
      <c r="BJ129" s="1143"/>
      <c r="BK129" s="1143"/>
      <c r="BL129" s="1144"/>
      <c r="BM129" s="1142">
        <v>16.25</v>
      </c>
      <c r="BN129" s="1143"/>
      <c r="BO129" s="1143"/>
      <c r="BP129" s="1143"/>
      <c r="BQ129" s="1143"/>
      <c r="BR129" s="1143"/>
      <c r="BS129" s="1144"/>
      <c r="BT129" s="1142">
        <v>30</v>
      </c>
      <c r="BU129" s="1145"/>
      <c r="BV129" s="1145"/>
      <c r="BW129" s="1145"/>
      <c r="BX129" s="1145"/>
      <c r="BY129" s="1145"/>
      <c r="BZ129" s="1146"/>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04" t="s">
        <v>519</v>
      </c>
      <c r="B130" s="1005"/>
      <c r="C130" s="1005"/>
      <c r="D130" s="1005"/>
      <c r="E130" s="1005"/>
      <c r="F130" s="1005"/>
      <c r="G130" s="1005"/>
      <c r="H130" s="1005"/>
      <c r="I130" s="1005"/>
      <c r="J130" s="1005"/>
      <c r="K130" s="1005"/>
      <c r="L130" s="1005"/>
      <c r="M130" s="1005"/>
      <c r="N130" s="1005"/>
      <c r="O130" s="1005"/>
      <c r="P130" s="1005"/>
      <c r="Q130" s="1005"/>
      <c r="R130" s="1005"/>
      <c r="S130" s="1005"/>
      <c r="T130" s="1005"/>
      <c r="U130" s="1005"/>
      <c r="V130" s="1005"/>
      <c r="W130" s="1147" t="s">
        <v>520</v>
      </c>
      <c r="X130" s="1148"/>
      <c r="Y130" s="1148"/>
      <c r="Z130" s="1149"/>
      <c r="AA130" s="1032">
        <v>56445244</v>
      </c>
      <c r="AB130" s="1033"/>
      <c r="AC130" s="1033"/>
      <c r="AD130" s="1033"/>
      <c r="AE130" s="1034"/>
      <c r="AF130" s="1035">
        <v>54481197</v>
      </c>
      <c r="AG130" s="1033"/>
      <c r="AH130" s="1033"/>
      <c r="AI130" s="1033"/>
      <c r="AJ130" s="1034"/>
      <c r="AK130" s="1035">
        <v>52916387</v>
      </c>
      <c r="AL130" s="1033"/>
      <c r="AM130" s="1033"/>
      <c r="AN130" s="1033"/>
      <c r="AO130" s="1034"/>
      <c r="AP130" s="1150"/>
      <c r="AQ130" s="1151"/>
      <c r="AR130" s="1151"/>
      <c r="AS130" s="1151"/>
      <c r="AT130" s="1152"/>
      <c r="AU130" s="286"/>
      <c r="AV130" s="286"/>
      <c r="AW130" s="286"/>
      <c r="AX130" s="1141" t="s">
        <v>521</v>
      </c>
      <c r="AY130" s="1024"/>
      <c r="AZ130" s="1024"/>
      <c r="BA130" s="1024"/>
      <c r="BB130" s="1024"/>
      <c r="BC130" s="1024"/>
      <c r="BD130" s="1024"/>
      <c r="BE130" s="1025"/>
      <c r="BF130" s="1178">
        <v>11.4</v>
      </c>
      <c r="BG130" s="1179"/>
      <c r="BH130" s="1179"/>
      <c r="BI130" s="1179"/>
      <c r="BJ130" s="1179"/>
      <c r="BK130" s="1179"/>
      <c r="BL130" s="1180"/>
      <c r="BM130" s="1178">
        <v>25</v>
      </c>
      <c r="BN130" s="1179"/>
      <c r="BO130" s="1179"/>
      <c r="BP130" s="1179"/>
      <c r="BQ130" s="1179"/>
      <c r="BR130" s="1179"/>
      <c r="BS130" s="1180"/>
      <c r="BT130" s="1178">
        <v>35</v>
      </c>
      <c r="BU130" s="1181"/>
      <c r="BV130" s="1181"/>
      <c r="BW130" s="1181"/>
      <c r="BX130" s="1181"/>
      <c r="BY130" s="1181"/>
      <c r="BZ130" s="118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83"/>
      <c r="B131" s="1184"/>
      <c r="C131" s="1184"/>
      <c r="D131" s="1184"/>
      <c r="E131" s="1184"/>
      <c r="F131" s="1184"/>
      <c r="G131" s="1184"/>
      <c r="H131" s="1184"/>
      <c r="I131" s="1184"/>
      <c r="J131" s="1184"/>
      <c r="K131" s="1184"/>
      <c r="L131" s="1184"/>
      <c r="M131" s="1184"/>
      <c r="N131" s="1184"/>
      <c r="O131" s="1184"/>
      <c r="P131" s="1184"/>
      <c r="Q131" s="1184"/>
      <c r="R131" s="1184"/>
      <c r="S131" s="1184"/>
      <c r="T131" s="1184"/>
      <c r="U131" s="1184"/>
      <c r="V131" s="1184"/>
      <c r="W131" s="1185" t="s">
        <v>522</v>
      </c>
      <c r="X131" s="1186"/>
      <c r="Y131" s="1186"/>
      <c r="Z131" s="1187"/>
      <c r="AA131" s="1079">
        <v>345413864</v>
      </c>
      <c r="AB131" s="1058"/>
      <c r="AC131" s="1058"/>
      <c r="AD131" s="1058"/>
      <c r="AE131" s="1059"/>
      <c r="AF131" s="1057">
        <v>347535906</v>
      </c>
      <c r="AG131" s="1058"/>
      <c r="AH131" s="1058"/>
      <c r="AI131" s="1058"/>
      <c r="AJ131" s="1059"/>
      <c r="AK131" s="1057">
        <v>352117410</v>
      </c>
      <c r="AL131" s="1058"/>
      <c r="AM131" s="1058"/>
      <c r="AN131" s="1058"/>
      <c r="AO131" s="1059"/>
      <c r="AP131" s="1188"/>
      <c r="AQ131" s="1189"/>
      <c r="AR131" s="1189"/>
      <c r="AS131" s="1189"/>
      <c r="AT131" s="1190"/>
      <c r="AU131" s="286"/>
      <c r="AV131" s="286"/>
      <c r="AW131" s="286"/>
      <c r="AX131" s="1160" t="s">
        <v>523</v>
      </c>
      <c r="AY131" s="1111"/>
      <c r="AZ131" s="1111"/>
      <c r="BA131" s="1111"/>
      <c r="BB131" s="1111"/>
      <c r="BC131" s="1111"/>
      <c r="BD131" s="1111"/>
      <c r="BE131" s="1112"/>
      <c r="BF131" s="1161">
        <v>193.4</v>
      </c>
      <c r="BG131" s="1162"/>
      <c r="BH131" s="1162"/>
      <c r="BI131" s="1162"/>
      <c r="BJ131" s="1162"/>
      <c r="BK131" s="1162"/>
      <c r="BL131" s="1163"/>
      <c r="BM131" s="1161">
        <v>400</v>
      </c>
      <c r="BN131" s="1162"/>
      <c r="BO131" s="1162"/>
      <c r="BP131" s="1162"/>
      <c r="BQ131" s="1162"/>
      <c r="BR131" s="1162"/>
      <c r="BS131" s="1163"/>
      <c r="BT131" s="1164"/>
      <c r="BU131" s="1165"/>
      <c r="BV131" s="1165"/>
      <c r="BW131" s="1165"/>
      <c r="BX131" s="1165"/>
      <c r="BY131" s="1165"/>
      <c r="BZ131" s="1166"/>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67" t="s">
        <v>524</v>
      </c>
      <c r="B132" s="1168"/>
      <c r="C132" s="1168"/>
      <c r="D132" s="1168"/>
      <c r="E132" s="1168"/>
      <c r="F132" s="1168"/>
      <c r="G132" s="1168"/>
      <c r="H132" s="1168"/>
      <c r="I132" s="1168"/>
      <c r="J132" s="1168"/>
      <c r="K132" s="1168"/>
      <c r="L132" s="1168"/>
      <c r="M132" s="1168"/>
      <c r="N132" s="1168"/>
      <c r="O132" s="1168"/>
      <c r="P132" s="1168"/>
      <c r="Q132" s="1168"/>
      <c r="R132" s="1168"/>
      <c r="S132" s="1168"/>
      <c r="T132" s="1168"/>
      <c r="U132" s="1168"/>
      <c r="V132" s="1171" t="s">
        <v>525</v>
      </c>
      <c r="W132" s="1171"/>
      <c r="X132" s="1171"/>
      <c r="Y132" s="1171"/>
      <c r="Z132" s="1172"/>
      <c r="AA132" s="1173">
        <v>11.02924056</v>
      </c>
      <c r="AB132" s="1174"/>
      <c r="AC132" s="1174"/>
      <c r="AD132" s="1174"/>
      <c r="AE132" s="1175"/>
      <c r="AF132" s="1176">
        <v>11.252162820000001</v>
      </c>
      <c r="AG132" s="1174"/>
      <c r="AH132" s="1174"/>
      <c r="AI132" s="1174"/>
      <c r="AJ132" s="1175"/>
      <c r="AK132" s="1176">
        <v>12.045567699999999</v>
      </c>
      <c r="AL132" s="1174"/>
      <c r="AM132" s="1174"/>
      <c r="AN132" s="1174"/>
      <c r="AO132" s="1175"/>
      <c r="AP132" s="1073"/>
      <c r="AQ132" s="1074"/>
      <c r="AR132" s="1074"/>
      <c r="AS132" s="1074"/>
      <c r="AT132" s="1177"/>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69"/>
      <c r="B133" s="1170"/>
      <c r="C133" s="1170"/>
      <c r="D133" s="1170"/>
      <c r="E133" s="1170"/>
      <c r="F133" s="1170"/>
      <c r="G133" s="1170"/>
      <c r="H133" s="1170"/>
      <c r="I133" s="1170"/>
      <c r="J133" s="1170"/>
      <c r="K133" s="1170"/>
      <c r="L133" s="1170"/>
      <c r="M133" s="1170"/>
      <c r="N133" s="1170"/>
      <c r="O133" s="1170"/>
      <c r="P133" s="1170"/>
      <c r="Q133" s="1170"/>
      <c r="R133" s="1170"/>
      <c r="S133" s="1170"/>
      <c r="T133" s="1170"/>
      <c r="U133" s="1170"/>
      <c r="V133" s="1154" t="s">
        <v>526</v>
      </c>
      <c r="W133" s="1154"/>
      <c r="X133" s="1154"/>
      <c r="Y133" s="1154"/>
      <c r="Z133" s="1155"/>
      <c r="AA133" s="1156">
        <v>11.4</v>
      </c>
      <c r="AB133" s="1157"/>
      <c r="AC133" s="1157"/>
      <c r="AD133" s="1157"/>
      <c r="AE133" s="1158"/>
      <c r="AF133" s="1156">
        <v>10.4</v>
      </c>
      <c r="AG133" s="1157"/>
      <c r="AH133" s="1157"/>
      <c r="AI133" s="1157"/>
      <c r="AJ133" s="1158"/>
      <c r="AK133" s="1156">
        <v>11.4</v>
      </c>
      <c r="AL133" s="1157"/>
      <c r="AM133" s="1157"/>
      <c r="AN133" s="1157"/>
      <c r="AO133" s="1158"/>
      <c r="AP133" s="1103"/>
      <c r="AQ133" s="1104"/>
      <c r="AR133" s="1104"/>
      <c r="AS133" s="1104"/>
      <c r="AT133" s="1159"/>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VyP4063ZJTi0IgIfDljEt/2dR+Y2DypHVwOq4hEIKgme121KUEntam8HvVsUYluxQGlRMYBNgbwey0O3Ibt8Q==" saltValue="xGQY4npuiuU4KLFkKNxS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3" zoomScale="70" zoomScaleNormal="85" zoomScaleSheetLayoutView="70" workbookViewId="0">
      <selection activeCell="AX73" sqref="AW73:AX73"/>
    </sheetView>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527</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hEm2v6CKIQ3x4Mtn7K3aaa3AE8KQiR1e4vWgNQTUsToTCILJs6ubupw1q5BULFSlph8COEiZH+HNW0nBPSwXVw==" saltValue="edqNsNvAgZkE9O12SUMs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gG/ohGQwE+wKn/TjEaXvUqhvobRYQtiXOEyxXx2otXoglGQw5Ob+0El1LtoUjOsEkl84AiC0mJrJYjTyy81IgQ==" saltValue="4SMdWiX4uxNziRGT/kC7j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528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529</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1" t="s">
        <v>530</v>
      </c>
      <c r="AP7" s="305"/>
      <c r="AQ7" s="306" t="s">
        <v>531</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2"/>
      <c r="AP8" s="311" t="s">
        <v>532</v>
      </c>
      <c r="AQ8" s="312" t="s">
        <v>533</v>
      </c>
      <c r="AR8" s="313" t="s">
        <v>534</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3" t="s">
        <v>535</v>
      </c>
      <c r="AL9" s="1194"/>
      <c r="AM9" s="1194"/>
      <c r="AN9" s="1195"/>
      <c r="AO9" s="314">
        <v>166433197</v>
      </c>
      <c r="AP9" s="314">
        <v>118820</v>
      </c>
      <c r="AQ9" s="315">
        <v>105138</v>
      </c>
      <c r="AR9" s="316">
        <v>13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3" t="s">
        <v>536</v>
      </c>
      <c r="AL10" s="1194"/>
      <c r="AM10" s="1194"/>
      <c r="AN10" s="1195"/>
      <c r="AO10" s="317">
        <v>5678</v>
      </c>
      <c r="AP10" s="317">
        <v>4</v>
      </c>
      <c r="AQ10" s="318">
        <v>110</v>
      </c>
      <c r="AR10" s="319">
        <v>-96.4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3" t="s">
        <v>537</v>
      </c>
      <c r="AL11" s="1194"/>
      <c r="AM11" s="1194"/>
      <c r="AN11" s="1195"/>
      <c r="AO11" s="317">
        <v>1800811</v>
      </c>
      <c r="AP11" s="317">
        <v>1286</v>
      </c>
      <c r="AQ11" s="318">
        <v>1177</v>
      </c>
      <c r="AR11" s="319">
        <v>9.3000000000000007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3" t="s">
        <v>538</v>
      </c>
      <c r="AL12" s="1194"/>
      <c r="AM12" s="1194"/>
      <c r="AN12" s="1195"/>
      <c r="AO12" s="317" t="s">
        <v>539</v>
      </c>
      <c r="AP12" s="317" t="s">
        <v>539</v>
      </c>
      <c r="AQ12" s="318">
        <v>5</v>
      </c>
      <c r="AR12" s="319" t="s">
        <v>539</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3" t="s">
        <v>540</v>
      </c>
      <c r="AL13" s="1194"/>
      <c r="AM13" s="1194"/>
      <c r="AN13" s="1195"/>
      <c r="AO13" s="317">
        <v>4957640</v>
      </c>
      <c r="AP13" s="317">
        <v>3539</v>
      </c>
      <c r="AQ13" s="318">
        <v>1930</v>
      </c>
      <c r="AR13" s="319">
        <v>83.4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3" t="s">
        <v>541</v>
      </c>
      <c r="AL14" s="1194"/>
      <c r="AM14" s="1194"/>
      <c r="AN14" s="1195"/>
      <c r="AO14" s="317">
        <v>976648</v>
      </c>
      <c r="AP14" s="317">
        <v>697</v>
      </c>
      <c r="AQ14" s="318">
        <v>1254</v>
      </c>
      <c r="AR14" s="319">
        <v>-44.4</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9" t="s">
        <v>542</v>
      </c>
      <c r="AL15" s="1200"/>
      <c r="AM15" s="1200"/>
      <c r="AN15" s="1201"/>
      <c r="AO15" s="317">
        <v>-12010357</v>
      </c>
      <c r="AP15" s="317">
        <v>-8574</v>
      </c>
      <c r="AQ15" s="318">
        <v>-7365</v>
      </c>
      <c r="AR15" s="319">
        <v>16.399999999999999</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9" t="s">
        <v>189</v>
      </c>
      <c r="AL16" s="1200"/>
      <c r="AM16" s="1200"/>
      <c r="AN16" s="1201"/>
      <c r="AO16" s="317">
        <v>162163617</v>
      </c>
      <c r="AP16" s="317">
        <v>115772</v>
      </c>
      <c r="AQ16" s="318">
        <v>102249</v>
      </c>
      <c r="AR16" s="319">
        <v>13.2</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543</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544</v>
      </c>
      <c r="AP20" s="326" t="s">
        <v>545</v>
      </c>
      <c r="AQ20" s="327" t="s">
        <v>546</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02" t="s">
        <v>547</v>
      </c>
      <c r="AL21" s="1203"/>
      <c r="AM21" s="1203"/>
      <c r="AN21" s="1204"/>
      <c r="AO21" s="330">
        <v>12.5</v>
      </c>
      <c r="AP21" s="331">
        <v>11.28</v>
      </c>
      <c r="AQ21" s="332">
        <v>1.22</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02" t="s">
        <v>548</v>
      </c>
      <c r="AL22" s="1203"/>
      <c r="AM22" s="1203"/>
      <c r="AN22" s="1204"/>
      <c r="AO22" s="335">
        <v>101</v>
      </c>
      <c r="AP22" s="336">
        <v>99.7</v>
      </c>
      <c r="AQ22" s="337">
        <v>1.3</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549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550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551</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1" t="s">
        <v>530</v>
      </c>
      <c r="AP30" s="305"/>
      <c r="AQ30" s="306" t="s">
        <v>531</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2"/>
      <c r="AP31" s="311" t="s">
        <v>532</v>
      </c>
      <c r="AQ31" s="312" t="s">
        <v>533</v>
      </c>
      <c r="AR31" s="313" t="s">
        <v>534</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96" t="s">
        <v>552</v>
      </c>
      <c r="AL32" s="1197"/>
      <c r="AM32" s="1197"/>
      <c r="AN32" s="1198"/>
      <c r="AO32" s="345">
        <v>46755300</v>
      </c>
      <c r="AP32" s="345">
        <v>33379</v>
      </c>
      <c r="AQ32" s="346">
        <v>31910</v>
      </c>
      <c r="AR32" s="347">
        <v>4.5999999999999996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96" t="s">
        <v>553</v>
      </c>
      <c r="AL33" s="1197"/>
      <c r="AM33" s="1197"/>
      <c r="AN33" s="1198"/>
      <c r="AO33" s="345">
        <v>9646116</v>
      </c>
      <c r="AP33" s="345">
        <v>6887</v>
      </c>
      <c r="AQ33" s="346">
        <v>2603</v>
      </c>
      <c r="AR33" s="347">
        <v>164.6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96" t="s">
        <v>554</v>
      </c>
      <c r="AL34" s="1197"/>
      <c r="AM34" s="1197"/>
      <c r="AN34" s="1198"/>
      <c r="AO34" s="345">
        <v>46050207</v>
      </c>
      <c r="AP34" s="345">
        <v>32876</v>
      </c>
      <c r="AQ34" s="346">
        <v>20590</v>
      </c>
      <c r="AR34" s="347">
        <v>59.7</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96" t="s">
        <v>555</v>
      </c>
      <c r="AL35" s="1197"/>
      <c r="AM35" s="1197"/>
      <c r="AN35" s="1198"/>
      <c r="AO35" s="345">
        <v>19110572</v>
      </c>
      <c r="AP35" s="345">
        <v>13643</v>
      </c>
      <c r="AQ35" s="346">
        <v>9962</v>
      </c>
      <c r="AR35" s="347">
        <v>37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96" t="s">
        <v>556</v>
      </c>
      <c r="AL36" s="1197"/>
      <c r="AM36" s="1197"/>
      <c r="AN36" s="1198"/>
      <c r="AO36" s="345" t="s">
        <v>539</v>
      </c>
      <c r="AP36" s="345" t="s">
        <v>539</v>
      </c>
      <c r="AQ36" s="346">
        <v>163</v>
      </c>
      <c r="AR36" s="347" t="s">
        <v>539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96" t="s">
        <v>557</v>
      </c>
      <c r="AL37" s="1197"/>
      <c r="AM37" s="1197"/>
      <c r="AN37" s="1198"/>
      <c r="AO37" s="345">
        <v>657420</v>
      </c>
      <c r="AP37" s="345">
        <v>469</v>
      </c>
      <c r="AQ37" s="346">
        <v>1304</v>
      </c>
      <c r="AR37" s="347">
        <v>-64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05" t="s">
        <v>558</v>
      </c>
      <c r="AL38" s="1206"/>
      <c r="AM38" s="1206"/>
      <c r="AN38" s="1207"/>
      <c r="AO38" s="348">
        <v>73</v>
      </c>
      <c r="AP38" s="348">
        <v>0</v>
      </c>
      <c r="AQ38" s="349">
        <v>1</v>
      </c>
      <c r="AR38" s="337">
        <v>-100</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05" t="s">
        <v>559</v>
      </c>
      <c r="AL39" s="1206"/>
      <c r="AM39" s="1206"/>
      <c r="AN39" s="1207"/>
      <c r="AO39" s="345">
        <v>-26888760</v>
      </c>
      <c r="AP39" s="345">
        <v>-19196</v>
      </c>
      <c r="AQ39" s="346">
        <v>-16939</v>
      </c>
      <c r="AR39" s="347">
        <v>13.3</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96" t="s">
        <v>560</v>
      </c>
      <c r="AL40" s="1197"/>
      <c r="AM40" s="1197"/>
      <c r="AN40" s="1198"/>
      <c r="AO40" s="345">
        <v>-52916387</v>
      </c>
      <c r="AP40" s="345">
        <v>-37778</v>
      </c>
      <c r="AQ40" s="346">
        <v>-31934</v>
      </c>
      <c r="AR40" s="347">
        <v>18.3</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08" t="s">
        <v>302</v>
      </c>
      <c r="AL41" s="1209"/>
      <c r="AM41" s="1209"/>
      <c r="AN41" s="1210"/>
      <c r="AO41" s="345">
        <v>42414541</v>
      </c>
      <c r="AP41" s="345">
        <v>30281</v>
      </c>
      <c r="AQ41" s="346">
        <v>17660</v>
      </c>
      <c r="AR41" s="347">
        <v>71.5</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561</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562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563</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11" t="s">
        <v>530</v>
      </c>
      <c r="AN49" s="1213" t="s">
        <v>564</v>
      </c>
      <c r="AO49" s="1214"/>
      <c r="AP49" s="1214"/>
      <c r="AQ49" s="1214"/>
      <c r="AR49" s="1215"/>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12"/>
      <c r="AN50" s="361" t="s">
        <v>565</v>
      </c>
      <c r="AO50" s="362" t="s">
        <v>566</v>
      </c>
      <c r="AP50" s="363" t="s">
        <v>567</v>
      </c>
      <c r="AQ50" s="364" t="s">
        <v>568</v>
      </c>
      <c r="AR50" s="365" t="s">
        <v>569</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570</v>
      </c>
      <c r="AL51" s="358"/>
      <c r="AM51" s="366">
        <v>59540822</v>
      </c>
      <c r="AN51" s="367">
        <v>41979</v>
      </c>
      <c r="AO51" s="368">
        <v>-10</v>
      </c>
      <c r="AP51" s="369">
        <v>51684</v>
      </c>
      <c r="AQ51" s="370">
        <v>-0.4</v>
      </c>
      <c r="AR51" s="371">
        <v>-9.6</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571</v>
      </c>
      <c r="AM52" s="374">
        <v>31749752</v>
      </c>
      <c r="AN52" s="375">
        <v>22385</v>
      </c>
      <c r="AO52" s="376">
        <v>-19.3</v>
      </c>
      <c r="AP52" s="377">
        <v>26671</v>
      </c>
      <c r="AQ52" s="378">
        <v>2.6</v>
      </c>
      <c r="AR52" s="379">
        <v>-21.9</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572</v>
      </c>
      <c r="AL53" s="358"/>
      <c r="AM53" s="366">
        <v>61364688</v>
      </c>
      <c r="AN53" s="367">
        <v>43344</v>
      </c>
      <c r="AO53" s="368">
        <v>3.3</v>
      </c>
      <c r="AP53" s="369">
        <v>52897</v>
      </c>
      <c r="AQ53" s="370">
        <v>2.2999999999999998</v>
      </c>
      <c r="AR53" s="371">
        <v>1</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571</v>
      </c>
      <c r="AM54" s="374">
        <v>33439285</v>
      </c>
      <c r="AN54" s="375">
        <v>23619</v>
      </c>
      <c r="AO54" s="376">
        <v>5.5</v>
      </c>
      <c r="AP54" s="377">
        <v>27013</v>
      </c>
      <c r="AQ54" s="378">
        <v>1.3</v>
      </c>
      <c r="AR54" s="379">
        <v>4.2</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573</v>
      </c>
      <c r="AL55" s="358"/>
      <c r="AM55" s="366">
        <v>81292048</v>
      </c>
      <c r="AN55" s="367">
        <v>57549</v>
      </c>
      <c r="AO55" s="368">
        <v>32.799999999999997</v>
      </c>
      <c r="AP55" s="369">
        <v>54945</v>
      </c>
      <c r="AQ55" s="370">
        <v>3.9</v>
      </c>
      <c r="AR55" s="371">
        <v>28.9</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571</v>
      </c>
      <c r="AM56" s="374">
        <v>41395792</v>
      </c>
      <c r="AN56" s="375">
        <v>29305</v>
      </c>
      <c r="AO56" s="376">
        <v>24.1</v>
      </c>
      <c r="AP56" s="377">
        <v>29293</v>
      </c>
      <c r="AQ56" s="378">
        <v>8.4</v>
      </c>
      <c r="AR56" s="379">
        <v>15.7</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574</v>
      </c>
      <c r="AL57" s="358"/>
      <c r="AM57" s="366">
        <v>77705547</v>
      </c>
      <c r="AN57" s="367">
        <v>55122</v>
      </c>
      <c r="AO57" s="368">
        <v>-4.2</v>
      </c>
      <c r="AP57" s="369">
        <v>57132</v>
      </c>
      <c r="AQ57" s="370">
        <v>4</v>
      </c>
      <c r="AR57" s="371">
        <v>-8.1999999999999993</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571</v>
      </c>
      <c r="AM58" s="374">
        <v>48597258</v>
      </c>
      <c r="AN58" s="375">
        <v>34473</v>
      </c>
      <c r="AO58" s="376">
        <v>17.600000000000001</v>
      </c>
      <c r="AP58" s="377">
        <v>30126</v>
      </c>
      <c r="AQ58" s="378">
        <v>2.8</v>
      </c>
      <c r="AR58" s="379">
        <v>14.8</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575</v>
      </c>
      <c r="AL59" s="358"/>
      <c r="AM59" s="366">
        <v>67915624</v>
      </c>
      <c r="AN59" s="367">
        <v>48486</v>
      </c>
      <c r="AO59" s="368">
        <v>-12</v>
      </c>
      <c r="AP59" s="369">
        <v>58766</v>
      </c>
      <c r="AQ59" s="370">
        <v>2.9</v>
      </c>
      <c r="AR59" s="371">
        <v>-14.9</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571</v>
      </c>
      <c r="AM60" s="374">
        <v>35457568</v>
      </c>
      <c r="AN60" s="375">
        <v>25314</v>
      </c>
      <c r="AO60" s="376">
        <v>-26.6</v>
      </c>
      <c r="AP60" s="377">
        <v>29363</v>
      </c>
      <c r="AQ60" s="378">
        <v>-2.5</v>
      </c>
      <c r="AR60" s="379">
        <v>-24.1</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576</v>
      </c>
      <c r="AL61" s="380"/>
      <c r="AM61" s="381">
        <v>69563746</v>
      </c>
      <c r="AN61" s="382">
        <v>49296</v>
      </c>
      <c r="AO61" s="383">
        <v>2</v>
      </c>
      <c r="AP61" s="384">
        <v>55085</v>
      </c>
      <c r="AQ61" s="385">
        <v>2.5</v>
      </c>
      <c r="AR61" s="371">
        <v>-0.5</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571</v>
      </c>
      <c r="AM62" s="374">
        <v>38127931</v>
      </c>
      <c r="AN62" s="375">
        <v>27019</v>
      </c>
      <c r="AO62" s="376">
        <v>0.3</v>
      </c>
      <c r="AP62" s="377">
        <v>28493</v>
      </c>
      <c r="AQ62" s="378">
        <v>2.5</v>
      </c>
      <c r="AR62" s="379">
        <v>-2.2000000000000002</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KBLtRWBfhfziQ6lhQ4F37w+Iu2d7R2aZeM5l3cBg/fNT9u5YNYexWA0rFPtH0dySywN3+h29mgHT8hOtTiOvVw==" saltValue="wnlp+dyE71TKXio+esNsE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578</v>
      </c>
    </row>
    <row r="121" spans="125:125" ht="13.5" hidden="1" customHeight="1" x14ac:dyDescent="0.2">
      <c r="DU121" s="292"/>
    </row>
  </sheetData>
  <sheetProtection algorithmName="SHA-512" hashValue="oxnzAFxAaviBmqKVD1pUD5vOrEDE2fJuAlRHbvC+nW+qd+uTeSCaouKYwwwzpAlQ5a0eg1024lWkVxXrX38OEA==" saltValue="GFSm2JuZpRs+AjJn8izZ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579</v>
      </c>
    </row>
  </sheetData>
  <sheetProtection algorithmName="SHA-512" hashValue="EJf/PMBujgIDZv0zH8djfTFHySDEuQ7CEbEJv35aAbgd6JyKL76O8T1DyExCQ+5npPqW6xiBmKyOPtZhHK3Pqg==" saltValue="Eygp0Ol3NiU20GPxq9UL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580</v>
      </c>
      <c r="G46" s="8" t="s">
        <v>581</v>
      </c>
      <c r="H46" s="8" t="s">
        <v>582</v>
      </c>
      <c r="I46" s="8" t="s">
        <v>583</v>
      </c>
      <c r="J46" s="9" t="s">
        <v>584</v>
      </c>
    </row>
    <row r="47" spans="2:10" ht="57.75" customHeight="1" x14ac:dyDescent="0.2">
      <c r="B47" s="10"/>
      <c r="C47" s="1216" t="s">
        <v>3</v>
      </c>
      <c r="D47" s="1216"/>
      <c r="E47" s="1217"/>
      <c r="F47" s="11" t="s">
        <v>539</v>
      </c>
      <c r="G47" s="12">
        <v>0.33</v>
      </c>
      <c r="H47" s="12">
        <v>0.89</v>
      </c>
      <c r="I47" s="12" t="s">
        <v>539</v>
      </c>
      <c r="J47" s="13" t="s">
        <v>539</v>
      </c>
    </row>
    <row r="48" spans="2:10" ht="57.75" customHeight="1" x14ac:dyDescent="0.2">
      <c r="B48" s="14"/>
      <c r="C48" s="1218" t="s">
        <v>4</v>
      </c>
      <c r="D48" s="1218"/>
      <c r="E48" s="1219"/>
      <c r="F48" s="15">
        <v>0.14000000000000001</v>
      </c>
      <c r="G48" s="16">
        <v>0.09</v>
      </c>
      <c r="H48" s="16">
        <v>0.09</v>
      </c>
      <c r="I48" s="16">
        <v>0.1</v>
      </c>
      <c r="J48" s="17" t="s">
        <v>585</v>
      </c>
    </row>
    <row r="49" spans="2:10" ht="57.75" customHeight="1" thickBot="1" x14ac:dyDescent="0.25">
      <c r="B49" s="18"/>
      <c r="C49" s="1220" t="s">
        <v>5</v>
      </c>
      <c r="D49" s="1220"/>
      <c r="E49" s="1221"/>
      <c r="F49" s="19" t="s">
        <v>586</v>
      </c>
      <c r="G49" s="20">
        <v>0.18</v>
      </c>
      <c r="H49" s="20" t="s">
        <v>587</v>
      </c>
      <c r="I49" s="20" t="s">
        <v>588</v>
      </c>
      <c r="J49" s="21" t="s">
        <v>589</v>
      </c>
    </row>
    <row r="50" spans="2:10" ht="13.5" customHeight="1" x14ac:dyDescent="0.2"/>
  </sheetData>
  <sheetProtection algorithmName="SHA-512" hashValue="q+FWHBpX54/ZCfUXZ/V71RuryXtReEVOa5tqfBpj5FMdf5RMVWnDcwMPrNDDhUP+Mc2aizTXtfxgL+13k6cfGA==" saltValue="zjGjTRj3xaUi8sU0dRta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2022-03-15T07:36:14Z</cp:lastPrinted>
  <dcterms:created xsi:type="dcterms:W3CDTF">2022-02-02T05:44:40Z</dcterms:created>
  <dcterms:modified xsi:type="dcterms:W3CDTF">2022-10-17T01:23:39Z</dcterms:modified>
  <cp:category/>
</cp:coreProperties>
</file>