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fs-02.mic5.soumu.go.jp\org1108\退避用\【固定資産税課償却資産係】課税情報など\020【大分類】償却資産\010【中分類】配分\020【小分類：05廃】配分通知書【更新不可！！】\02 申告書（様式・通知文書）関係\01 申告（様式・通知文書）関係\令和６年度（R７申告用）\記録用\★【HP用リバイス済】R7申告書等格納フォルダ\01_船舶\"/>
    </mc:Choice>
  </mc:AlternateContent>
  <xr:revisionPtr revIDLastSave="0" documentId="13_ncr:1_{A06D74A7-420D-4660-9F4A-26B902EFEC57}" xr6:coauthVersionLast="36" xr6:coauthVersionMax="47" xr10:uidLastSave="{00000000-0000-0000-0000-000000000000}"/>
  <bookViews>
    <workbookView xWindow="0" yWindow="0" windowWidth="19200" windowHeight="6860" xr2:uid="{00000000-000D-0000-FFFF-FFFF00000000}"/>
  </bookViews>
  <sheets>
    <sheet name="申" sheetId="16" r:id="rId1"/>
    <sheet name="付1-1" sheetId="2" r:id="rId2"/>
    <sheet name="付1-2" sheetId="3" r:id="rId3"/>
    <sheet name="付2" sheetId="4" r:id="rId4"/>
    <sheet name="付3の記載要領" sheetId="21" r:id="rId5"/>
    <sheet name="付3-1" sheetId="6" r:id="rId6"/>
    <sheet name="付3-2" sheetId="14" r:id="rId7"/>
    <sheet name="付4" sheetId="7" r:id="rId8"/>
    <sheet name="付5" sheetId="8" r:id="rId9"/>
    <sheet name="付6" sheetId="9" r:id="rId10"/>
    <sheet name="付7" sheetId="12" r:id="rId11"/>
    <sheet name="付8" sheetId="11" r:id="rId12"/>
    <sheet name="港コード" sheetId="17" state="hidden" r:id="rId13"/>
    <sheet name="入力規則用" sheetId="19" state="hidden" r:id="rId14"/>
  </sheets>
  <definedNames>
    <definedName name="_xlnm._FilterDatabase" localSheetId="12" hidden="1">港コード!$C$3:$L$741</definedName>
    <definedName name="_xlnm.Print_Area" localSheetId="12">港コード!$B$1:$H$739</definedName>
    <definedName name="_xlnm.Print_Area" localSheetId="0">申!$A$1:$AQ$39</definedName>
    <definedName name="_xlnm.Print_Area" localSheetId="5">'付3-1'!$A$1:$CR$114</definedName>
    <definedName name="_xlnm.Print_Area" localSheetId="6">'付3-2'!$A$1:$DQ$42</definedName>
    <definedName name="_xlnm.Print_Area" localSheetId="7">付4!$A$1:$R$28</definedName>
    <definedName name="_xlnm.Print_Area" localSheetId="11">付8!$A$1:$P$29</definedName>
    <definedName name="愛知県">港コード!$O$20:$CG$20</definedName>
    <definedName name="愛媛県">港コード!$O$34:$CG$34</definedName>
    <definedName name="茨城県">港コード!$O$11:$CG$11</definedName>
    <definedName name="岡山県">港コード!$O$29:$CG$29</definedName>
    <definedName name="沖縄県">港コード!$O$43:$CG$43</definedName>
    <definedName name="岩手県">港コード!$O$6:$CG$6</definedName>
    <definedName name="宮崎県">港コード!$O$41:$CG$41</definedName>
    <definedName name="宮城県">港コード!$O$7:$CG$7</definedName>
    <definedName name="京都府">港コード!$O$22:$CG$22</definedName>
    <definedName name="熊本県">港コード!$O$39:$CG$39</definedName>
    <definedName name="広島県">港コード!$O$30:$CG$30</definedName>
    <definedName name="香川県">港コード!$O$33:$CG$33</definedName>
    <definedName name="高知県">港コード!$O$35:$CG$35</definedName>
    <definedName name="佐賀県">港コード!$O$37:$CG$37</definedName>
    <definedName name="三重県">港コード!$O$21:$CG$21</definedName>
    <definedName name="山形県">港コード!$O$9:$CG$9</definedName>
    <definedName name="山口県">港コード!$O$31:$CG$31</definedName>
    <definedName name="鹿児島県">港コード!$O$42:$CG$42</definedName>
    <definedName name="秋田県">港コード!$O$8:$CG$8</definedName>
    <definedName name="新潟県">港コード!$O$15:$CG$15</definedName>
    <definedName name="神奈川県">港コード!$O$14:$CG$14</definedName>
    <definedName name="青森県">港コード!$O$5:$CG$5</definedName>
    <definedName name="静岡県">港コード!$O$19:$CG$19</definedName>
    <definedName name="石川県">港コード!$O$17:$CG$17</definedName>
    <definedName name="千葉県">港コード!$O$12:$CG$12</definedName>
    <definedName name="大阪府">港コード!$O$23:$CG$23</definedName>
    <definedName name="大分県">港コード!$O$40:$CG$40</definedName>
    <definedName name="地方">港コード!$N$4:$N$43</definedName>
    <definedName name="地方１">港コード!$N$47:$N$85</definedName>
    <definedName name="長崎県">港コード!$O$38:$CG$38</definedName>
    <definedName name="鳥取県">港コード!$O$27:$CG$27</definedName>
    <definedName name="島根県">港コード!$O$28:$CG$28</definedName>
    <definedName name="東京都">港コード!$O$13:$CG$13</definedName>
    <definedName name="徳島県">港コード!$O$32:$CG$32</definedName>
    <definedName name="奈良県">港コード!$O$25:$CG$25</definedName>
    <definedName name="富山県">港コード!$O$16:$CG$16</definedName>
    <definedName name="福井県">港コード!$O$18:$CG$18</definedName>
    <definedName name="福岡県">港コード!$O$36:$CG$36</definedName>
    <definedName name="福島県">港コード!$O$10:$CG$10</definedName>
    <definedName name="兵庫県">港コード!$O$24:$CG$24</definedName>
    <definedName name="北海道">港コード!$O$4:$CG$4</definedName>
    <definedName name="和歌山県">港コード!$O$26:$CG$26</definedName>
  </definedNames>
  <calcPr calcId="191029"/>
</workbook>
</file>

<file path=xl/calcChain.xml><?xml version="1.0" encoding="utf-8"?>
<calcChain xmlns="http://schemas.openxmlformats.org/spreadsheetml/2006/main">
  <c r="P29" i="16" l="1" a="1"/>
  <c r="P29" i="16" s="1"/>
  <c r="P31" i="16" a="1"/>
  <c r="P31" i="16" s="1"/>
  <c r="P33" i="16" a="1"/>
  <c r="P33" i="16" s="1"/>
  <c r="P30" i="16" a="1"/>
  <c r="P30" i="16" s="1"/>
  <c r="P32" i="16" a="1"/>
  <c r="P32" i="16" s="1"/>
  <c r="P34" i="16" a="1"/>
  <c r="P34" i="16"/>
  <c r="E15" i="19"/>
  <c r="E16" i="19"/>
  <c r="E17" i="19"/>
  <c r="E18" i="19"/>
  <c r="E19" i="19"/>
  <c r="E20" i="19"/>
  <c r="E21" i="19"/>
  <c r="E22" i="19"/>
  <c r="E14" i="19"/>
  <c r="DB75" i="6" l="1"/>
  <c r="DB74" i="6"/>
  <c r="DB73" i="6"/>
  <c r="DB72" i="6"/>
  <c r="DB71" i="6"/>
  <c r="DB70" i="6"/>
  <c r="DB69" i="6"/>
  <c r="DB68" i="6"/>
  <c r="DB67" i="6"/>
  <c r="DB66" i="6"/>
  <c r="DB65" i="6"/>
  <c r="DB64" i="6"/>
  <c r="DB63" i="6"/>
  <c r="DB62" i="6"/>
  <c r="DB61" i="6"/>
  <c r="DB60" i="6"/>
  <c r="DB59" i="6"/>
  <c r="DB58" i="6"/>
  <c r="DB57" i="6"/>
  <c r="DB56" i="6"/>
  <c r="DB55" i="6"/>
  <c r="DB54" i="6"/>
  <c r="DB53" i="6"/>
  <c r="DB52" i="6"/>
  <c r="DB51" i="6"/>
  <c r="DB50" i="6"/>
  <c r="DB49" i="6"/>
  <c r="DB48" i="6"/>
  <c r="DB47" i="6"/>
  <c r="DB46" i="6"/>
  <c r="DB45" i="6"/>
  <c r="DB44" i="6"/>
  <c r="DB43" i="6"/>
  <c r="DB42" i="6"/>
  <c r="DB41" i="6"/>
  <c r="DB40" i="6"/>
  <c r="DB39" i="6"/>
  <c r="DB38" i="6"/>
  <c r="DB37" i="6"/>
  <c r="DB36" i="6"/>
  <c r="DB35" i="6"/>
  <c r="DB34" i="6"/>
  <c r="DB33" i="6"/>
  <c r="DB32" i="6"/>
  <c r="DB31" i="6"/>
  <c r="DB30" i="6"/>
  <c r="DB29" i="6"/>
  <c r="DB28" i="6"/>
  <c r="DB27" i="6"/>
  <c r="DB26" i="6"/>
  <c r="DB25" i="6"/>
  <c r="DB24" i="6"/>
  <c r="DB23" i="6"/>
  <c r="DB22" i="6"/>
  <c r="DB21" i="6"/>
  <c r="DB20" i="6"/>
  <c r="DB19" i="6"/>
  <c r="DB18" i="6"/>
  <c r="DB17" i="6"/>
  <c r="DB16" i="6"/>
  <c r="DB15" i="6"/>
  <c r="DB14" i="6"/>
  <c r="DB13" i="6"/>
  <c r="DB12" i="6"/>
  <c r="DB11" i="6"/>
  <c r="DB10" i="6"/>
  <c r="DB9" i="6"/>
  <c r="DB8" i="6"/>
  <c r="DB7" i="6"/>
  <c r="DB6" i="6"/>
  <c r="DB5" i="6"/>
  <c r="DB4" i="6"/>
  <c r="DC18" i="6"/>
  <c r="DC19" i="6"/>
  <c r="DC20" i="6"/>
  <c r="DC21" i="6"/>
  <c r="DC22" i="6"/>
  <c r="DC23" i="6"/>
  <c r="DC24" i="6"/>
  <c r="DC25" i="6"/>
  <c r="DC26" i="6"/>
  <c r="DC27" i="6"/>
  <c r="DC28" i="6"/>
  <c r="DC29" i="6"/>
  <c r="DC30" i="6"/>
  <c r="DC31" i="6"/>
  <c r="DC32" i="6"/>
  <c r="DC33" i="6"/>
  <c r="DC34" i="6"/>
  <c r="DC35" i="6"/>
  <c r="DC36" i="6"/>
  <c r="DC37" i="6"/>
  <c r="DC38" i="6"/>
  <c r="DC39" i="6"/>
  <c r="DC40" i="6"/>
  <c r="DC41" i="6"/>
  <c r="DC42" i="6"/>
  <c r="DC43" i="6"/>
  <c r="DC44" i="6"/>
  <c r="DC45" i="6"/>
  <c r="DC46" i="6"/>
  <c r="DC47" i="6"/>
  <c r="DC48" i="6"/>
  <c r="DC49" i="6"/>
  <c r="DC50" i="6"/>
  <c r="DC51" i="6"/>
  <c r="DC52" i="6"/>
  <c r="DC53" i="6"/>
  <c r="DC54" i="6"/>
  <c r="DC55" i="6"/>
  <c r="DC56" i="6"/>
  <c r="DC57" i="6"/>
  <c r="DC58" i="6"/>
  <c r="DC59" i="6"/>
  <c r="DC60" i="6"/>
  <c r="DC61" i="6"/>
  <c r="DC62" i="6"/>
  <c r="DC63" i="6"/>
  <c r="DC64" i="6"/>
  <c r="DC65" i="6"/>
  <c r="DC66" i="6"/>
  <c r="DC67" i="6"/>
  <c r="DC68" i="6"/>
  <c r="DC69" i="6"/>
  <c r="DC70" i="6"/>
  <c r="DC71" i="6"/>
  <c r="DC72" i="6"/>
  <c r="DC73" i="6"/>
  <c r="DC74" i="6"/>
  <c r="DC75" i="6"/>
  <c r="DC5" i="6"/>
  <c r="DC6" i="6"/>
  <c r="DC7" i="6"/>
  <c r="DC8" i="6"/>
  <c r="DC9" i="6"/>
  <c r="DC10" i="6"/>
  <c r="DC11" i="6"/>
  <c r="DC12" i="6"/>
  <c r="DC13" i="6"/>
  <c r="DC14" i="6"/>
  <c r="DC15" i="6"/>
  <c r="DC16" i="6"/>
  <c r="DC17" i="6"/>
  <c r="DC4" i="6"/>
  <c r="DA75" i="6"/>
  <c r="DA74" i="6"/>
  <c r="DA73" i="6"/>
  <c r="DA72" i="6"/>
  <c r="DA71" i="6"/>
  <c r="DA70" i="6"/>
  <c r="DA69" i="6"/>
  <c r="DA68" i="6"/>
  <c r="DA67" i="6"/>
  <c r="DA66" i="6"/>
  <c r="DA65" i="6"/>
  <c r="DA64" i="6"/>
  <c r="DA63" i="6"/>
  <c r="DA62" i="6"/>
  <c r="DA61" i="6"/>
  <c r="DA60" i="6"/>
  <c r="DA59" i="6"/>
  <c r="DA58" i="6"/>
  <c r="DA57" i="6"/>
  <c r="DA56" i="6"/>
  <c r="DA55" i="6"/>
  <c r="DA54" i="6"/>
  <c r="DA53" i="6"/>
  <c r="DA51" i="6"/>
  <c r="DA50" i="6"/>
  <c r="DA49" i="6"/>
  <c r="DA48" i="6"/>
  <c r="DA47" i="6"/>
  <c r="DA46" i="6"/>
  <c r="DA45" i="6"/>
  <c r="DA41" i="6"/>
  <c r="DA40" i="6"/>
  <c r="DA39" i="6"/>
  <c r="DA38" i="6"/>
  <c r="DA37" i="6"/>
  <c r="DA36" i="6"/>
  <c r="DA35" i="6"/>
  <c r="DA34" i="6"/>
  <c r="DA33" i="6"/>
  <c r="DA32" i="6"/>
  <c r="DA31" i="6"/>
  <c r="DA30" i="6"/>
  <c r="DA29" i="6"/>
  <c r="DA28" i="6"/>
  <c r="DA27" i="6"/>
  <c r="DA26" i="6"/>
  <c r="DA25" i="6"/>
  <c r="DA24" i="6"/>
  <c r="DA23" i="6"/>
  <c r="DA22" i="6"/>
  <c r="DA21" i="6"/>
  <c r="DA20" i="6"/>
  <c r="BI28" i="6"/>
  <c r="DA19" i="6"/>
  <c r="DA18" i="6"/>
  <c r="DA17" i="6"/>
  <c r="DA16" i="6"/>
  <c r="DA15" i="6"/>
  <c r="DA14" i="6"/>
  <c r="DA13" i="6"/>
  <c r="X79" i="6"/>
  <c r="X41" i="6"/>
  <c r="X3" i="6"/>
  <c r="CK112" i="6"/>
  <c r="BW112" i="6"/>
  <c r="BI112" i="6"/>
  <c r="AU112" i="6"/>
  <c r="AG112" i="6"/>
  <c r="S112" i="6"/>
  <c r="E112" i="6"/>
  <c r="CK104" i="6"/>
  <c r="BW104" i="6"/>
  <c r="BI104" i="6"/>
  <c r="AU104" i="6"/>
  <c r="AG104" i="6"/>
  <c r="S104" i="6"/>
  <c r="E104" i="6"/>
  <c r="CK96" i="6"/>
  <c r="BW96" i="6"/>
  <c r="BI96" i="6"/>
  <c r="AU96" i="6"/>
  <c r="AG96" i="6"/>
  <c r="S96" i="6"/>
  <c r="E96" i="6"/>
  <c r="CK88" i="6"/>
  <c r="BW88" i="6"/>
  <c r="BI88" i="6"/>
  <c r="AU88" i="6"/>
  <c r="AG88" i="6"/>
  <c r="S88" i="6"/>
  <c r="E88" i="6"/>
  <c r="DA52" i="6" s="1"/>
  <c r="CK74" i="6"/>
  <c r="BW74" i="6"/>
  <c r="BI74" i="6"/>
  <c r="AU74" i="6"/>
  <c r="AG74" i="6"/>
  <c r="S74" i="6"/>
  <c r="E74" i="6"/>
  <c r="CK66" i="6"/>
  <c r="BW66" i="6"/>
  <c r="BI66" i="6"/>
  <c r="DA44" i="6" s="1"/>
  <c r="AU66" i="6"/>
  <c r="DA43" i="6" s="1"/>
  <c r="AG66" i="6"/>
  <c r="S66" i="6"/>
  <c r="E66" i="6"/>
  <c r="CK58" i="6"/>
  <c r="BW58" i="6"/>
  <c r="BI58" i="6"/>
  <c r="AU58" i="6"/>
  <c r="AG58" i="6"/>
  <c r="S58" i="6"/>
  <c r="E58" i="6"/>
  <c r="CK50" i="6"/>
  <c r="BW50" i="6"/>
  <c r="BI50" i="6"/>
  <c r="AU50" i="6"/>
  <c r="AG50" i="6"/>
  <c r="S50" i="6"/>
  <c r="E50" i="6"/>
  <c r="CN19" i="21"/>
  <c r="CE19" i="21"/>
  <c r="BV19" i="21"/>
  <c r="BM19" i="21"/>
  <c r="BD19" i="21"/>
  <c r="AU19" i="21"/>
  <c r="AL19" i="21"/>
  <c r="J3" i="21"/>
  <c r="Z43" i="17"/>
  <c r="DA42" i="6" l="1"/>
  <c r="E36" i="6" l="1"/>
  <c r="BS11" i="14" l="1"/>
  <c r="AW11" i="14"/>
  <c r="E11" i="14"/>
  <c r="E12" i="6"/>
  <c r="DA4" i="6" s="1"/>
  <c r="CK36" i="6"/>
  <c r="BW36" i="6"/>
  <c r="BI36" i="6"/>
  <c r="AU36" i="6"/>
  <c r="AG36" i="6"/>
  <c r="S36" i="6"/>
  <c r="CK28" i="6"/>
  <c r="BW28" i="6"/>
  <c r="AU28" i="6"/>
  <c r="AG28" i="6"/>
  <c r="S28" i="6"/>
  <c r="E28" i="6"/>
  <c r="CK20" i="6"/>
  <c r="BW20" i="6"/>
  <c r="BI20" i="6"/>
  <c r="AU20" i="6"/>
  <c r="AG20" i="6"/>
  <c r="DA12" i="6" s="1"/>
  <c r="S20" i="6"/>
  <c r="DA11" i="6" s="1"/>
  <c r="E20" i="6"/>
  <c r="DA10" i="6" s="1"/>
  <c r="CK12" i="6"/>
  <c r="BW12" i="6"/>
  <c r="BI12" i="6"/>
  <c r="DA8" i="6" s="1"/>
  <c r="AU12" i="6"/>
  <c r="AG12" i="6"/>
  <c r="DA6" i="6" s="1"/>
  <c r="S12" i="6"/>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B502" i="17"/>
  <c r="B503" i="17"/>
  <c r="B504" i="17"/>
  <c r="B505" i="17"/>
  <c r="B506" i="17"/>
  <c r="B507" i="17"/>
  <c r="B508" i="17"/>
  <c r="B509" i="17"/>
  <c r="B510" i="17"/>
  <c r="B511" i="17"/>
  <c r="B512" i="17"/>
  <c r="B513" i="17"/>
  <c r="B514" i="17"/>
  <c r="B515" i="17"/>
  <c r="B516" i="17"/>
  <c r="B517" i="17"/>
  <c r="B518" i="17"/>
  <c r="B519" i="17"/>
  <c r="B520" i="17"/>
  <c r="B521" i="17"/>
  <c r="B522" i="17"/>
  <c r="B523" i="17"/>
  <c r="B524" i="17"/>
  <c r="B525" i="17"/>
  <c r="B526" i="17"/>
  <c r="B527" i="17"/>
  <c r="B528" i="17"/>
  <c r="B529" i="17"/>
  <c r="B530" i="17"/>
  <c r="B531" i="17"/>
  <c r="B532" i="17"/>
  <c r="B533" i="17"/>
  <c r="B534" i="17"/>
  <c r="B535" i="17"/>
  <c r="B536" i="17"/>
  <c r="B537" i="17"/>
  <c r="B538" i="17"/>
  <c r="B539" i="17"/>
  <c r="B540" i="17"/>
  <c r="B541" i="17"/>
  <c r="B542" i="17"/>
  <c r="B543" i="17"/>
  <c r="B544" i="17"/>
  <c r="B545" i="17"/>
  <c r="B546" i="17"/>
  <c r="B547" i="17"/>
  <c r="B548" i="17"/>
  <c r="B549" i="17"/>
  <c r="B550" i="17"/>
  <c r="B551" i="17"/>
  <c r="B552" i="17"/>
  <c r="B553" i="17"/>
  <c r="B554" i="17"/>
  <c r="B555" i="17"/>
  <c r="B556" i="17"/>
  <c r="B557" i="17"/>
  <c r="B558" i="17"/>
  <c r="B559" i="17"/>
  <c r="B560" i="17"/>
  <c r="B561" i="17"/>
  <c r="B562" i="17"/>
  <c r="B563" i="17"/>
  <c r="B564" i="17"/>
  <c r="B565" i="17"/>
  <c r="B566" i="17"/>
  <c r="B567" i="17"/>
  <c r="B568" i="17"/>
  <c r="B569" i="17"/>
  <c r="B570" i="17"/>
  <c r="B571" i="17"/>
  <c r="B572" i="17"/>
  <c r="B573" i="17"/>
  <c r="B574" i="17"/>
  <c r="B575" i="17"/>
  <c r="B576" i="17"/>
  <c r="B577" i="17"/>
  <c r="B578" i="17"/>
  <c r="B579" i="17"/>
  <c r="B580" i="17"/>
  <c r="B581" i="17"/>
  <c r="B582" i="17"/>
  <c r="B583" i="17"/>
  <c r="B584" i="17"/>
  <c r="B585" i="17"/>
  <c r="B586" i="17"/>
  <c r="B587" i="17"/>
  <c r="B588" i="17"/>
  <c r="B589" i="17"/>
  <c r="B590" i="17"/>
  <c r="B591" i="17"/>
  <c r="B592" i="17"/>
  <c r="B593" i="17"/>
  <c r="B594" i="17"/>
  <c r="B595" i="17"/>
  <c r="B596" i="17"/>
  <c r="B597" i="17"/>
  <c r="B598" i="17"/>
  <c r="B599" i="17"/>
  <c r="B600" i="17"/>
  <c r="B601" i="17"/>
  <c r="B602" i="17"/>
  <c r="B603" i="17"/>
  <c r="B604" i="17"/>
  <c r="B605" i="17"/>
  <c r="B606" i="17"/>
  <c r="B607" i="17"/>
  <c r="B608" i="17"/>
  <c r="B609" i="17"/>
  <c r="B610" i="17"/>
  <c r="B611" i="17"/>
  <c r="B612" i="17"/>
  <c r="B613" i="17"/>
  <c r="B614" i="17"/>
  <c r="B615" i="17"/>
  <c r="B616" i="17"/>
  <c r="B617" i="17"/>
  <c r="B618" i="17"/>
  <c r="B619" i="17"/>
  <c r="B620" i="17"/>
  <c r="B621" i="17"/>
  <c r="B622" i="17"/>
  <c r="B623" i="17"/>
  <c r="B624" i="17"/>
  <c r="B625" i="17"/>
  <c r="B626" i="17"/>
  <c r="B627" i="17"/>
  <c r="B628" i="17"/>
  <c r="B629" i="17"/>
  <c r="B630" i="17"/>
  <c r="B631" i="17"/>
  <c r="B632" i="17"/>
  <c r="B633" i="17"/>
  <c r="B634" i="17"/>
  <c r="B635" i="17"/>
  <c r="B636" i="17"/>
  <c r="B637" i="17"/>
  <c r="B638" i="17"/>
  <c r="B639" i="17"/>
  <c r="B640" i="17"/>
  <c r="B641" i="17"/>
  <c r="B642" i="17"/>
  <c r="B643" i="17"/>
  <c r="B644" i="17"/>
  <c r="B645" i="17"/>
  <c r="B646" i="17"/>
  <c r="B647" i="17"/>
  <c r="B648" i="17"/>
  <c r="B649" i="17"/>
  <c r="B650" i="17"/>
  <c r="B651" i="17"/>
  <c r="B652" i="17"/>
  <c r="B653" i="17"/>
  <c r="B654" i="17"/>
  <c r="B655" i="17"/>
  <c r="B656" i="17"/>
  <c r="B657" i="17"/>
  <c r="B658" i="17"/>
  <c r="B659" i="17"/>
  <c r="B660" i="17"/>
  <c r="B661" i="17"/>
  <c r="B662" i="17"/>
  <c r="B663" i="17"/>
  <c r="B664" i="17"/>
  <c r="B665" i="17"/>
  <c r="B666" i="17"/>
  <c r="B667" i="17"/>
  <c r="B668" i="17"/>
  <c r="B669" i="17"/>
  <c r="B670" i="17"/>
  <c r="B671" i="17"/>
  <c r="B672" i="17"/>
  <c r="B673" i="17"/>
  <c r="B674" i="17"/>
  <c r="B675" i="17"/>
  <c r="B676" i="17"/>
  <c r="B677" i="17"/>
  <c r="B678" i="17"/>
  <c r="B679" i="17"/>
  <c r="B680" i="17"/>
  <c r="B681" i="17"/>
  <c r="B682" i="17"/>
  <c r="B683" i="17"/>
  <c r="B684" i="17"/>
  <c r="B685" i="17"/>
  <c r="B686" i="17"/>
  <c r="B687" i="17"/>
  <c r="B688" i="17"/>
  <c r="B689" i="17"/>
  <c r="B690" i="17"/>
  <c r="B691" i="17"/>
  <c r="B692" i="17"/>
  <c r="B693" i="17"/>
  <c r="B694" i="17"/>
  <c r="B695" i="17"/>
  <c r="B696" i="17"/>
  <c r="B697" i="17"/>
  <c r="B698" i="17"/>
  <c r="B699" i="17"/>
  <c r="B700" i="17"/>
  <c r="B701" i="17"/>
  <c r="B702" i="17"/>
  <c r="B703" i="17"/>
  <c r="B704" i="17"/>
  <c r="B705" i="17"/>
  <c r="B706" i="17"/>
  <c r="B707" i="17"/>
  <c r="B708" i="17"/>
  <c r="B709" i="17"/>
  <c r="B710" i="17"/>
  <c r="B711" i="17"/>
  <c r="B712" i="17"/>
  <c r="B713" i="17"/>
  <c r="B714" i="17"/>
  <c r="B715" i="17"/>
  <c r="B716" i="17"/>
  <c r="B717" i="17"/>
  <c r="B718" i="17"/>
  <c r="B719" i="17"/>
  <c r="B720" i="17"/>
  <c r="B721" i="17"/>
  <c r="B722" i="17"/>
  <c r="B723" i="17"/>
  <c r="B724" i="17"/>
  <c r="B725" i="17"/>
  <c r="B726" i="17"/>
  <c r="B727" i="17"/>
  <c r="B728" i="17"/>
  <c r="B729" i="17"/>
  <c r="B730" i="17"/>
  <c r="B731" i="17"/>
  <c r="B732" i="17"/>
  <c r="B733" i="17"/>
  <c r="B734" i="17"/>
  <c r="B735" i="17"/>
  <c r="B736" i="17"/>
  <c r="B737" i="17"/>
  <c r="B738" i="17"/>
  <c r="B739" i="17"/>
  <c r="B740" i="17"/>
  <c r="B4" i="17"/>
  <c r="DA9" i="6" l="1"/>
  <c r="BW14" i="6" a="1"/>
  <c r="BW14" i="6" s="1"/>
  <c r="DA5" i="6"/>
  <c r="DA7" i="6"/>
  <c r="O50" i="2"/>
  <c r="BW114" i="6" l="1" a="1"/>
  <c r="BW114" i="6" s="1"/>
  <c r="BI114" i="6" a="1"/>
  <c r="BI114" i="6" s="1"/>
  <c r="E114" i="6" a="1"/>
  <c r="E114" i="6" s="1"/>
  <c r="AG106" i="6" a="1"/>
  <c r="AG106" i="6" s="1"/>
  <c r="BI98" i="6" a="1"/>
  <c r="BI98" i="6" s="1"/>
  <c r="E98" i="6" a="1"/>
  <c r="E98" i="6" s="1"/>
  <c r="AG90" i="6" a="1"/>
  <c r="AG90" i="6" s="1"/>
  <c r="BI76" i="6" a="1"/>
  <c r="BI76" i="6" s="1"/>
  <c r="E76" i="6" a="1"/>
  <c r="E76" i="6" s="1"/>
  <c r="AG68" i="6" a="1"/>
  <c r="AG68" i="6" s="1"/>
  <c r="BI60" i="6" a="1"/>
  <c r="BI60" i="6" s="1"/>
  <c r="E60" i="6" a="1"/>
  <c r="E60" i="6" s="1"/>
  <c r="AG52" i="6" a="1"/>
  <c r="AG52" i="6" s="1"/>
  <c r="BI38" i="6" a="1"/>
  <c r="BI38" i="6" s="1"/>
  <c r="E38" i="6" a="1"/>
  <c r="E38" i="6" s="1"/>
  <c r="AG30" i="6" a="1"/>
  <c r="AG30" i="6" s="1"/>
  <c r="BI22" i="6" a="1"/>
  <c r="BI22" i="6" s="1"/>
  <c r="E22" i="6" a="1"/>
  <c r="E22" i="6" s="1"/>
  <c r="AG14" i="6" a="1"/>
  <c r="AG14" i="6" s="1"/>
  <c r="S114" i="6" a="1"/>
  <c r="S114" i="6" s="1"/>
  <c r="BW98" i="6" a="1"/>
  <c r="BW98" i="6" s="1"/>
  <c r="AU90" i="6" a="1"/>
  <c r="AU90" i="6" s="1"/>
  <c r="S76" i="6" a="1"/>
  <c r="S76" i="6" s="1"/>
  <c r="BW60" i="6" a="1"/>
  <c r="BW60" i="6" s="1"/>
  <c r="S60" i="6" a="1"/>
  <c r="S60" i="6" s="1"/>
  <c r="BW38" i="6" a="1"/>
  <c r="BW38" i="6" s="1"/>
  <c r="AU30" i="6" a="1"/>
  <c r="AU30" i="6" s="1"/>
  <c r="S22" i="6" a="1"/>
  <c r="S22" i="6" s="1"/>
  <c r="AU114" i="6" a="1"/>
  <c r="AU114" i="6" s="1"/>
  <c r="BW106" i="6" a="1"/>
  <c r="BW106" i="6" s="1"/>
  <c r="S106" i="6" a="1"/>
  <c r="S106" i="6" s="1"/>
  <c r="AU98" i="6" a="1"/>
  <c r="AU98" i="6" s="1"/>
  <c r="BW90" i="6" a="1"/>
  <c r="BW90" i="6" s="1"/>
  <c r="S90" i="6" a="1"/>
  <c r="S90" i="6" s="1"/>
  <c r="AU76" i="6" a="1"/>
  <c r="AU76" i="6" s="1"/>
  <c r="BW68" i="6" a="1"/>
  <c r="BW68" i="6" s="1"/>
  <c r="S68" i="6" a="1"/>
  <c r="S68" i="6" s="1"/>
  <c r="AU60" i="6" a="1"/>
  <c r="AU60" i="6" s="1"/>
  <c r="BW52" i="6" a="1"/>
  <c r="BW52" i="6" s="1"/>
  <c r="S52" i="6" a="1"/>
  <c r="S52" i="6" s="1"/>
  <c r="AU38" i="6" a="1"/>
  <c r="AU38" i="6" s="1"/>
  <c r="BW30" i="6" a="1"/>
  <c r="BW30" i="6" s="1"/>
  <c r="S30" i="6" a="1"/>
  <c r="S30" i="6" s="1"/>
  <c r="AU22" i="6" a="1"/>
  <c r="AU22" i="6" s="1"/>
  <c r="S14" i="6" a="1"/>
  <c r="S14" i="6" s="1"/>
  <c r="AG114" i="6" a="1"/>
  <c r="AG114" i="6" s="1"/>
  <c r="BI106" i="6" a="1"/>
  <c r="BI106" i="6" s="1"/>
  <c r="E106" i="6" a="1"/>
  <c r="E106" i="6" s="1"/>
  <c r="AG98" i="6" a="1"/>
  <c r="AG98" i="6" s="1"/>
  <c r="BI90" i="6" a="1"/>
  <c r="BI90" i="6" s="1"/>
  <c r="E90" i="6" a="1"/>
  <c r="E90" i="6" s="1"/>
  <c r="AG76" i="6" a="1"/>
  <c r="AG76" i="6" s="1"/>
  <c r="BI68" i="6" a="1"/>
  <c r="BI68" i="6" s="1"/>
  <c r="E68" i="6" a="1"/>
  <c r="E68" i="6" s="1"/>
  <c r="AG60" i="6" a="1"/>
  <c r="AG60" i="6" s="1"/>
  <c r="BI52" i="6" a="1"/>
  <c r="BI52" i="6" s="1"/>
  <c r="E52" i="6" a="1"/>
  <c r="E52" i="6" s="1"/>
  <c r="AG38" i="6" a="1"/>
  <c r="AG38" i="6" s="1"/>
  <c r="BI30" i="6" a="1"/>
  <c r="BI30" i="6" s="1"/>
  <c r="E30" i="6" a="1"/>
  <c r="E30" i="6" s="1"/>
  <c r="AG22" i="6" a="1"/>
  <c r="AG22" i="6" s="1"/>
  <c r="BI14" i="6" a="1"/>
  <c r="BI14" i="6" s="1"/>
  <c r="E14" i="6" a="1"/>
  <c r="E14" i="6" s="1"/>
  <c r="AU106" i="6" a="1"/>
  <c r="AU106" i="6" s="1"/>
  <c r="S98" i="6" a="1"/>
  <c r="S98" i="6" s="1"/>
  <c r="BW76" i="6" a="1"/>
  <c r="BW76" i="6" s="1"/>
  <c r="AU68" i="6" a="1"/>
  <c r="AU68" i="6" s="1"/>
  <c r="AU52" i="6" a="1"/>
  <c r="AU52" i="6" s="1"/>
  <c r="S38" i="6" a="1"/>
  <c r="S38" i="6" s="1"/>
  <c r="BW22" i="6" a="1"/>
  <c r="BW22" i="6" s="1"/>
  <c r="AU14" i="6" a="1"/>
  <c r="AU14" i="6" s="1"/>
  <c r="R50" i="2"/>
  <c r="O47" i="17" l="1"/>
  <c r="O5" i="17"/>
  <c r="Q4" i="17"/>
  <c r="CO23" i="14" l="1"/>
  <c r="P4" i="17" l="1"/>
  <c r="O4" i="17"/>
  <c r="CW23" i="14"/>
  <c r="CW17" i="14"/>
  <c r="CO17" i="14"/>
  <c r="CW11" i="14"/>
  <c r="CO11" i="14"/>
  <c r="AA4" i="17"/>
  <c r="BS23" i="14"/>
  <c r="BO42" i="14"/>
  <c r="BJ42" i="14"/>
  <c r="AV42" i="14"/>
  <c r="AH42" i="14"/>
  <c r="T42" i="14"/>
  <c r="F42" i="14"/>
  <c r="AA23" i="14"/>
  <c r="J3" i="2"/>
  <c r="AJ48" i="17"/>
  <c r="AK48" i="17"/>
  <c r="AJ49" i="17"/>
  <c r="AK49" i="17"/>
  <c r="AJ50" i="17"/>
  <c r="AK50" i="17"/>
  <c r="AJ51" i="17"/>
  <c r="AK51" i="17"/>
  <c r="AJ52" i="17"/>
  <c r="AK52" i="17"/>
  <c r="AJ53" i="17"/>
  <c r="AK53" i="17"/>
  <c r="AJ54" i="17"/>
  <c r="AK54" i="17"/>
  <c r="AJ55" i="17"/>
  <c r="AK55" i="17"/>
  <c r="AJ56" i="17"/>
  <c r="AK56" i="17"/>
  <c r="AJ57" i="17"/>
  <c r="AK57" i="17"/>
  <c r="AJ58" i="17"/>
  <c r="AK58" i="17"/>
  <c r="AJ59" i="17"/>
  <c r="AK59" i="17"/>
  <c r="AJ60" i="17"/>
  <c r="AK60" i="17"/>
  <c r="AJ61" i="17"/>
  <c r="AK61" i="17"/>
  <c r="AJ62" i="17"/>
  <c r="AK62" i="17"/>
  <c r="AJ63" i="17"/>
  <c r="AK63" i="17"/>
  <c r="AJ64" i="17"/>
  <c r="AK64" i="17"/>
  <c r="AJ65" i="17"/>
  <c r="AK65" i="17"/>
  <c r="AJ66" i="17"/>
  <c r="AK66" i="17"/>
  <c r="AJ67" i="17"/>
  <c r="AK67" i="17"/>
  <c r="AJ68" i="17"/>
  <c r="AK68" i="17"/>
  <c r="AJ69" i="17"/>
  <c r="AK69" i="17"/>
  <c r="AJ70" i="17"/>
  <c r="AK70" i="17"/>
  <c r="AJ71" i="17"/>
  <c r="AK71" i="17"/>
  <c r="AJ72" i="17"/>
  <c r="AK72" i="17"/>
  <c r="AJ73" i="17"/>
  <c r="AK73" i="17"/>
  <c r="AJ74" i="17"/>
  <c r="AK74" i="17"/>
  <c r="AJ75" i="17"/>
  <c r="AK75" i="17"/>
  <c r="AJ76" i="17"/>
  <c r="AK76" i="17"/>
  <c r="AJ77" i="17"/>
  <c r="AK77" i="17"/>
  <c r="AJ78" i="17"/>
  <c r="AK78" i="17"/>
  <c r="AJ79" i="17"/>
  <c r="AK79" i="17"/>
  <c r="AJ80" i="17"/>
  <c r="AK80" i="17"/>
  <c r="AJ81" i="17"/>
  <c r="AK81" i="17"/>
  <c r="AJ82" i="17"/>
  <c r="AK82" i="17"/>
  <c r="AJ83" i="17"/>
  <c r="AK83" i="17"/>
  <c r="AJ84" i="17"/>
  <c r="AK84" i="17"/>
  <c r="AJ85" i="17"/>
  <c r="AK85" i="17"/>
  <c r="AK47" i="17"/>
  <c r="AJ47" i="17"/>
  <c r="AH85" i="17"/>
  <c r="O75" i="17"/>
  <c r="P75" i="17"/>
  <c r="Q75" i="17"/>
  <c r="R75" i="17"/>
  <c r="S75" i="17"/>
  <c r="T75" i="17"/>
  <c r="U75" i="17"/>
  <c r="V75" i="17"/>
  <c r="W75" i="17"/>
  <c r="X75" i="17"/>
  <c r="Y75" i="17"/>
  <c r="Z75" i="17"/>
  <c r="AA75" i="17"/>
  <c r="AB75" i="17"/>
  <c r="AC75" i="17"/>
  <c r="AD75" i="17"/>
  <c r="AE75" i="17"/>
  <c r="AF75" i="17"/>
  <c r="AG75" i="17"/>
  <c r="AH75" i="17"/>
  <c r="O76" i="17"/>
  <c r="P76" i="17"/>
  <c r="Q76" i="17"/>
  <c r="R76" i="17"/>
  <c r="S76" i="17"/>
  <c r="T76" i="17"/>
  <c r="U76" i="17"/>
  <c r="V76" i="17"/>
  <c r="W76" i="17"/>
  <c r="X76" i="17"/>
  <c r="Y76" i="17"/>
  <c r="Z76" i="17"/>
  <c r="AA76" i="17"/>
  <c r="AB76" i="17"/>
  <c r="AC76" i="17"/>
  <c r="AD76" i="17"/>
  <c r="AE76" i="17"/>
  <c r="AF76" i="17"/>
  <c r="AG76" i="17"/>
  <c r="AH76" i="17"/>
  <c r="O77" i="17"/>
  <c r="P77" i="17"/>
  <c r="Q77" i="17"/>
  <c r="R77" i="17"/>
  <c r="S77" i="17"/>
  <c r="T77" i="17"/>
  <c r="U77" i="17"/>
  <c r="V77" i="17"/>
  <c r="W77" i="17"/>
  <c r="X77" i="17"/>
  <c r="Y77" i="17"/>
  <c r="Z77" i="17"/>
  <c r="AA77" i="17"/>
  <c r="AB77" i="17"/>
  <c r="AC77" i="17"/>
  <c r="AD77" i="17"/>
  <c r="AE77" i="17"/>
  <c r="AF77" i="17"/>
  <c r="AG77" i="17"/>
  <c r="AH77" i="17"/>
  <c r="O78" i="17"/>
  <c r="P78" i="17"/>
  <c r="Q78" i="17"/>
  <c r="R78" i="17"/>
  <c r="S78" i="17"/>
  <c r="T78" i="17"/>
  <c r="U78" i="17"/>
  <c r="V78" i="17"/>
  <c r="W78" i="17"/>
  <c r="X78" i="17"/>
  <c r="Y78" i="17"/>
  <c r="Z78" i="17"/>
  <c r="AA78" i="17"/>
  <c r="AB78" i="17"/>
  <c r="AC78" i="17"/>
  <c r="AD78" i="17"/>
  <c r="AE78" i="17"/>
  <c r="AF78" i="17"/>
  <c r="AG78" i="17"/>
  <c r="AH78" i="17"/>
  <c r="O79" i="17"/>
  <c r="P79" i="17"/>
  <c r="Q79" i="17"/>
  <c r="R79" i="17"/>
  <c r="S79" i="17"/>
  <c r="T79" i="17"/>
  <c r="U79" i="17"/>
  <c r="V79" i="17"/>
  <c r="W79" i="17"/>
  <c r="X79" i="17"/>
  <c r="Y79" i="17"/>
  <c r="Z79" i="17"/>
  <c r="AA79" i="17"/>
  <c r="AB79" i="17"/>
  <c r="AC79" i="17"/>
  <c r="AD79" i="17"/>
  <c r="AE79" i="17"/>
  <c r="AF79" i="17"/>
  <c r="AG79" i="17"/>
  <c r="AH79" i="17"/>
  <c r="O80" i="17"/>
  <c r="P80" i="17"/>
  <c r="Q80" i="17"/>
  <c r="R80" i="17"/>
  <c r="S80" i="17"/>
  <c r="T80" i="17"/>
  <c r="U80" i="17"/>
  <c r="V80" i="17"/>
  <c r="W80" i="17"/>
  <c r="X80" i="17"/>
  <c r="Y80" i="17"/>
  <c r="Z80" i="17"/>
  <c r="AA80" i="17"/>
  <c r="AB80" i="17"/>
  <c r="AC80" i="17"/>
  <c r="AD80" i="17"/>
  <c r="AE80" i="17"/>
  <c r="AF80" i="17"/>
  <c r="AG80" i="17"/>
  <c r="AH80" i="17"/>
  <c r="O81" i="17"/>
  <c r="P81" i="17"/>
  <c r="Q81" i="17"/>
  <c r="R81" i="17"/>
  <c r="S81" i="17"/>
  <c r="T81" i="17"/>
  <c r="U81" i="17"/>
  <c r="V81" i="17"/>
  <c r="W81" i="17"/>
  <c r="X81" i="17"/>
  <c r="Y81" i="17"/>
  <c r="Z81" i="17"/>
  <c r="AA81" i="17"/>
  <c r="AB81" i="17"/>
  <c r="AC81" i="17"/>
  <c r="AD81" i="17"/>
  <c r="AE81" i="17"/>
  <c r="AF81" i="17"/>
  <c r="AG81" i="17"/>
  <c r="AH81" i="17"/>
  <c r="O82" i="17"/>
  <c r="P82" i="17"/>
  <c r="Q82" i="17"/>
  <c r="R82" i="17"/>
  <c r="S82" i="17"/>
  <c r="T82" i="17"/>
  <c r="U82" i="17"/>
  <c r="V82" i="17"/>
  <c r="W82" i="17"/>
  <c r="X82" i="17"/>
  <c r="Y82" i="17"/>
  <c r="Z82" i="17"/>
  <c r="AA82" i="17"/>
  <c r="AB82" i="17"/>
  <c r="AC82" i="17"/>
  <c r="AD82" i="17"/>
  <c r="AE82" i="17"/>
  <c r="AF82" i="17"/>
  <c r="AG82" i="17"/>
  <c r="AH82" i="17"/>
  <c r="O83" i="17"/>
  <c r="P83" i="17"/>
  <c r="Q83" i="17"/>
  <c r="R83" i="17"/>
  <c r="S83" i="17"/>
  <c r="T83" i="17"/>
  <c r="U83" i="17"/>
  <c r="V83" i="17"/>
  <c r="W83" i="17"/>
  <c r="X83" i="17"/>
  <c r="Y83" i="17"/>
  <c r="Z83" i="17"/>
  <c r="AA83" i="17"/>
  <c r="AB83" i="17"/>
  <c r="AC83" i="17"/>
  <c r="AD83" i="17"/>
  <c r="AE83" i="17"/>
  <c r="AF83" i="17"/>
  <c r="AG83" i="17"/>
  <c r="AH83" i="17"/>
  <c r="O84" i="17"/>
  <c r="P84" i="17"/>
  <c r="Q84" i="17"/>
  <c r="R84" i="17"/>
  <c r="S84" i="17"/>
  <c r="T84" i="17"/>
  <c r="U84" i="17"/>
  <c r="V84" i="17"/>
  <c r="W84" i="17"/>
  <c r="X84" i="17"/>
  <c r="Y84" i="17"/>
  <c r="Z84" i="17"/>
  <c r="AA84" i="17"/>
  <c r="AB84" i="17"/>
  <c r="AC84" i="17"/>
  <c r="AD84" i="17"/>
  <c r="AE84" i="17"/>
  <c r="AF84" i="17"/>
  <c r="AG84" i="17"/>
  <c r="AH84" i="17"/>
  <c r="O85" i="17"/>
  <c r="P85" i="17"/>
  <c r="Q85" i="17"/>
  <c r="R85" i="17"/>
  <c r="S85" i="17"/>
  <c r="T85" i="17"/>
  <c r="U85" i="17"/>
  <c r="V85" i="17"/>
  <c r="W85" i="17"/>
  <c r="X85" i="17"/>
  <c r="Y85" i="17"/>
  <c r="Z85" i="17"/>
  <c r="AA85" i="17"/>
  <c r="AB85" i="17"/>
  <c r="AC85" i="17"/>
  <c r="AD85" i="17"/>
  <c r="AE85" i="17"/>
  <c r="AF85" i="17"/>
  <c r="AG85" i="17"/>
  <c r="O66" i="17"/>
  <c r="P66" i="17"/>
  <c r="Q66" i="17"/>
  <c r="R66" i="17"/>
  <c r="S66" i="17"/>
  <c r="T66" i="17"/>
  <c r="U66" i="17"/>
  <c r="V66" i="17"/>
  <c r="W66" i="17"/>
  <c r="X66" i="17"/>
  <c r="Y66" i="17"/>
  <c r="Z66" i="17"/>
  <c r="AA66" i="17"/>
  <c r="AB66" i="17"/>
  <c r="AC66" i="17"/>
  <c r="AD66" i="17"/>
  <c r="AE66" i="17"/>
  <c r="AF66" i="17"/>
  <c r="AG66" i="17"/>
  <c r="AH66" i="17"/>
  <c r="O67" i="17"/>
  <c r="P67" i="17"/>
  <c r="Q67" i="17"/>
  <c r="R67" i="17"/>
  <c r="S67" i="17"/>
  <c r="T67" i="17"/>
  <c r="U67" i="17"/>
  <c r="V67" i="17"/>
  <c r="W67" i="17"/>
  <c r="X67" i="17"/>
  <c r="Y67" i="17"/>
  <c r="Z67" i="17"/>
  <c r="AA67" i="17"/>
  <c r="AB67" i="17"/>
  <c r="AC67" i="17"/>
  <c r="AD67" i="17"/>
  <c r="AE67" i="17"/>
  <c r="AF67" i="17"/>
  <c r="AG67" i="17"/>
  <c r="AH67" i="17"/>
  <c r="O68" i="17"/>
  <c r="P68" i="17"/>
  <c r="Q68" i="17"/>
  <c r="R68" i="17"/>
  <c r="S68" i="17"/>
  <c r="T68" i="17"/>
  <c r="U68" i="17"/>
  <c r="V68" i="17"/>
  <c r="W68" i="17"/>
  <c r="X68" i="17"/>
  <c r="Y68" i="17"/>
  <c r="Z68" i="17"/>
  <c r="AA68" i="17"/>
  <c r="AB68" i="17"/>
  <c r="AC68" i="17"/>
  <c r="AD68" i="17"/>
  <c r="AE68" i="17"/>
  <c r="AF68" i="17"/>
  <c r="AG68" i="17"/>
  <c r="AH68" i="17"/>
  <c r="O69" i="17"/>
  <c r="P69" i="17"/>
  <c r="Q69" i="17"/>
  <c r="R69" i="17"/>
  <c r="S69" i="17"/>
  <c r="T69" i="17"/>
  <c r="U69" i="17"/>
  <c r="V69" i="17"/>
  <c r="W69" i="17"/>
  <c r="X69" i="17"/>
  <c r="Y69" i="17"/>
  <c r="Z69" i="17"/>
  <c r="AA69" i="17"/>
  <c r="AB69" i="17"/>
  <c r="AC69" i="17"/>
  <c r="AD69" i="17"/>
  <c r="AE69" i="17"/>
  <c r="AF69" i="17"/>
  <c r="AG69" i="17"/>
  <c r="AH69" i="17"/>
  <c r="O70" i="17"/>
  <c r="P70" i="17"/>
  <c r="Q70" i="17"/>
  <c r="R70" i="17"/>
  <c r="S70" i="17"/>
  <c r="T70" i="17"/>
  <c r="U70" i="17"/>
  <c r="V70" i="17"/>
  <c r="W70" i="17"/>
  <c r="X70" i="17"/>
  <c r="Y70" i="17"/>
  <c r="Z70" i="17"/>
  <c r="AA70" i="17"/>
  <c r="AB70" i="17"/>
  <c r="AC70" i="17"/>
  <c r="AD70" i="17"/>
  <c r="AE70" i="17"/>
  <c r="AF70" i="17"/>
  <c r="AG70" i="17"/>
  <c r="AH70" i="17"/>
  <c r="O71" i="17"/>
  <c r="P71" i="17"/>
  <c r="Q71" i="17"/>
  <c r="R71" i="17"/>
  <c r="S71" i="17"/>
  <c r="T71" i="17"/>
  <c r="U71" i="17"/>
  <c r="V71" i="17"/>
  <c r="W71" i="17"/>
  <c r="X71" i="17"/>
  <c r="Y71" i="17"/>
  <c r="Z71" i="17"/>
  <c r="AA71" i="17"/>
  <c r="AB71" i="17"/>
  <c r="AC71" i="17"/>
  <c r="AD71" i="17"/>
  <c r="AE71" i="17"/>
  <c r="AF71" i="17"/>
  <c r="AG71" i="17"/>
  <c r="AH71" i="17"/>
  <c r="O72" i="17"/>
  <c r="P72" i="17"/>
  <c r="Q72" i="17"/>
  <c r="R72" i="17"/>
  <c r="S72" i="17"/>
  <c r="T72" i="17"/>
  <c r="U72" i="17"/>
  <c r="V72" i="17"/>
  <c r="W72" i="17"/>
  <c r="X72" i="17"/>
  <c r="Y72" i="17"/>
  <c r="Z72" i="17"/>
  <c r="AA72" i="17"/>
  <c r="AB72" i="17"/>
  <c r="AC72" i="17"/>
  <c r="AD72" i="17"/>
  <c r="AE72" i="17"/>
  <c r="AF72" i="17"/>
  <c r="AG72" i="17"/>
  <c r="AH72" i="17"/>
  <c r="O73" i="17"/>
  <c r="P73" i="17"/>
  <c r="Q73" i="17"/>
  <c r="R73" i="17"/>
  <c r="S73" i="17"/>
  <c r="T73" i="17"/>
  <c r="U73" i="17"/>
  <c r="V73" i="17"/>
  <c r="W73" i="17"/>
  <c r="X73" i="17"/>
  <c r="Y73" i="17"/>
  <c r="Z73" i="17"/>
  <c r="AA73" i="17"/>
  <c r="AB73" i="17"/>
  <c r="AC73" i="17"/>
  <c r="AD73" i="17"/>
  <c r="AE73" i="17"/>
  <c r="AF73" i="17"/>
  <c r="AG73" i="17"/>
  <c r="AH73" i="17"/>
  <c r="O74" i="17"/>
  <c r="P74" i="17"/>
  <c r="Q74" i="17"/>
  <c r="R74" i="17"/>
  <c r="S74" i="17"/>
  <c r="T74" i="17"/>
  <c r="U74" i="17"/>
  <c r="V74" i="17"/>
  <c r="W74" i="17"/>
  <c r="X74" i="17"/>
  <c r="Y74" i="17"/>
  <c r="Z74" i="17"/>
  <c r="AA74" i="17"/>
  <c r="AB74" i="17"/>
  <c r="AC74" i="17"/>
  <c r="AD74" i="17"/>
  <c r="AE74" i="17"/>
  <c r="AF74" i="17"/>
  <c r="AG74" i="17"/>
  <c r="AH74" i="17"/>
  <c r="O54" i="17"/>
  <c r="P54" i="17"/>
  <c r="Q54" i="17"/>
  <c r="R54" i="17"/>
  <c r="S54" i="17"/>
  <c r="T54" i="17"/>
  <c r="U54" i="17"/>
  <c r="V54" i="17"/>
  <c r="W54" i="17"/>
  <c r="X54" i="17"/>
  <c r="Y54" i="17"/>
  <c r="Z54" i="17"/>
  <c r="AA54" i="17"/>
  <c r="AB54" i="17"/>
  <c r="AC54" i="17"/>
  <c r="AD54" i="17"/>
  <c r="AE54" i="17"/>
  <c r="AF54" i="17"/>
  <c r="AG54" i="17"/>
  <c r="AH54" i="17"/>
  <c r="O55" i="17"/>
  <c r="P55" i="17"/>
  <c r="Q55" i="17"/>
  <c r="R55" i="17"/>
  <c r="S55" i="17"/>
  <c r="T55" i="17"/>
  <c r="U55" i="17"/>
  <c r="V55" i="17"/>
  <c r="W55" i="17"/>
  <c r="X55" i="17"/>
  <c r="Y55" i="17"/>
  <c r="Z55" i="17"/>
  <c r="AA55" i="17"/>
  <c r="AB55" i="17"/>
  <c r="AC55" i="17"/>
  <c r="AD55" i="17"/>
  <c r="AE55" i="17"/>
  <c r="AF55" i="17"/>
  <c r="AG55" i="17"/>
  <c r="AH55" i="17"/>
  <c r="O56" i="17"/>
  <c r="P56" i="17"/>
  <c r="Q56" i="17"/>
  <c r="R56" i="17"/>
  <c r="S56" i="17"/>
  <c r="T56" i="17"/>
  <c r="U56" i="17"/>
  <c r="V56" i="17"/>
  <c r="W56" i="17"/>
  <c r="X56" i="17"/>
  <c r="Y56" i="17"/>
  <c r="Z56" i="17"/>
  <c r="AA56" i="17"/>
  <c r="AB56" i="17"/>
  <c r="AC56" i="17"/>
  <c r="AD56" i="17"/>
  <c r="AE56" i="17"/>
  <c r="AF56" i="17"/>
  <c r="AG56" i="17"/>
  <c r="AH56" i="17"/>
  <c r="O57" i="17"/>
  <c r="P57" i="17"/>
  <c r="Q57" i="17"/>
  <c r="R57" i="17"/>
  <c r="S57" i="17"/>
  <c r="T57" i="17"/>
  <c r="U57" i="17"/>
  <c r="V57" i="17"/>
  <c r="W57" i="17"/>
  <c r="X57" i="17"/>
  <c r="Y57" i="17"/>
  <c r="Z57" i="17"/>
  <c r="AA57" i="17"/>
  <c r="AB57" i="17"/>
  <c r="AC57" i="17"/>
  <c r="AD57" i="17"/>
  <c r="AE57" i="17"/>
  <c r="AF57" i="17"/>
  <c r="AG57" i="17"/>
  <c r="AH57" i="17"/>
  <c r="O58" i="17"/>
  <c r="P58" i="17"/>
  <c r="Q58" i="17"/>
  <c r="R58" i="17"/>
  <c r="S58" i="17"/>
  <c r="T58" i="17"/>
  <c r="U58" i="17"/>
  <c r="V58" i="17"/>
  <c r="W58" i="17"/>
  <c r="X58" i="17"/>
  <c r="Y58" i="17"/>
  <c r="Z58" i="17"/>
  <c r="AA58" i="17"/>
  <c r="AB58" i="17"/>
  <c r="AC58" i="17"/>
  <c r="AD58" i="17"/>
  <c r="AE58" i="17"/>
  <c r="AF58" i="17"/>
  <c r="AG58" i="17"/>
  <c r="AH58" i="17"/>
  <c r="O59" i="17"/>
  <c r="P59" i="17"/>
  <c r="Q59" i="17"/>
  <c r="R59" i="17"/>
  <c r="S59" i="17"/>
  <c r="T59" i="17"/>
  <c r="U59" i="17"/>
  <c r="V59" i="17"/>
  <c r="W59" i="17"/>
  <c r="X59" i="17"/>
  <c r="Y59" i="17"/>
  <c r="Z59" i="17"/>
  <c r="AA59" i="17"/>
  <c r="AB59" i="17"/>
  <c r="AC59" i="17"/>
  <c r="AD59" i="17"/>
  <c r="AE59" i="17"/>
  <c r="AF59" i="17"/>
  <c r="AG59" i="17"/>
  <c r="AH59" i="17"/>
  <c r="O60" i="17"/>
  <c r="P60" i="17"/>
  <c r="Q60" i="17"/>
  <c r="R60" i="17"/>
  <c r="S60" i="17"/>
  <c r="T60" i="17"/>
  <c r="U60" i="17"/>
  <c r="V60" i="17"/>
  <c r="W60" i="17"/>
  <c r="X60" i="17"/>
  <c r="Y60" i="17"/>
  <c r="Z60" i="17"/>
  <c r="AA60" i="17"/>
  <c r="AB60" i="17"/>
  <c r="AC60" i="17"/>
  <c r="AD60" i="17"/>
  <c r="AE60" i="17"/>
  <c r="AF60" i="17"/>
  <c r="AG60" i="17"/>
  <c r="AH60" i="17"/>
  <c r="O61" i="17"/>
  <c r="P61" i="17"/>
  <c r="Q61" i="17"/>
  <c r="R61" i="17"/>
  <c r="S61" i="17"/>
  <c r="T61" i="17"/>
  <c r="U61" i="17"/>
  <c r="V61" i="17"/>
  <c r="W61" i="17"/>
  <c r="X61" i="17"/>
  <c r="Y61" i="17"/>
  <c r="Z61" i="17"/>
  <c r="AA61" i="17"/>
  <c r="AB61" i="17"/>
  <c r="AC61" i="17"/>
  <c r="AD61" i="17"/>
  <c r="AE61" i="17"/>
  <c r="AF61" i="17"/>
  <c r="AG61" i="17"/>
  <c r="AH61" i="17"/>
  <c r="O62" i="17"/>
  <c r="P62" i="17"/>
  <c r="Q62" i="17"/>
  <c r="R62" i="17"/>
  <c r="S62" i="17"/>
  <c r="T62" i="17"/>
  <c r="U62" i="17"/>
  <c r="V62" i="17"/>
  <c r="W62" i="17"/>
  <c r="X62" i="17"/>
  <c r="Y62" i="17"/>
  <c r="Z62" i="17"/>
  <c r="AA62" i="17"/>
  <c r="AB62" i="17"/>
  <c r="AC62" i="17"/>
  <c r="AD62" i="17"/>
  <c r="AE62" i="17"/>
  <c r="AF62" i="17"/>
  <c r="AG62" i="17"/>
  <c r="AH62" i="17"/>
  <c r="O63" i="17"/>
  <c r="P63" i="17"/>
  <c r="Q63" i="17"/>
  <c r="R63" i="17"/>
  <c r="S63" i="17"/>
  <c r="T63" i="17"/>
  <c r="U63" i="17"/>
  <c r="V63" i="17"/>
  <c r="W63" i="17"/>
  <c r="X63" i="17"/>
  <c r="Y63" i="17"/>
  <c r="Z63" i="17"/>
  <c r="AA63" i="17"/>
  <c r="AB63" i="17"/>
  <c r="AC63" i="17"/>
  <c r="AD63" i="17"/>
  <c r="AE63" i="17"/>
  <c r="AF63" i="17"/>
  <c r="AG63" i="17"/>
  <c r="AH63" i="17"/>
  <c r="O64" i="17"/>
  <c r="P64" i="17"/>
  <c r="Q64" i="17"/>
  <c r="R64" i="17"/>
  <c r="S64" i="17"/>
  <c r="T64" i="17"/>
  <c r="U64" i="17"/>
  <c r="V64" i="17"/>
  <c r="W64" i="17"/>
  <c r="X64" i="17"/>
  <c r="Y64" i="17"/>
  <c r="Z64" i="17"/>
  <c r="AA64" i="17"/>
  <c r="AB64" i="17"/>
  <c r="AC64" i="17"/>
  <c r="AD64" i="17"/>
  <c r="AE64" i="17"/>
  <c r="AF64" i="17"/>
  <c r="AG64" i="17"/>
  <c r="AH64" i="17"/>
  <c r="O65" i="17"/>
  <c r="P65" i="17"/>
  <c r="Q65" i="17"/>
  <c r="R65" i="17"/>
  <c r="S65" i="17"/>
  <c r="T65" i="17"/>
  <c r="U65" i="17"/>
  <c r="V65" i="17"/>
  <c r="W65" i="17"/>
  <c r="X65" i="17"/>
  <c r="Y65" i="17"/>
  <c r="Z65" i="17"/>
  <c r="AA65" i="17"/>
  <c r="AB65" i="17"/>
  <c r="AC65" i="17"/>
  <c r="AD65" i="17"/>
  <c r="AE65" i="17"/>
  <c r="AF65" i="17"/>
  <c r="AG65" i="17"/>
  <c r="AH65" i="17"/>
  <c r="O48" i="17"/>
  <c r="P48" i="17"/>
  <c r="Q48" i="17"/>
  <c r="R48" i="17"/>
  <c r="S48" i="17"/>
  <c r="T48" i="17"/>
  <c r="U48" i="17"/>
  <c r="V48" i="17"/>
  <c r="W48" i="17"/>
  <c r="X48" i="17"/>
  <c r="Y48" i="17"/>
  <c r="Z48" i="17"/>
  <c r="AA48" i="17"/>
  <c r="AB48" i="17"/>
  <c r="AC48" i="17"/>
  <c r="AD48" i="17"/>
  <c r="AE48" i="17"/>
  <c r="AF48" i="17"/>
  <c r="AG48" i="17"/>
  <c r="AH48" i="17"/>
  <c r="O49" i="17"/>
  <c r="P49" i="17"/>
  <c r="Q49" i="17"/>
  <c r="R49" i="17"/>
  <c r="S49" i="17"/>
  <c r="T49" i="17"/>
  <c r="U49" i="17"/>
  <c r="V49" i="17"/>
  <c r="W49" i="17"/>
  <c r="X49" i="17"/>
  <c r="Y49" i="17"/>
  <c r="Z49" i="17"/>
  <c r="AA49" i="17"/>
  <c r="AB49" i="17"/>
  <c r="AC49" i="17"/>
  <c r="AD49" i="17"/>
  <c r="AE49" i="17"/>
  <c r="AF49" i="17"/>
  <c r="AG49" i="17"/>
  <c r="AH49" i="17"/>
  <c r="O50" i="17"/>
  <c r="P50" i="17"/>
  <c r="Q50" i="17"/>
  <c r="R50" i="17"/>
  <c r="S50" i="17"/>
  <c r="T50" i="17"/>
  <c r="U50" i="17"/>
  <c r="V50" i="17"/>
  <c r="W50" i="17"/>
  <c r="X50" i="17"/>
  <c r="Y50" i="17"/>
  <c r="Z50" i="17"/>
  <c r="AA50" i="17"/>
  <c r="AB50" i="17"/>
  <c r="AC50" i="17"/>
  <c r="AD50" i="17"/>
  <c r="AE50" i="17"/>
  <c r="AF50" i="17"/>
  <c r="AG50" i="17"/>
  <c r="AH50" i="17"/>
  <c r="O51" i="17"/>
  <c r="P51" i="17"/>
  <c r="Q51" i="17"/>
  <c r="R51" i="17"/>
  <c r="S51" i="17"/>
  <c r="T51" i="17"/>
  <c r="U51" i="17"/>
  <c r="V51" i="17"/>
  <c r="W51" i="17"/>
  <c r="X51" i="17"/>
  <c r="Y51" i="17"/>
  <c r="Z51" i="17"/>
  <c r="AA51" i="17"/>
  <c r="AB51" i="17"/>
  <c r="AC51" i="17"/>
  <c r="AD51" i="17"/>
  <c r="AE51" i="17"/>
  <c r="AF51" i="17"/>
  <c r="AG51" i="17"/>
  <c r="AH51" i="17"/>
  <c r="O52" i="17"/>
  <c r="P52" i="17"/>
  <c r="Q52" i="17"/>
  <c r="R52" i="17"/>
  <c r="S52" i="17"/>
  <c r="T52" i="17"/>
  <c r="U52" i="17"/>
  <c r="V52" i="17"/>
  <c r="W52" i="17"/>
  <c r="X52" i="17"/>
  <c r="Y52" i="17"/>
  <c r="Z52" i="17"/>
  <c r="AA52" i="17"/>
  <c r="AB52" i="17"/>
  <c r="AC52" i="17"/>
  <c r="AD52" i="17"/>
  <c r="AE52" i="17"/>
  <c r="AF52" i="17"/>
  <c r="AG52" i="17"/>
  <c r="AH52" i="17"/>
  <c r="O53" i="17"/>
  <c r="P53" i="17"/>
  <c r="Q53" i="17"/>
  <c r="R53" i="17"/>
  <c r="S53" i="17"/>
  <c r="T53" i="17"/>
  <c r="U53" i="17"/>
  <c r="V53" i="17"/>
  <c r="W53" i="17"/>
  <c r="X53" i="17"/>
  <c r="Y53" i="17"/>
  <c r="Z53" i="17"/>
  <c r="AA53" i="17"/>
  <c r="AB53" i="17"/>
  <c r="AC53" i="17"/>
  <c r="AD53" i="17"/>
  <c r="AE53" i="17"/>
  <c r="AF53" i="17"/>
  <c r="AG53" i="17"/>
  <c r="AH53" i="17"/>
  <c r="P47" i="17"/>
  <c r="Q47" i="17"/>
  <c r="R47" i="17"/>
  <c r="S47" i="17"/>
  <c r="T47" i="17"/>
  <c r="U47" i="17"/>
  <c r="V47" i="17"/>
  <c r="W47" i="17"/>
  <c r="X47" i="17"/>
  <c r="Y47" i="17"/>
  <c r="Z47" i="17"/>
  <c r="AA47" i="17"/>
  <c r="AB47" i="17"/>
  <c r="AC47" i="17"/>
  <c r="AD47" i="17"/>
  <c r="AE47" i="17"/>
  <c r="AF47" i="17"/>
  <c r="AG47" i="17"/>
  <c r="AH47" i="17"/>
  <c r="A3" i="11"/>
  <c r="A4" i="12"/>
  <c r="A3" i="9"/>
  <c r="A3" i="8"/>
  <c r="A3" i="7"/>
  <c r="AA5" i="14"/>
  <c r="R3" i="4"/>
  <c r="C1" i="3"/>
  <c r="A3" i="2"/>
  <c r="AW23" i="14"/>
  <c r="E23" i="14"/>
  <c r="BS17" i="14"/>
  <c r="AW17" i="14"/>
  <c r="AA17" i="14"/>
  <c r="E17" i="14"/>
  <c r="AA11" i="14"/>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BQ42" i="17"/>
  <c r="BR42" i="17"/>
  <c r="BS42" i="17"/>
  <c r="BT42" i="17"/>
  <c r="BU42" i="17"/>
  <c r="BV42" i="17"/>
  <c r="BW42" i="17"/>
  <c r="BX42" i="17"/>
  <c r="BY42" i="17"/>
  <c r="BZ42" i="17"/>
  <c r="CA42" i="17"/>
  <c r="CB42" i="17"/>
  <c r="CC42" i="17"/>
  <c r="CD42" i="17"/>
  <c r="CE42" i="17"/>
  <c r="CF42" i="17"/>
  <c r="CG42" i="17"/>
  <c r="P43" i="17"/>
  <c r="Q43" i="17"/>
  <c r="R43" i="17"/>
  <c r="S43" i="17"/>
  <c r="T43" i="17"/>
  <c r="U43" i="17"/>
  <c r="V43" i="17"/>
  <c r="W43" i="17"/>
  <c r="X43" i="17"/>
  <c r="Y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BQ43" i="17"/>
  <c r="BR43" i="17"/>
  <c r="BS43" i="17"/>
  <c r="BT43" i="17"/>
  <c r="BU43" i="17"/>
  <c r="BV43" i="17"/>
  <c r="BW43" i="17"/>
  <c r="BX43" i="17"/>
  <c r="BY43" i="17"/>
  <c r="BZ43" i="17"/>
  <c r="CA43" i="17"/>
  <c r="CB43" i="17"/>
  <c r="CC43" i="17"/>
  <c r="CD43" i="17"/>
  <c r="CE43" i="17"/>
  <c r="CF43" i="17"/>
  <c r="CG43" i="17"/>
  <c r="O43" i="17"/>
  <c r="R4" i="17"/>
  <c r="S4" i="17"/>
  <c r="T4" i="17"/>
  <c r="U4" i="17"/>
  <c r="V4" i="17"/>
  <c r="W4" i="17"/>
  <c r="X4" i="17"/>
  <c r="Y4" i="17"/>
  <c r="Z4" i="17"/>
  <c r="AB4" i="17"/>
  <c r="AC4"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P5" i="17"/>
  <c r="Q5" i="17"/>
  <c r="R5" i="17"/>
  <c r="S5" i="17"/>
  <c r="T5" i="17"/>
  <c r="U5" i="17"/>
  <c r="V5" i="17"/>
  <c r="W5" i="17"/>
  <c r="X5" i="17"/>
  <c r="Y5" i="17"/>
  <c r="Z5" i="17"/>
  <c r="AA5" i="17"/>
  <c r="AB5" i="17"/>
  <c r="AC5" i="17"/>
  <c r="AD5" i="17"/>
  <c r="AE5" i="17"/>
  <c r="AF5" i="17"/>
  <c r="AG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P6" i="17"/>
  <c r="Q6" i="17"/>
  <c r="R6" i="17"/>
  <c r="S6" i="17"/>
  <c r="T6" i="17"/>
  <c r="U6" i="17"/>
  <c r="V6" i="17"/>
  <c r="W6" i="17"/>
  <c r="X6" i="17"/>
  <c r="Y6" i="17"/>
  <c r="Z6" i="17"/>
  <c r="AA6" i="17"/>
  <c r="AB6" i="17"/>
  <c r="AC6"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P10" i="17"/>
  <c r="Q10" i="17"/>
  <c r="R10" i="17"/>
  <c r="S10" i="17"/>
  <c r="T10" i="17"/>
  <c r="U10" i="17"/>
  <c r="V10" i="17"/>
  <c r="W10" i="17"/>
  <c r="X10" i="17"/>
  <c r="Y10" i="17"/>
  <c r="Z10" i="17"/>
  <c r="AA10" i="17"/>
  <c r="AB10" i="17"/>
  <c r="AC10"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P11" i="17"/>
  <c r="Q11" i="17"/>
  <c r="R11" i="17"/>
  <c r="S11" i="17"/>
  <c r="T11" i="17"/>
  <c r="U11" i="17"/>
  <c r="V11" i="17"/>
  <c r="W11" i="17"/>
  <c r="X11" i="17"/>
  <c r="Y11" i="17"/>
  <c r="Z11" i="17"/>
  <c r="AA11" i="17"/>
  <c r="AB11" i="17"/>
  <c r="AC11"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P12" i="17"/>
  <c r="Q12" i="17"/>
  <c r="R12" i="17"/>
  <c r="S12" i="17"/>
  <c r="T12" i="17"/>
  <c r="U12" i="17"/>
  <c r="V12" i="17"/>
  <c r="W12" i="17"/>
  <c r="X12" i="17"/>
  <c r="Y12" i="17"/>
  <c r="Z12" i="17"/>
  <c r="AA12" i="17"/>
  <c r="AB12" i="17"/>
  <c r="AC12"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P13" i="17"/>
  <c r="Q13" i="17"/>
  <c r="R13" i="17"/>
  <c r="S13" i="17"/>
  <c r="T13" i="17"/>
  <c r="U13" i="17"/>
  <c r="V13" i="17"/>
  <c r="W13" i="17"/>
  <c r="X13" i="17"/>
  <c r="Y13" i="17"/>
  <c r="Z13" i="17"/>
  <c r="AA13" i="17"/>
  <c r="AB13" i="17"/>
  <c r="AC13"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P14" i="17"/>
  <c r="Q14" i="17"/>
  <c r="R14" i="17"/>
  <c r="S14" i="17"/>
  <c r="T14" i="17"/>
  <c r="U14" i="17"/>
  <c r="V14"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AU14" i="17"/>
  <c r="AV14" i="17"/>
  <c r="AW14" i="17"/>
  <c r="AX14" i="17"/>
  <c r="AY14" i="17"/>
  <c r="AZ14" i="17"/>
  <c r="BA14" i="17"/>
  <c r="BB14" i="17"/>
  <c r="BC14" i="17"/>
  <c r="BD14" i="17"/>
  <c r="BE14" i="17"/>
  <c r="BF14" i="17"/>
  <c r="BG14" i="17"/>
  <c r="BH14" i="17"/>
  <c r="BI14" i="17"/>
  <c r="BJ14" i="17"/>
  <c r="BK14" i="17"/>
  <c r="BL14" i="17"/>
  <c r="BM14" i="17"/>
  <c r="BN14" i="17"/>
  <c r="BO14" i="17"/>
  <c r="BP14" i="17"/>
  <c r="BQ14" i="17"/>
  <c r="BR14" i="17"/>
  <c r="BS14" i="17"/>
  <c r="BT14" i="17"/>
  <c r="BU14" i="17"/>
  <c r="BV14" i="17"/>
  <c r="BW14" i="17"/>
  <c r="BX14" i="17"/>
  <c r="BY14" i="17"/>
  <c r="BZ14" i="17"/>
  <c r="CA14" i="17"/>
  <c r="CB14" i="17"/>
  <c r="CC14" i="17"/>
  <c r="CD14" i="17"/>
  <c r="CE14" i="17"/>
  <c r="CF14" i="17"/>
  <c r="CG14" i="17"/>
  <c r="P15" i="17"/>
  <c r="Q15" i="17"/>
  <c r="R15" i="17"/>
  <c r="S15" i="17"/>
  <c r="T15" i="17"/>
  <c r="U15" i="17"/>
  <c r="V15" i="17"/>
  <c r="W15" i="17"/>
  <c r="X15" i="17"/>
  <c r="Y15" i="17"/>
  <c r="Z15" i="17"/>
  <c r="AA15" i="17"/>
  <c r="AB15" i="17"/>
  <c r="AC15" i="17"/>
  <c r="AD15" i="17"/>
  <c r="AE15" i="17"/>
  <c r="AF15" i="17"/>
  <c r="AG15" i="17"/>
  <c r="AH15" i="17"/>
  <c r="AI15" i="17"/>
  <c r="AJ15" i="17"/>
  <c r="AK15" i="17"/>
  <c r="AL15" i="17"/>
  <c r="AM15" i="17"/>
  <c r="AN15" i="17"/>
  <c r="AO15" i="17"/>
  <c r="AP15" i="17"/>
  <c r="AQ15" i="17"/>
  <c r="AR15" i="17"/>
  <c r="AS15" i="17"/>
  <c r="AT15" i="17"/>
  <c r="AU15" i="17"/>
  <c r="AV15" i="17"/>
  <c r="AW15" i="17"/>
  <c r="AX15" i="17"/>
  <c r="AY15" i="17"/>
  <c r="AZ15" i="17"/>
  <c r="BA15" i="17"/>
  <c r="BB15" i="17"/>
  <c r="BC15" i="17"/>
  <c r="BD15" i="17"/>
  <c r="BE15" i="17"/>
  <c r="BF15" i="17"/>
  <c r="BG15" i="17"/>
  <c r="BH15" i="17"/>
  <c r="BI15" i="17"/>
  <c r="BJ15" i="17"/>
  <c r="BK15" i="17"/>
  <c r="BL15" i="17"/>
  <c r="BM15" i="17"/>
  <c r="BN15" i="17"/>
  <c r="BO15" i="17"/>
  <c r="BP15" i="17"/>
  <c r="BQ15" i="17"/>
  <c r="BR15" i="17"/>
  <c r="BS15" i="17"/>
  <c r="BT15" i="17"/>
  <c r="BU15" i="17"/>
  <c r="BV15" i="17"/>
  <c r="BW15" i="17"/>
  <c r="BX15" i="17"/>
  <c r="BY15" i="17"/>
  <c r="BZ15" i="17"/>
  <c r="CA15" i="17"/>
  <c r="CB15" i="17"/>
  <c r="CC15" i="17"/>
  <c r="CD15" i="17"/>
  <c r="CE15" i="17"/>
  <c r="CF15" i="17"/>
  <c r="CG15" i="17"/>
  <c r="P16" i="17"/>
  <c r="Q16" i="17"/>
  <c r="R16" i="17"/>
  <c r="S16" i="17"/>
  <c r="T16" i="17"/>
  <c r="U16" i="17"/>
  <c r="V16"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AU16" i="17"/>
  <c r="AV16" i="17"/>
  <c r="AW16" i="17"/>
  <c r="AX16" i="17"/>
  <c r="AY16" i="17"/>
  <c r="AZ16" i="17"/>
  <c r="BA16" i="17"/>
  <c r="BB16" i="17"/>
  <c r="BC16" i="17"/>
  <c r="BD16" i="17"/>
  <c r="BE16" i="17"/>
  <c r="BF16" i="17"/>
  <c r="BG16" i="17"/>
  <c r="BH16" i="17"/>
  <c r="BI16" i="17"/>
  <c r="BJ16" i="17"/>
  <c r="BK16" i="17"/>
  <c r="BL16" i="17"/>
  <c r="BM16" i="17"/>
  <c r="BN16" i="17"/>
  <c r="BO16" i="17"/>
  <c r="BP16" i="17"/>
  <c r="BQ16" i="17"/>
  <c r="BR16" i="17"/>
  <c r="BS16" i="17"/>
  <c r="BT16" i="17"/>
  <c r="BU16" i="17"/>
  <c r="BV16" i="17"/>
  <c r="BW16" i="17"/>
  <c r="BX16" i="17"/>
  <c r="BY16" i="17"/>
  <c r="BZ16" i="17"/>
  <c r="CA16" i="17"/>
  <c r="CB16" i="17"/>
  <c r="CC16" i="17"/>
  <c r="CD16" i="17"/>
  <c r="CE16" i="17"/>
  <c r="CF16" i="17"/>
  <c r="CG16" i="17"/>
  <c r="P17" i="17"/>
  <c r="Q17" i="17"/>
  <c r="R17" i="17"/>
  <c r="S17" i="17"/>
  <c r="T17" i="17"/>
  <c r="U17" i="17"/>
  <c r="V17" i="17"/>
  <c r="W17" i="17"/>
  <c r="X17" i="17"/>
  <c r="Y17" i="17"/>
  <c r="Z17" i="17"/>
  <c r="AA17" i="17"/>
  <c r="AB17" i="17"/>
  <c r="AC17" i="17"/>
  <c r="AD17" i="17"/>
  <c r="AE17" i="17"/>
  <c r="AF17" i="17"/>
  <c r="AG17" i="17"/>
  <c r="AH17" i="17"/>
  <c r="AI17" i="17"/>
  <c r="AJ17" i="17"/>
  <c r="AK17" i="17"/>
  <c r="AL17" i="17"/>
  <c r="AM17" i="17"/>
  <c r="AN17" i="17"/>
  <c r="AO17" i="17"/>
  <c r="AP17" i="17"/>
  <c r="AQ17" i="17"/>
  <c r="AR17" i="17"/>
  <c r="AS17" i="17"/>
  <c r="AT17" i="17"/>
  <c r="AU17" i="17"/>
  <c r="AV17" i="17"/>
  <c r="AW17" i="17"/>
  <c r="AX17" i="17"/>
  <c r="AY17" i="17"/>
  <c r="AZ17" i="17"/>
  <c r="BA17" i="17"/>
  <c r="BB17" i="17"/>
  <c r="BC17" i="17"/>
  <c r="BD17" i="17"/>
  <c r="BE17" i="17"/>
  <c r="BF17" i="17"/>
  <c r="BG17" i="17"/>
  <c r="BH17" i="17"/>
  <c r="BI17" i="17"/>
  <c r="BJ17" i="17"/>
  <c r="BK17" i="17"/>
  <c r="BL17" i="17"/>
  <c r="BM17" i="17"/>
  <c r="BN17" i="17"/>
  <c r="BO17" i="17"/>
  <c r="BP17" i="17"/>
  <c r="BQ17" i="17"/>
  <c r="BR17" i="17"/>
  <c r="BS17" i="17"/>
  <c r="BT17" i="17"/>
  <c r="BU17" i="17"/>
  <c r="BV17" i="17"/>
  <c r="BW17" i="17"/>
  <c r="BX17" i="17"/>
  <c r="BY17" i="17"/>
  <c r="BZ17" i="17"/>
  <c r="CA17" i="17"/>
  <c r="CB17" i="17"/>
  <c r="CC17" i="17"/>
  <c r="CD17" i="17"/>
  <c r="CE17" i="17"/>
  <c r="CF17" i="17"/>
  <c r="CG17" i="17"/>
  <c r="P18" i="17"/>
  <c r="Q18" i="17"/>
  <c r="R18" i="17"/>
  <c r="S18" i="17"/>
  <c r="T18" i="17"/>
  <c r="U18" i="17"/>
  <c r="V18"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AU18" i="17"/>
  <c r="AV18" i="17"/>
  <c r="AW18" i="17"/>
  <c r="AX18" i="17"/>
  <c r="AY18" i="17"/>
  <c r="AZ18" i="17"/>
  <c r="BA18" i="17"/>
  <c r="BB18" i="17"/>
  <c r="BC18" i="17"/>
  <c r="BD18" i="17"/>
  <c r="BE18" i="17"/>
  <c r="BF18" i="17"/>
  <c r="BG18" i="17"/>
  <c r="BH18" i="17"/>
  <c r="BI18" i="17"/>
  <c r="BJ18" i="17"/>
  <c r="BK18" i="17"/>
  <c r="BL18" i="17"/>
  <c r="BM18" i="17"/>
  <c r="BN18" i="17"/>
  <c r="BO18" i="17"/>
  <c r="BP18" i="17"/>
  <c r="BQ18" i="17"/>
  <c r="BR18" i="17"/>
  <c r="BS18" i="17"/>
  <c r="BT18" i="17"/>
  <c r="BU18" i="17"/>
  <c r="BV18" i="17"/>
  <c r="BW18" i="17"/>
  <c r="BX18" i="17"/>
  <c r="BY18" i="17"/>
  <c r="BZ18" i="17"/>
  <c r="CA18" i="17"/>
  <c r="CB18" i="17"/>
  <c r="CC18" i="17"/>
  <c r="CD18" i="17"/>
  <c r="CE18" i="17"/>
  <c r="CF18" i="17"/>
  <c r="CG18" i="17"/>
  <c r="P19" i="17"/>
  <c r="Q19" i="17"/>
  <c r="R19" i="17"/>
  <c r="S19" i="17"/>
  <c r="T19" i="17"/>
  <c r="U19" i="17"/>
  <c r="V19" i="17"/>
  <c r="W19" i="17"/>
  <c r="X19" i="17"/>
  <c r="Y19" i="17"/>
  <c r="Z19" i="17"/>
  <c r="AA19" i="17"/>
  <c r="AB19" i="17"/>
  <c r="AC19" i="17"/>
  <c r="AD19" i="17"/>
  <c r="AE19" i="17"/>
  <c r="AF19" i="17"/>
  <c r="AG19" i="17"/>
  <c r="AH19" i="17"/>
  <c r="AI19" i="17"/>
  <c r="AJ19" i="17"/>
  <c r="AK19" i="17"/>
  <c r="AL19" i="17"/>
  <c r="AM19" i="17"/>
  <c r="AN19" i="17"/>
  <c r="AO19" i="17"/>
  <c r="AP19" i="17"/>
  <c r="AQ19" i="17"/>
  <c r="AR19" i="17"/>
  <c r="AS19" i="17"/>
  <c r="AT19" i="17"/>
  <c r="AU19" i="17"/>
  <c r="AV19" i="17"/>
  <c r="AW19" i="17"/>
  <c r="AX19" i="17"/>
  <c r="AY19" i="17"/>
  <c r="AZ19" i="17"/>
  <c r="BA19" i="17"/>
  <c r="BB19" i="17"/>
  <c r="BC19" i="17"/>
  <c r="BD19" i="17"/>
  <c r="BE19" i="17"/>
  <c r="BF19" i="17"/>
  <c r="BG19" i="17"/>
  <c r="BH19" i="17"/>
  <c r="BI19" i="17"/>
  <c r="BJ19" i="17"/>
  <c r="BK19" i="17"/>
  <c r="BL19" i="17"/>
  <c r="BM19" i="17"/>
  <c r="BN19" i="17"/>
  <c r="BO19" i="17"/>
  <c r="BP19" i="17"/>
  <c r="BQ19" i="17"/>
  <c r="BR19" i="17"/>
  <c r="BS19" i="17"/>
  <c r="BT19" i="17"/>
  <c r="BU19" i="17"/>
  <c r="BV19" i="17"/>
  <c r="BW19" i="17"/>
  <c r="BX19" i="17"/>
  <c r="BY19" i="17"/>
  <c r="BZ19" i="17"/>
  <c r="CA19" i="17"/>
  <c r="CB19" i="17"/>
  <c r="CC19" i="17"/>
  <c r="CD19" i="17"/>
  <c r="CE19" i="17"/>
  <c r="CF19" i="17"/>
  <c r="CG19" i="17"/>
  <c r="P20" i="17"/>
  <c r="Q20" i="17"/>
  <c r="R20" i="17"/>
  <c r="S20" i="17"/>
  <c r="T20" i="17"/>
  <c r="U20" i="17"/>
  <c r="V20" i="17"/>
  <c r="W20" i="17"/>
  <c r="X20" i="17"/>
  <c r="Y20" i="17"/>
  <c r="Z20" i="17"/>
  <c r="AA20" i="17"/>
  <c r="AB20" i="17"/>
  <c r="AC20" i="17"/>
  <c r="AD20" i="17"/>
  <c r="AE20" i="17"/>
  <c r="AF20" i="17"/>
  <c r="AG20" i="17"/>
  <c r="AH20" i="17"/>
  <c r="AI20" i="17"/>
  <c r="AJ20" i="17"/>
  <c r="AK20" i="17"/>
  <c r="AL20" i="17"/>
  <c r="AM20" i="17"/>
  <c r="AN20" i="17"/>
  <c r="AO20" i="17"/>
  <c r="AP20" i="17"/>
  <c r="AQ20" i="17"/>
  <c r="AR20" i="17"/>
  <c r="AS20" i="17"/>
  <c r="AT20" i="17"/>
  <c r="AU20" i="17"/>
  <c r="AV20" i="17"/>
  <c r="AW20" i="17"/>
  <c r="AX20" i="17"/>
  <c r="AY20" i="17"/>
  <c r="AZ20" i="17"/>
  <c r="BA20" i="17"/>
  <c r="BB20" i="17"/>
  <c r="BC20" i="17"/>
  <c r="BD20" i="17"/>
  <c r="BE20" i="17"/>
  <c r="BF20" i="17"/>
  <c r="BG20" i="17"/>
  <c r="BH20" i="17"/>
  <c r="BI20" i="17"/>
  <c r="BJ20" i="17"/>
  <c r="BK20" i="17"/>
  <c r="BL20" i="17"/>
  <c r="BM20" i="17"/>
  <c r="BN20" i="17"/>
  <c r="BO20" i="17"/>
  <c r="BP20" i="17"/>
  <c r="BQ20" i="17"/>
  <c r="BR20" i="17"/>
  <c r="BS20" i="17"/>
  <c r="BT20" i="17"/>
  <c r="BU20" i="17"/>
  <c r="BV20" i="17"/>
  <c r="BW20" i="17"/>
  <c r="BX20" i="17"/>
  <c r="BY20" i="17"/>
  <c r="BZ20" i="17"/>
  <c r="CA20" i="17"/>
  <c r="CB20" i="17"/>
  <c r="CC20" i="17"/>
  <c r="CD20" i="17"/>
  <c r="CE20" i="17"/>
  <c r="CF20" i="17"/>
  <c r="CG20" i="17"/>
  <c r="P21" i="17"/>
  <c r="Q21" i="17"/>
  <c r="R21" i="17"/>
  <c r="S21" i="17"/>
  <c r="T21" i="17"/>
  <c r="U21" i="17"/>
  <c r="V21" i="17"/>
  <c r="W21" i="17"/>
  <c r="X21" i="17"/>
  <c r="Y21" i="17"/>
  <c r="Z21" i="17"/>
  <c r="AA21" i="17"/>
  <c r="AB21" i="17"/>
  <c r="AC21" i="17"/>
  <c r="AD21" i="17"/>
  <c r="AE21" i="17"/>
  <c r="AF21" i="17"/>
  <c r="AG21" i="17"/>
  <c r="AH21" i="17"/>
  <c r="AI21" i="17"/>
  <c r="AJ21" i="17"/>
  <c r="AK21" i="17"/>
  <c r="AL21" i="17"/>
  <c r="AM21" i="17"/>
  <c r="AN21" i="17"/>
  <c r="AO21" i="17"/>
  <c r="AP21" i="17"/>
  <c r="AQ21" i="17"/>
  <c r="AR21" i="17"/>
  <c r="AS21" i="17"/>
  <c r="AT21" i="17"/>
  <c r="AU21" i="17"/>
  <c r="AV21" i="17"/>
  <c r="AW21" i="17"/>
  <c r="AX21" i="17"/>
  <c r="AY21" i="17"/>
  <c r="AZ21" i="17"/>
  <c r="BA21" i="17"/>
  <c r="BB21" i="17"/>
  <c r="BC21" i="17"/>
  <c r="BD21" i="17"/>
  <c r="BE21" i="17"/>
  <c r="BF21" i="17"/>
  <c r="BG21" i="17"/>
  <c r="BH21" i="17"/>
  <c r="BI21" i="17"/>
  <c r="BJ21" i="17"/>
  <c r="BK21" i="17"/>
  <c r="BL21" i="17"/>
  <c r="BM21" i="17"/>
  <c r="BN21" i="17"/>
  <c r="BO21" i="17"/>
  <c r="BP21" i="17"/>
  <c r="BQ21" i="17"/>
  <c r="BR21" i="17"/>
  <c r="BS21" i="17"/>
  <c r="BT21" i="17"/>
  <c r="BU21" i="17"/>
  <c r="BV21" i="17"/>
  <c r="BW21" i="17"/>
  <c r="BX21" i="17"/>
  <c r="BY21" i="17"/>
  <c r="BZ21" i="17"/>
  <c r="CA21" i="17"/>
  <c r="CB21" i="17"/>
  <c r="CC21" i="17"/>
  <c r="CD21" i="17"/>
  <c r="CE21" i="17"/>
  <c r="CF21" i="17"/>
  <c r="CG21" i="17"/>
  <c r="P22" i="17"/>
  <c r="Q22"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2" i="17"/>
  <c r="AV22" i="17"/>
  <c r="AW22" i="17"/>
  <c r="AX22" i="17"/>
  <c r="AY22" i="17"/>
  <c r="AZ22" i="17"/>
  <c r="BA22" i="17"/>
  <c r="BB22" i="17"/>
  <c r="BC22" i="17"/>
  <c r="BD22" i="17"/>
  <c r="BE22" i="17"/>
  <c r="BF22" i="17"/>
  <c r="BG22" i="17"/>
  <c r="BH22" i="17"/>
  <c r="BI22" i="17"/>
  <c r="BJ22" i="17"/>
  <c r="BK22" i="17"/>
  <c r="BL22" i="17"/>
  <c r="BM22" i="17"/>
  <c r="BN22" i="17"/>
  <c r="BO22" i="17"/>
  <c r="BP22" i="17"/>
  <c r="BQ22" i="17"/>
  <c r="BR22" i="17"/>
  <c r="BS22" i="17"/>
  <c r="BT22" i="17"/>
  <c r="BU22" i="17"/>
  <c r="BV22" i="17"/>
  <c r="BW22" i="17"/>
  <c r="BX22" i="17"/>
  <c r="BY22" i="17"/>
  <c r="BZ22" i="17"/>
  <c r="CA22" i="17"/>
  <c r="CB22" i="17"/>
  <c r="CC22" i="17"/>
  <c r="CD22" i="17"/>
  <c r="CE22" i="17"/>
  <c r="CF22" i="17"/>
  <c r="CG22" i="17"/>
  <c r="P23" i="17"/>
  <c r="Q23" i="17"/>
  <c r="R23" i="17"/>
  <c r="S23" i="17"/>
  <c r="T23" i="17"/>
  <c r="U23" i="17"/>
  <c r="V23" i="17"/>
  <c r="W23" i="17"/>
  <c r="X23" i="17"/>
  <c r="Y23" i="17"/>
  <c r="Z23" i="17"/>
  <c r="AA23" i="17"/>
  <c r="AB23" i="17"/>
  <c r="AC23" i="17"/>
  <c r="AD23" i="17"/>
  <c r="AE23" i="17"/>
  <c r="AF23" i="17"/>
  <c r="AG23" i="17"/>
  <c r="AH23" i="17"/>
  <c r="AI23" i="17"/>
  <c r="AJ23" i="17"/>
  <c r="AK23" i="17"/>
  <c r="AL23" i="17"/>
  <c r="AM23" i="17"/>
  <c r="AN23" i="17"/>
  <c r="AO23" i="17"/>
  <c r="AP23" i="17"/>
  <c r="AQ23" i="17"/>
  <c r="AR23" i="17"/>
  <c r="AS23" i="17"/>
  <c r="AT23" i="17"/>
  <c r="AU23" i="17"/>
  <c r="AV23" i="17"/>
  <c r="AW23" i="17"/>
  <c r="AX23" i="17"/>
  <c r="AY23" i="17"/>
  <c r="AZ23" i="17"/>
  <c r="BA23" i="17"/>
  <c r="BB23" i="17"/>
  <c r="BC23" i="17"/>
  <c r="BD23" i="17"/>
  <c r="BE23" i="17"/>
  <c r="BF23" i="17"/>
  <c r="BG23" i="17"/>
  <c r="BH23" i="17"/>
  <c r="BI23" i="17"/>
  <c r="BJ23" i="17"/>
  <c r="BK23" i="17"/>
  <c r="BL23" i="17"/>
  <c r="BM23" i="17"/>
  <c r="BN23" i="17"/>
  <c r="BO23" i="17"/>
  <c r="BP23" i="17"/>
  <c r="BQ23" i="17"/>
  <c r="BR23" i="17"/>
  <c r="BS23" i="17"/>
  <c r="BT23" i="17"/>
  <c r="BU23" i="17"/>
  <c r="BV23" i="17"/>
  <c r="BW23" i="17"/>
  <c r="BX23" i="17"/>
  <c r="BY23" i="17"/>
  <c r="BZ23" i="17"/>
  <c r="CA23" i="17"/>
  <c r="CB23" i="17"/>
  <c r="CC23" i="17"/>
  <c r="CD23" i="17"/>
  <c r="CE23" i="17"/>
  <c r="CF23" i="17"/>
  <c r="CG23" i="17"/>
  <c r="P24" i="17"/>
  <c r="Q24" i="17"/>
  <c r="R24" i="17"/>
  <c r="S24" i="17"/>
  <c r="T24" i="17"/>
  <c r="U24" i="17"/>
  <c r="V24" i="17"/>
  <c r="W24" i="17"/>
  <c r="X24" i="17"/>
  <c r="Y24" i="17"/>
  <c r="Z24" i="17"/>
  <c r="AA24" i="17"/>
  <c r="AB24" i="17"/>
  <c r="AC24" i="17"/>
  <c r="AD24" i="17"/>
  <c r="AE24" i="17"/>
  <c r="AF24" i="17"/>
  <c r="AG24" i="17"/>
  <c r="AH24" i="17"/>
  <c r="AI24" i="17"/>
  <c r="AJ24" i="17"/>
  <c r="AK24" i="17"/>
  <c r="AL24" i="17"/>
  <c r="AM24" i="17"/>
  <c r="AN24" i="17"/>
  <c r="AO24" i="17"/>
  <c r="AP24" i="17"/>
  <c r="AQ24" i="17"/>
  <c r="AR24" i="17"/>
  <c r="AS24" i="17"/>
  <c r="AT24" i="17"/>
  <c r="AU24" i="17"/>
  <c r="AV24" i="17"/>
  <c r="AW24" i="17"/>
  <c r="AX24" i="17"/>
  <c r="AY24" i="17"/>
  <c r="AZ24" i="17"/>
  <c r="BA24" i="17"/>
  <c r="BB24" i="17"/>
  <c r="BC24" i="17"/>
  <c r="BD24" i="17"/>
  <c r="BE24" i="17"/>
  <c r="BF24" i="17"/>
  <c r="BG24" i="17"/>
  <c r="BH24" i="17"/>
  <c r="BI24" i="17"/>
  <c r="BJ24" i="17"/>
  <c r="BK24" i="17"/>
  <c r="BL24" i="17"/>
  <c r="BM24" i="17"/>
  <c r="BN24" i="17"/>
  <c r="BO24" i="17"/>
  <c r="BP24" i="17"/>
  <c r="BQ24" i="17"/>
  <c r="BR24" i="17"/>
  <c r="BS24" i="17"/>
  <c r="BT24" i="17"/>
  <c r="BU24" i="17"/>
  <c r="BV24" i="17"/>
  <c r="BW24" i="17"/>
  <c r="BX24" i="17"/>
  <c r="BY24" i="17"/>
  <c r="BZ24" i="17"/>
  <c r="CA24" i="17"/>
  <c r="CB24" i="17"/>
  <c r="CC24" i="17"/>
  <c r="CD24" i="17"/>
  <c r="CE24" i="17"/>
  <c r="CF24" i="17"/>
  <c r="CG24" i="17"/>
  <c r="P25" i="17"/>
  <c r="Q25" i="17"/>
  <c r="R25" i="17"/>
  <c r="S25" i="17"/>
  <c r="T25" i="17"/>
  <c r="U25" i="17"/>
  <c r="V25" i="17"/>
  <c r="W25" i="17"/>
  <c r="X25" i="17"/>
  <c r="Y25" i="17"/>
  <c r="Z25" i="17"/>
  <c r="AA25" i="17"/>
  <c r="AB25" i="17"/>
  <c r="AC25" i="17"/>
  <c r="AD25" i="17"/>
  <c r="AE25" i="17"/>
  <c r="AF25" i="17"/>
  <c r="AG25" i="17"/>
  <c r="AH25" i="17"/>
  <c r="AI25" i="17"/>
  <c r="AJ25" i="17"/>
  <c r="AK25" i="17"/>
  <c r="AL25" i="17"/>
  <c r="AM25" i="17"/>
  <c r="AN25" i="17"/>
  <c r="AO25" i="17"/>
  <c r="AP25" i="17"/>
  <c r="AQ25" i="17"/>
  <c r="AR25" i="17"/>
  <c r="AS25" i="17"/>
  <c r="AT25" i="17"/>
  <c r="AU25" i="17"/>
  <c r="AV25" i="17"/>
  <c r="AW25" i="17"/>
  <c r="AX25" i="17"/>
  <c r="AY25" i="17"/>
  <c r="AZ25" i="17"/>
  <c r="BA25" i="17"/>
  <c r="BB25" i="17"/>
  <c r="BC25" i="17"/>
  <c r="BD25" i="17"/>
  <c r="BE25" i="17"/>
  <c r="BF25" i="17"/>
  <c r="BG25" i="17"/>
  <c r="BH25" i="17"/>
  <c r="BI25" i="17"/>
  <c r="BJ25" i="17"/>
  <c r="BK25" i="17"/>
  <c r="BL25" i="17"/>
  <c r="BM25" i="17"/>
  <c r="BN25" i="17"/>
  <c r="BO25" i="17"/>
  <c r="BP25" i="17"/>
  <c r="BQ25" i="17"/>
  <c r="BR25" i="17"/>
  <c r="BS25" i="17"/>
  <c r="BT25" i="17"/>
  <c r="BU25" i="17"/>
  <c r="BV25" i="17"/>
  <c r="BW25" i="17"/>
  <c r="BX25" i="17"/>
  <c r="BY25" i="17"/>
  <c r="BZ25" i="17"/>
  <c r="CA25" i="17"/>
  <c r="CB25" i="17"/>
  <c r="CC25" i="17"/>
  <c r="CD25" i="17"/>
  <c r="CE25" i="17"/>
  <c r="CF25" i="17"/>
  <c r="CG25" i="17"/>
  <c r="P26" i="17"/>
  <c r="Q26" i="17"/>
  <c r="R26" i="17"/>
  <c r="S26" i="17"/>
  <c r="T26" i="17"/>
  <c r="U26" i="17"/>
  <c r="V26" i="17"/>
  <c r="W26" i="17"/>
  <c r="X26" i="17"/>
  <c r="Y26" i="17"/>
  <c r="Z26" i="17"/>
  <c r="AA26" i="17"/>
  <c r="AB26" i="17"/>
  <c r="AC26" i="17"/>
  <c r="AD26" i="17"/>
  <c r="AE26" i="17"/>
  <c r="AF26" i="17"/>
  <c r="AG26" i="17"/>
  <c r="AH26" i="17"/>
  <c r="AI26" i="17"/>
  <c r="AJ26" i="17"/>
  <c r="AK26" i="17"/>
  <c r="AL26" i="17"/>
  <c r="AM26" i="17"/>
  <c r="AN26" i="17"/>
  <c r="AO26" i="17"/>
  <c r="AP26" i="17"/>
  <c r="AQ26" i="17"/>
  <c r="AR26" i="17"/>
  <c r="AS26" i="17"/>
  <c r="AT26" i="17"/>
  <c r="AU26" i="17"/>
  <c r="AV26" i="17"/>
  <c r="AW26" i="17"/>
  <c r="AX26" i="17"/>
  <c r="AY26" i="17"/>
  <c r="AZ26" i="17"/>
  <c r="BA26" i="17"/>
  <c r="BB26" i="17"/>
  <c r="BC26" i="17"/>
  <c r="BD26" i="17"/>
  <c r="BE26" i="17"/>
  <c r="BF26" i="17"/>
  <c r="BG26" i="17"/>
  <c r="BH26" i="17"/>
  <c r="BI26" i="17"/>
  <c r="BJ26" i="17"/>
  <c r="BK26" i="17"/>
  <c r="BL26" i="17"/>
  <c r="BM26" i="17"/>
  <c r="BN26" i="17"/>
  <c r="BO26" i="17"/>
  <c r="BP26" i="17"/>
  <c r="BQ26" i="17"/>
  <c r="BR26" i="17"/>
  <c r="BS26" i="17"/>
  <c r="BT26" i="17"/>
  <c r="BU26" i="17"/>
  <c r="BV26" i="17"/>
  <c r="BW26" i="17"/>
  <c r="BX26" i="17"/>
  <c r="BY26" i="17"/>
  <c r="BZ26" i="17"/>
  <c r="CA26" i="17"/>
  <c r="CB26" i="17"/>
  <c r="CC26" i="17"/>
  <c r="CD26" i="17"/>
  <c r="CE26" i="17"/>
  <c r="CF26" i="17"/>
  <c r="CG26" i="17"/>
  <c r="P27" i="17"/>
  <c r="Q27" i="17"/>
  <c r="R27" i="17"/>
  <c r="S27" i="17"/>
  <c r="T27" i="17"/>
  <c r="U27" i="17"/>
  <c r="V27" i="17"/>
  <c r="W27" i="17"/>
  <c r="X27" i="17"/>
  <c r="Y27" i="17"/>
  <c r="Z27" i="17"/>
  <c r="AA27" i="17"/>
  <c r="AB27" i="17"/>
  <c r="AC27" i="17"/>
  <c r="AD27" i="17"/>
  <c r="AE27" i="17"/>
  <c r="AF27" i="17"/>
  <c r="AG27" i="17"/>
  <c r="AH27" i="17"/>
  <c r="AI27" i="17"/>
  <c r="AJ27" i="17"/>
  <c r="AK27" i="17"/>
  <c r="AL27" i="17"/>
  <c r="AM27" i="17"/>
  <c r="AN27" i="17"/>
  <c r="AO27" i="17"/>
  <c r="AP27" i="17"/>
  <c r="AQ27" i="17"/>
  <c r="AR27" i="17"/>
  <c r="AS27" i="17"/>
  <c r="AT27" i="17"/>
  <c r="AU27" i="17"/>
  <c r="AV27" i="17"/>
  <c r="AW27" i="17"/>
  <c r="AX27" i="17"/>
  <c r="AY27" i="17"/>
  <c r="AZ27" i="17"/>
  <c r="BA27" i="17"/>
  <c r="BB27" i="17"/>
  <c r="BC27" i="17"/>
  <c r="BD27" i="17"/>
  <c r="BE27" i="17"/>
  <c r="BF27" i="17"/>
  <c r="BG27" i="17"/>
  <c r="BH27" i="17"/>
  <c r="BI27" i="17"/>
  <c r="BJ27" i="17"/>
  <c r="BK27" i="17"/>
  <c r="BL27" i="17"/>
  <c r="BM27" i="17"/>
  <c r="BN27" i="17"/>
  <c r="BO27" i="17"/>
  <c r="BP27" i="17"/>
  <c r="BQ27" i="17"/>
  <c r="BR27" i="17"/>
  <c r="BS27" i="17"/>
  <c r="BT27" i="17"/>
  <c r="BU27" i="17"/>
  <c r="BV27" i="17"/>
  <c r="BW27" i="17"/>
  <c r="BX27" i="17"/>
  <c r="BY27" i="17"/>
  <c r="BZ27" i="17"/>
  <c r="CA27" i="17"/>
  <c r="CB27" i="17"/>
  <c r="CC27" i="17"/>
  <c r="CD27" i="17"/>
  <c r="CE27" i="17"/>
  <c r="CF27" i="17"/>
  <c r="CG27" i="17"/>
  <c r="P28" i="17"/>
  <c r="Q28"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AS28" i="17"/>
  <c r="AT28" i="17"/>
  <c r="AU28" i="17"/>
  <c r="AV28" i="17"/>
  <c r="AW28" i="17"/>
  <c r="AX28" i="17"/>
  <c r="AY28" i="17"/>
  <c r="AZ28" i="17"/>
  <c r="BA28" i="17"/>
  <c r="BB28" i="17"/>
  <c r="BC28" i="17"/>
  <c r="BD28" i="17"/>
  <c r="BE28" i="17"/>
  <c r="BF28" i="17"/>
  <c r="BG28" i="17"/>
  <c r="BH28" i="17"/>
  <c r="BI28" i="17"/>
  <c r="BJ28" i="17"/>
  <c r="BK28" i="17"/>
  <c r="BL28" i="17"/>
  <c r="BM28" i="17"/>
  <c r="BN28" i="17"/>
  <c r="BO28" i="17"/>
  <c r="BP28" i="17"/>
  <c r="BQ28" i="17"/>
  <c r="BR28" i="17"/>
  <c r="BS28" i="17"/>
  <c r="BT28" i="17"/>
  <c r="BU28" i="17"/>
  <c r="BV28" i="17"/>
  <c r="BW28" i="17"/>
  <c r="BX28" i="17"/>
  <c r="BY28" i="17"/>
  <c r="BZ28" i="17"/>
  <c r="CA28" i="17"/>
  <c r="CB28" i="17"/>
  <c r="CC28" i="17"/>
  <c r="CD28" i="17"/>
  <c r="CE28" i="17"/>
  <c r="CF28" i="17"/>
  <c r="CG28" i="17"/>
  <c r="P29" i="17"/>
  <c r="Q29" i="17"/>
  <c r="R29" i="17"/>
  <c r="S29" i="17"/>
  <c r="T29" i="17"/>
  <c r="U29" i="17"/>
  <c r="V29" i="17"/>
  <c r="W29" i="17"/>
  <c r="X29" i="17"/>
  <c r="Y29" i="17"/>
  <c r="Z29" i="17"/>
  <c r="AA29" i="17"/>
  <c r="AB29" i="17"/>
  <c r="AC29" i="17"/>
  <c r="AD29" i="17"/>
  <c r="AE29" i="17"/>
  <c r="AF29" i="17"/>
  <c r="AG29" i="17"/>
  <c r="AH29" i="17"/>
  <c r="AI29" i="17"/>
  <c r="AJ29" i="17"/>
  <c r="AK29" i="17"/>
  <c r="AL29" i="17"/>
  <c r="AM29" i="17"/>
  <c r="AN29" i="17"/>
  <c r="AO29" i="17"/>
  <c r="AP29" i="17"/>
  <c r="AQ29" i="17"/>
  <c r="AR29" i="17"/>
  <c r="AS29" i="17"/>
  <c r="AT29" i="17"/>
  <c r="AU29" i="17"/>
  <c r="AV29" i="17"/>
  <c r="AW29" i="17"/>
  <c r="AX29" i="17"/>
  <c r="AY29" i="17"/>
  <c r="AZ29" i="17"/>
  <c r="BA29" i="17"/>
  <c r="BB29" i="17"/>
  <c r="BC29" i="17"/>
  <c r="BD29" i="17"/>
  <c r="BE29" i="17"/>
  <c r="BF29" i="17"/>
  <c r="BG29" i="17"/>
  <c r="BH29" i="17"/>
  <c r="BI29" i="17"/>
  <c r="BJ29" i="17"/>
  <c r="BK29" i="17"/>
  <c r="BL29" i="17"/>
  <c r="BM29" i="17"/>
  <c r="BN29" i="17"/>
  <c r="BO29" i="17"/>
  <c r="BP29" i="17"/>
  <c r="BQ29" i="17"/>
  <c r="BR29" i="17"/>
  <c r="BS29" i="17"/>
  <c r="BT29" i="17"/>
  <c r="BU29" i="17"/>
  <c r="BV29" i="17"/>
  <c r="BW29" i="17"/>
  <c r="BX29" i="17"/>
  <c r="BY29" i="17"/>
  <c r="BZ29" i="17"/>
  <c r="CA29" i="17"/>
  <c r="CB29" i="17"/>
  <c r="CC29" i="17"/>
  <c r="CD29" i="17"/>
  <c r="CE29" i="17"/>
  <c r="CF29" i="17"/>
  <c r="CG29"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BQ30" i="17"/>
  <c r="BR30" i="17"/>
  <c r="BS30" i="17"/>
  <c r="BT30" i="17"/>
  <c r="BU30" i="17"/>
  <c r="BV30" i="17"/>
  <c r="BW30" i="17"/>
  <c r="BX30" i="17"/>
  <c r="BY30" i="17"/>
  <c r="BZ30" i="17"/>
  <c r="CA30" i="17"/>
  <c r="CB30" i="17"/>
  <c r="CC30" i="17"/>
  <c r="CD30" i="17"/>
  <c r="CE30" i="17"/>
  <c r="CF30" i="17"/>
  <c r="CG30"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BQ31" i="17"/>
  <c r="BR31" i="17"/>
  <c r="BS31" i="17"/>
  <c r="BT31" i="17"/>
  <c r="BU31" i="17"/>
  <c r="BV31" i="17"/>
  <c r="BW31" i="17"/>
  <c r="BX31" i="17"/>
  <c r="BY31" i="17"/>
  <c r="BZ31" i="17"/>
  <c r="CA31" i="17"/>
  <c r="CB31" i="17"/>
  <c r="CC31" i="17"/>
  <c r="CD31" i="17"/>
  <c r="CE31" i="17"/>
  <c r="CF31" i="17"/>
  <c r="CG31"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BQ32" i="17"/>
  <c r="BR32" i="17"/>
  <c r="BS32" i="17"/>
  <c r="BT32" i="17"/>
  <c r="BU32" i="17"/>
  <c r="BV32" i="17"/>
  <c r="BW32" i="17"/>
  <c r="BX32" i="17"/>
  <c r="BY32" i="17"/>
  <c r="BZ32" i="17"/>
  <c r="CA32" i="17"/>
  <c r="CB32" i="17"/>
  <c r="CC32" i="17"/>
  <c r="CD32" i="17"/>
  <c r="CE32" i="17"/>
  <c r="CF32" i="17"/>
  <c r="CG32"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BQ33" i="17"/>
  <c r="BR33" i="17"/>
  <c r="BS33" i="17"/>
  <c r="BT33" i="17"/>
  <c r="BU33" i="17"/>
  <c r="BV33" i="17"/>
  <c r="BW33" i="17"/>
  <c r="BX33" i="17"/>
  <c r="BY33" i="17"/>
  <c r="BZ33" i="17"/>
  <c r="CA33" i="17"/>
  <c r="CB33" i="17"/>
  <c r="CC33" i="17"/>
  <c r="CD33" i="17"/>
  <c r="CE33" i="17"/>
  <c r="CF33" i="17"/>
  <c r="CG33"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BQ34" i="17"/>
  <c r="BR34" i="17"/>
  <c r="BS34" i="17"/>
  <c r="BT34" i="17"/>
  <c r="BU34" i="17"/>
  <c r="BV34" i="17"/>
  <c r="BW34" i="17"/>
  <c r="BX34" i="17"/>
  <c r="BY34" i="17"/>
  <c r="BZ34" i="17"/>
  <c r="CA34" i="17"/>
  <c r="CB34" i="17"/>
  <c r="CC34" i="17"/>
  <c r="CD34" i="17"/>
  <c r="CE34" i="17"/>
  <c r="CF34" i="17"/>
  <c r="CG34"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BQ35" i="17"/>
  <c r="BR35" i="17"/>
  <c r="BS35" i="17"/>
  <c r="BT35" i="17"/>
  <c r="BU35" i="17"/>
  <c r="BV35" i="17"/>
  <c r="BW35" i="17"/>
  <c r="BX35" i="17"/>
  <c r="BY35" i="17"/>
  <c r="BZ35" i="17"/>
  <c r="CA35" i="17"/>
  <c r="CB35" i="17"/>
  <c r="CC35" i="17"/>
  <c r="CD35" i="17"/>
  <c r="CE35" i="17"/>
  <c r="CF35" i="17"/>
  <c r="CG35"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BQ36" i="17"/>
  <c r="BR36" i="17"/>
  <c r="BS36" i="17"/>
  <c r="BT36" i="17"/>
  <c r="BU36" i="17"/>
  <c r="BV36" i="17"/>
  <c r="BW36" i="17"/>
  <c r="BX36" i="17"/>
  <c r="BY36" i="17"/>
  <c r="BZ36" i="17"/>
  <c r="CA36" i="17"/>
  <c r="CB36" i="17"/>
  <c r="CC36" i="17"/>
  <c r="CD36" i="17"/>
  <c r="CE36" i="17"/>
  <c r="CF36" i="17"/>
  <c r="CG36"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BQ37" i="17"/>
  <c r="BR37" i="17"/>
  <c r="BS37" i="17"/>
  <c r="BT37" i="17"/>
  <c r="BU37" i="17"/>
  <c r="BV37" i="17"/>
  <c r="BW37" i="17"/>
  <c r="BX37" i="17"/>
  <c r="BY37" i="17"/>
  <c r="BZ37" i="17"/>
  <c r="CA37" i="17"/>
  <c r="CB37" i="17"/>
  <c r="CC37" i="17"/>
  <c r="CD37" i="17"/>
  <c r="CE37" i="17"/>
  <c r="CF37" i="17"/>
  <c r="CG37"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BQ38" i="17"/>
  <c r="BR38" i="17"/>
  <c r="BS38" i="17"/>
  <c r="BT38" i="17"/>
  <c r="BU38" i="17"/>
  <c r="BV38" i="17"/>
  <c r="BW38" i="17"/>
  <c r="BX38" i="17"/>
  <c r="BY38" i="17"/>
  <c r="BZ38" i="17"/>
  <c r="CA38" i="17"/>
  <c r="CB38" i="17"/>
  <c r="CC38" i="17"/>
  <c r="CD38" i="17"/>
  <c r="CE38" i="17"/>
  <c r="CF38" i="17"/>
  <c r="CG38" i="17"/>
  <c r="P39" i="17"/>
  <c r="Q39" i="17"/>
  <c r="R39" i="17"/>
  <c r="S39" i="17"/>
  <c r="T39" i="17"/>
  <c r="U39" i="17"/>
  <c r="V39" i="17"/>
  <c r="W39" i="17"/>
  <c r="X39" i="17"/>
  <c r="Y39" i="17"/>
  <c r="Z39" i="17"/>
  <c r="AA39" i="17"/>
  <c r="AB39" i="17"/>
  <c r="AC39" i="17"/>
  <c r="AD39" i="17"/>
  <c r="AE39" i="17"/>
  <c r="AF39" i="17"/>
  <c r="AG39" i="17"/>
  <c r="AH39" i="17"/>
  <c r="AI39" i="17"/>
  <c r="AJ39" i="17"/>
  <c r="AK39" i="17"/>
  <c r="AL39" i="17"/>
  <c r="AM39" i="17"/>
  <c r="AN39" i="17"/>
  <c r="AO39" i="17"/>
  <c r="AP39" i="17"/>
  <c r="AQ39" i="17"/>
  <c r="AR39" i="17"/>
  <c r="AS39" i="17"/>
  <c r="AT39" i="17"/>
  <c r="AU39" i="17"/>
  <c r="AV39" i="17"/>
  <c r="AW39" i="17"/>
  <c r="AX39" i="17"/>
  <c r="AY39" i="17"/>
  <c r="AZ39" i="17"/>
  <c r="BA39" i="17"/>
  <c r="BB39" i="17"/>
  <c r="BC39" i="17"/>
  <c r="BD39" i="17"/>
  <c r="BE39" i="17"/>
  <c r="BF39" i="17"/>
  <c r="BG39" i="17"/>
  <c r="BH39" i="17"/>
  <c r="BI39" i="17"/>
  <c r="BJ39" i="17"/>
  <c r="BK39" i="17"/>
  <c r="BL39" i="17"/>
  <c r="BM39" i="17"/>
  <c r="BN39" i="17"/>
  <c r="BO39" i="17"/>
  <c r="BP39" i="17"/>
  <c r="BQ39" i="17"/>
  <c r="BR39" i="17"/>
  <c r="BS39" i="17"/>
  <c r="BT39" i="17"/>
  <c r="BU39" i="17"/>
  <c r="BV39" i="17"/>
  <c r="BW39" i="17"/>
  <c r="BX39" i="17"/>
  <c r="BY39" i="17"/>
  <c r="BZ39" i="17"/>
  <c r="CA39" i="17"/>
  <c r="CB39" i="17"/>
  <c r="CC39" i="17"/>
  <c r="CD39" i="17"/>
  <c r="CE39" i="17"/>
  <c r="CF39" i="17"/>
  <c r="CG39" i="17"/>
  <c r="P40" i="17"/>
  <c r="Q40"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AP40" i="17"/>
  <c r="AQ40" i="17"/>
  <c r="AR40" i="17"/>
  <c r="AS40" i="17"/>
  <c r="AT40" i="17"/>
  <c r="AU40" i="17"/>
  <c r="AV40" i="17"/>
  <c r="AW40" i="17"/>
  <c r="AX40" i="17"/>
  <c r="AY40" i="17"/>
  <c r="AZ40" i="17"/>
  <c r="BA40" i="17"/>
  <c r="BB40" i="17"/>
  <c r="BC40" i="17"/>
  <c r="BD40" i="17"/>
  <c r="BE40" i="17"/>
  <c r="BF40" i="17"/>
  <c r="BG40" i="17"/>
  <c r="BH40" i="17"/>
  <c r="BI40" i="17"/>
  <c r="BJ40" i="17"/>
  <c r="BK40" i="17"/>
  <c r="BL40" i="17"/>
  <c r="BM40" i="17"/>
  <c r="BN40" i="17"/>
  <c r="BO40" i="17"/>
  <c r="BP40" i="17"/>
  <c r="BQ40" i="17"/>
  <c r="BR40" i="17"/>
  <c r="BS40" i="17"/>
  <c r="BT40" i="17"/>
  <c r="BU40" i="17"/>
  <c r="BV40" i="17"/>
  <c r="BW40" i="17"/>
  <c r="BX40" i="17"/>
  <c r="BY40" i="17"/>
  <c r="BZ40" i="17"/>
  <c r="CA40" i="17"/>
  <c r="CB40" i="17"/>
  <c r="CC40" i="17"/>
  <c r="CD40" i="17"/>
  <c r="CE40" i="17"/>
  <c r="CF40" i="17"/>
  <c r="CG40"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BQ41" i="17"/>
  <c r="BR41" i="17"/>
  <c r="BS41" i="17"/>
  <c r="BT41" i="17"/>
  <c r="BU41" i="17"/>
  <c r="BV41" i="17"/>
  <c r="BW41" i="17"/>
  <c r="BX41" i="17"/>
  <c r="BY41" i="17"/>
  <c r="BZ41" i="17"/>
  <c r="CA41" i="17"/>
  <c r="CB41" i="17"/>
  <c r="CC41" i="17"/>
  <c r="CD41" i="17"/>
  <c r="CE41" i="17"/>
  <c r="CF41" i="17"/>
  <c r="CG41" i="17"/>
  <c r="O41" i="17"/>
  <c r="O42" i="17"/>
  <c r="O6" i="17"/>
  <c r="O7" i="17"/>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I310" i="17"/>
  <c r="I5" i="17"/>
  <c r="I6" i="17"/>
  <c r="I7" i="17"/>
  <c r="I8" i="17"/>
  <c r="I9" i="17"/>
  <c r="I10" i="17"/>
  <c r="I11" i="17"/>
  <c r="I12" i="17"/>
  <c r="I13" i="17"/>
  <c r="I14" i="17"/>
  <c r="I15" i="17"/>
  <c r="I16" i="17"/>
  <c r="I17" i="17"/>
  <c r="I18" i="17"/>
  <c r="I19" i="17"/>
  <c r="I20" i="17"/>
  <c r="I21" i="17"/>
  <c r="I22" i="17"/>
  <c r="I23" i="17"/>
  <c r="I24" i="17"/>
  <c r="I25" i="17"/>
  <c r="I26" i="17"/>
  <c r="I27" i="17"/>
  <c r="I28" i="17"/>
  <c r="I29" i="17"/>
  <c r="I30" i="17"/>
  <c r="I31" i="17"/>
  <c r="I32" i="17"/>
  <c r="I33" i="17"/>
  <c r="I34" i="17"/>
  <c r="I35" i="17"/>
  <c r="I36" i="17"/>
  <c r="I37" i="17"/>
  <c r="I38" i="17"/>
  <c r="I39" i="17"/>
  <c r="I40" i="17"/>
  <c r="I41" i="17"/>
  <c r="I42" i="17"/>
  <c r="I43" i="17"/>
  <c r="I44" i="17"/>
  <c r="I45" i="17"/>
  <c r="I46" i="17"/>
  <c r="I47" i="17"/>
  <c r="I48" i="17"/>
  <c r="I49" i="17"/>
  <c r="I50" i="17"/>
  <c r="I51" i="17"/>
  <c r="I52" i="17"/>
  <c r="I53" i="17"/>
  <c r="I54" i="17"/>
  <c r="I55" i="17"/>
  <c r="I56" i="17"/>
  <c r="I57"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3" i="17"/>
  <c r="I114" i="17"/>
  <c r="I115" i="17"/>
  <c r="I116" i="17"/>
  <c r="I117" i="17"/>
  <c r="I118" i="17"/>
  <c r="I119" i="17"/>
  <c r="I120" i="17"/>
  <c r="I121" i="17"/>
  <c r="I122" i="17"/>
  <c r="I123" i="17"/>
  <c r="I124" i="17"/>
  <c r="I125" i="17"/>
  <c r="I126" i="17"/>
  <c r="I127" i="17"/>
  <c r="I128" i="17"/>
  <c r="I129" i="17"/>
  <c r="I130" i="17"/>
  <c r="I131" i="17"/>
  <c r="I132" i="17"/>
  <c r="I133" i="17"/>
  <c r="I134" i="17"/>
  <c r="I135" i="17"/>
  <c r="I136" i="17"/>
  <c r="I137" i="17"/>
  <c r="I138" i="17"/>
  <c r="I139" i="17"/>
  <c r="I140" i="17"/>
  <c r="I141" i="17"/>
  <c r="I142" i="17"/>
  <c r="I143" i="17"/>
  <c r="I144" i="17"/>
  <c r="I145" i="17"/>
  <c r="I146" i="17"/>
  <c r="I147" i="17"/>
  <c r="I148" i="17"/>
  <c r="I149" i="17"/>
  <c r="I150" i="17"/>
  <c r="I151" i="17"/>
  <c r="I152" i="17"/>
  <c r="I153" i="17"/>
  <c r="I154" i="17"/>
  <c r="I155" i="17"/>
  <c r="I156" i="17"/>
  <c r="I157" i="17"/>
  <c r="I158" i="17"/>
  <c r="I159" i="17"/>
  <c r="I160" i="17"/>
  <c r="I161" i="17"/>
  <c r="I162" i="17"/>
  <c r="I163" i="17"/>
  <c r="I164" i="17"/>
  <c r="I165" i="17"/>
  <c r="I166" i="17"/>
  <c r="I167" i="17"/>
  <c r="I168" i="17"/>
  <c r="I169" i="17"/>
  <c r="I170" i="17"/>
  <c r="I171" i="17"/>
  <c r="I172" i="17"/>
  <c r="I173" i="17"/>
  <c r="I174" i="17"/>
  <c r="I175" i="17"/>
  <c r="I176" i="17"/>
  <c r="I177" i="17"/>
  <c r="I178" i="17"/>
  <c r="I179" i="17"/>
  <c r="I180" i="17"/>
  <c r="I181" i="17"/>
  <c r="I182" i="17"/>
  <c r="I183" i="17"/>
  <c r="I184" i="17"/>
  <c r="I185" i="17"/>
  <c r="I186" i="17"/>
  <c r="I187" i="17"/>
  <c r="I188" i="17"/>
  <c r="I189" i="17"/>
  <c r="I190" i="17"/>
  <c r="I191" i="17"/>
  <c r="I192" i="17"/>
  <c r="I193" i="17"/>
  <c r="I194" i="17"/>
  <c r="I195" i="17"/>
  <c r="I196" i="17"/>
  <c r="I197" i="17"/>
  <c r="I198" i="17"/>
  <c r="I199" i="17"/>
  <c r="I200" i="17"/>
  <c r="I201" i="17"/>
  <c r="I202" i="17"/>
  <c r="I203" i="17"/>
  <c r="I204" i="17"/>
  <c r="I205" i="17"/>
  <c r="I206" i="17"/>
  <c r="I207" i="17"/>
  <c r="I208" i="17"/>
  <c r="I209" i="17"/>
  <c r="I210" i="17"/>
  <c r="I211" i="17"/>
  <c r="I212" i="17"/>
  <c r="I213" i="17"/>
  <c r="I214" i="17"/>
  <c r="I215" i="17"/>
  <c r="I216" i="17"/>
  <c r="I217" i="17"/>
  <c r="I218" i="17"/>
  <c r="I219" i="17"/>
  <c r="I220" i="17"/>
  <c r="I221" i="17"/>
  <c r="I222" i="17"/>
  <c r="I223" i="17"/>
  <c r="I224" i="17"/>
  <c r="I225" i="17"/>
  <c r="I226" i="17"/>
  <c r="I227" i="17"/>
  <c r="I228" i="17"/>
  <c r="I229" i="17"/>
  <c r="I230" i="17"/>
  <c r="I231" i="17"/>
  <c r="I232" i="17"/>
  <c r="I233" i="17"/>
  <c r="I234" i="17"/>
  <c r="I235" i="17"/>
  <c r="I236" i="17"/>
  <c r="I237" i="17"/>
  <c r="I238" i="17"/>
  <c r="I239" i="17"/>
  <c r="I240" i="17"/>
  <c r="I241" i="17"/>
  <c r="I242" i="17"/>
  <c r="I243" i="17"/>
  <c r="I244" i="17"/>
  <c r="I245" i="17"/>
  <c r="I246" i="17"/>
  <c r="I247" i="17"/>
  <c r="I248" i="17"/>
  <c r="I249" i="17"/>
  <c r="I250" i="17"/>
  <c r="I251" i="17"/>
  <c r="I252" i="17"/>
  <c r="I253" i="17"/>
  <c r="I254" i="17"/>
  <c r="I255" i="17"/>
  <c r="I256" i="17"/>
  <c r="I257" i="17"/>
  <c r="I258" i="17"/>
  <c r="I259" i="17"/>
  <c r="I260" i="17"/>
  <c r="I261" i="17"/>
  <c r="I262" i="17"/>
  <c r="I263" i="17"/>
  <c r="I264" i="17"/>
  <c r="I265" i="17"/>
  <c r="I266" i="17"/>
  <c r="I267" i="17"/>
  <c r="I268" i="17"/>
  <c r="I269" i="17"/>
  <c r="I270" i="17"/>
  <c r="I271" i="17"/>
  <c r="I272" i="17"/>
  <c r="I273" i="17"/>
  <c r="I274" i="17"/>
  <c r="I275" i="17"/>
  <c r="I276" i="17"/>
  <c r="I277" i="17"/>
  <c r="I278" i="17"/>
  <c r="I279" i="17"/>
  <c r="I280" i="17"/>
  <c r="I281" i="17"/>
  <c r="I282" i="17"/>
  <c r="I283" i="17"/>
  <c r="I284" i="17"/>
  <c r="I285" i="17"/>
  <c r="I286" i="17"/>
  <c r="I287" i="17"/>
  <c r="I288" i="17"/>
  <c r="I289" i="17"/>
  <c r="I290" i="17"/>
  <c r="I291" i="17"/>
  <c r="I292" i="17"/>
  <c r="I293" i="17"/>
  <c r="I294" i="17"/>
  <c r="I295" i="17"/>
  <c r="I296" i="17"/>
  <c r="I297" i="17"/>
  <c r="I298" i="17"/>
  <c r="I299" i="17"/>
  <c r="I300" i="17"/>
  <c r="I301" i="17"/>
  <c r="I302" i="17"/>
  <c r="I303" i="17"/>
  <c r="I304" i="17"/>
  <c r="I305" i="17"/>
  <c r="I306" i="17"/>
  <c r="I307" i="17"/>
  <c r="I308" i="17"/>
  <c r="I309" i="17"/>
  <c r="I311" i="17"/>
  <c r="I312" i="17"/>
  <c r="I313" i="17"/>
  <c r="I314" i="17"/>
  <c r="I315" i="17"/>
  <c r="I316" i="17"/>
  <c r="I317" i="17"/>
  <c r="I318" i="17"/>
  <c r="I319" i="17"/>
  <c r="I320" i="17"/>
  <c r="I321" i="17"/>
  <c r="I322" i="17"/>
  <c r="I323" i="17"/>
  <c r="I324" i="17"/>
  <c r="I325" i="17"/>
  <c r="I326" i="17"/>
  <c r="I327" i="17"/>
  <c r="I328" i="17"/>
  <c r="I329" i="17"/>
  <c r="I330" i="17"/>
  <c r="I331" i="17"/>
  <c r="I332" i="17"/>
  <c r="I333" i="17"/>
  <c r="I334" i="17"/>
  <c r="I335" i="17"/>
  <c r="I336" i="17"/>
  <c r="I337" i="17"/>
  <c r="I338" i="17"/>
  <c r="I339" i="17"/>
  <c r="I340" i="17"/>
  <c r="I341" i="17"/>
  <c r="I342" i="17"/>
  <c r="I343" i="17"/>
  <c r="I344" i="17"/>
  <c r="I345" i="17"/>
  <c r="I346" i="17"/>
  <c r="I347" i="17"/>
  <c r="I348" i="17"/>
  <c r="I349" i="17"/>
  <c r="I350" i="17"/>
  <c r="I351" i="17"/>
  <c r="I352" i="17"/>
  <c r="I353" i="17"/>
  <c r="I354" i="17"/>
  <c r="I355" i="17"/>
  <c r="I356" i="17"/>
  <c r="I357" i="17"/>
  <c r="I358" i="17"/>
  <c r="I359" i="17"/>
  <c r="I360" i="17"/>
  <c r="I361" i="17"/>
  <c r="I362" i="17"/>
  <c r="I363" i="17"/>
  <c r="I364" i="17"/>
  <c r="I365" i="17"/>
  <c r="I366" i="17"/>
  <c r="I367" i="17"/>
  <c r="I368" i="17"/>
  <c r="I369" i="17"/>
  <c r="I370" i="17"/>
  <c r="I371" i="17"/>
  <c r="I372" i="17"/>
  <c r="I373" i="17"/>
  <c r="I374" i="17"/>
  <c r="I375" i="17"/>
  <c r="I376" i="17"/>
  <c r="I377" i="17"/>
  <c r="I378" i="17"/>
  <c r="I379" i="17"/>
  <c r="I380" i="17"/>
  <c r="I381" i="17"/>
  <c r="I382" i="17"/>
  <c r="I383" i="17"/>
  <c r="I384" i="17"/>
  <c r="I385" i="17"/>
  <c r="I386" i="17"/>
  <c r="I387" i="17"/>
  <c r="I388" i="17"/>
  <c r="I389" i="17"/>
  <c r="I390" i="17"/>
  <c r="I391" i="17"/>
  <c r="I392" i="17"/>
  <c r="I393" i="17"/>
  <c r="I394" i="17"/>
  <c r="I395" i="17"/>
  <c r="I396" i="17"/>
  <c r="I397" i="17"/>
  <c r="I398" i="17"/>
  <c r="I399" i="17"/>
  <c r="I400" i="17"/>
  <c r="I401" i="17"/>
  <c r="I402" i="17"/>
  <c r="I403" i="17"/>
  <c r="I404" i="17"/>
  <c r="I405" i="17"/>
  <c r="I406" i="17"/>
  <c r="I407" i="17"/>
  <c r="I408" i="17"/>
  <c r="I409" i="17"/>
  <c r="I410" i="17"/>
  <c r="I411" i="17"/>
  <c r="I412" i="17"/>
  <c r="I413" i="17"/>
  <c r="I414" i="17"/>
  <c r="I415" i="17"/>
  <c r="I416" i="17"/>
  <c r="I417" i="17"/>
  <c r="I418" i="17"/>
  <c r="I419" i="17"/>
  <c r="I420" i="17"/>
  <c r="I421" i="17"/>
  <c r="I422" i="17"/>
  <c r="I423" i="17"/>
  <c r="I424" i="17"/>
  <c r="I425" i="17"/>
  <c r="I426" i="17"/>
  <c r="I427" i="17"/>
  <c r="I428" i="17"/>
  <c r="I429" i="17"/>
  <c r="I430" i="17"/>
  <c r="I431" i="17"/>
  <c r="I432" i="17"/>
  <c r="I433" i="17"/>
  <c r="I434" i="17"/>
  <c r="I435" i="17"/>
  <c r="I436" i="17"/>
  <c r="I437" i="17"/>
  <c r="I438" i="17"/>
  <c r="I439" i="17"/>
  <c r="I440" i="17"/>
  <c r="I441" i="17"/>
  <c r="I442" i="17"/>
  <c r="I443" i="17"/>
  <c r="I444" i="17"/>
  <c r="I445" i="17"/>
  <c r="I446" i="17"/>
  <c r="I447" i="17"/>
  <c r="I448" i="17"/>
  <c r="I449" i="17"/>
  <c r="I450" i="17"/>
  <c r="I451" i="17"/>
  <c r="I452" i="17"/>
  <c r="I453" i="17"/>
  <c r="I454" i="17"/>
  <c r="I455" i="17"/>
  <c r="I456" i="17"/>
  <c r="I457" i="17"/>
  <c r="I458" i="17"/>
  <c r="I459" i="17"/>
  <c r="I460" i="17"/>
  <c r="I461" i="17"/>
  <c r="I462" i="17"/>
  <c r="I463" i="17"/>
  <c r="I464" i="17"/>
  <c r="I465" i="17"/>
  <c r="I466" i="17"/>
  <c r="I467" i="17"/>
  <c r="I468" i="17"/>
  <c r="I469" i="17"/>
  <c r="I470" i="17"/>
  <c r="I471" i="17"/>
  <c r="I472" i="17"/>
  <c r="I473" i="17"/>
  <c r="I474" i="17"/>
  <c r="I475" i="17"/>
  <c r="I476" i="17"/>
  <c r="I477" i="17"/>
  <c r="I478" i="17"/>
  <c r="I479" i="17"/>
  <c r="I480" i="17"/>
  <c r="I481" i="17"/>
  <c r="I482" i="17"/>
  <c r="I483" i="17"/>
  <c r="I484" i="17"/>
  <c r="I485" i="17"/>
  <c r="I486" i="17"/>
  <c r="I487" i="17"/>
  <c r="I488" i="17"/>
  <c r="I489" i="17"/>
  <c r="I490" i="17"/>
  <c r="I491" i="17"/>
  <c r="I492" i="17"/>
  <c r="I493" i="17"/>
  <c r="I494" i="17"/>
  <c r="I495" i="17"/>
  <c r="I496" i="17"/>
  <c r="I497" i="17"/>
  <c r="I498" i="17"/>
  <c r="I499" i="17"/>
  <c r="I500" i="17"/>
  <c r="I501" i="17"/>
  <c r="I502" i="17"/>
  <c r="I503" i="17"/>
  <c r="I504" i="17"/>
  <c r="I505" i="17"/>
  <c r="I506" i="17"/>
  <c r="I507" i="17"/>
  <c r="I508" i="17"/>
  <c r="I509" i="17"/>
  <c r="I510" i="17"/>
  <c r="I511" i="17"/>
  <c r="I512" i="17"/>
  <c r="I513" i="17"/>
  <c r="I514" i="17"/>
  <c r="I515" i="17"/>
  <c r="I516" i="17"/>
  <c r="I517" i="17"/>
  <c r="I518" i="17"/>
  <c r="I519" i="17"/>
  <c r="I520" i="17"/>
  <c r="I521" i="17"/>
  <c r="I522" i="17"/>
  <c r="I523" i="17"/>
  <c r="I524" i="17"/>
  <c r="I525" i="17"/>
  <c r="I526" i="17"/>
  <c r="I527" i="17"/>
  <c r="I528" i="17"/>
  <c r="I529" i="17"/>
  <c r="I530" i="17"/>
  <c r="I531" i="17"/>
  <c r="I532" i="17"/>
  <c r="I533" i="17"/>
  <c r="I534" i="17"/>
  <c r="I535" i="17"/>
  <c r="I536" i="17"/>
  <c r="I537" i="17"/>
  <c r="I538" i="17"/>
  <c r="I539" i="17"/>
  <c r="I540" i="17"/>
  <c r="I541" i="17"/>
  <c r="I542" i="17"/>
  <c r="I543" i="17"/>
  <c r="I544" i="17"/>
  <c r="I545" i="17"/>
  <c r="I546" i="17"/>
  <c r="I547" i="17"/>
  <c r="I548" i="17"/>
  <c r="I549" i="17"/>
  <c r="I550" i="17"/>
  <c r="I551" i="17"/>
  <c r="I552" i="17"/>
  <c r="I553" i="17"/>
  <c r="I554" i="17"/>
  <c r="I555" i="17"/>
  <c r="I556" i="17"/>
  <c r="I557" i="17"/>
  <c r="I558" i="17"/>
  <c r="I559" i="17"/>
  <c r="I560" i="17"/>
  <c r="I561" i="17"/>
  <c r="I562" i="17"/>
  <c r="I563" i="17"/>
  <c r="I564" i="17"/>
  <c r="I565" i="17"/>
  <c r="I566" i="17"/>
  <c r="I567" i="17"/>
  <c r="I568" i="17"/>
  <c r="I569" i="17"/>
  <c r="I570" i="17"/>
  <c r="I571" i="17"/>
  <c r="I572" i="17"/>
  <c r="I573" i="17"/>
  <c r="I574" i="17"/>
  <c r="I575" i="17"/>
  <c r="I576" i="17"/>
  <c r="I577" i="17"/>
  <c r="I578" i="17"/>
  <c r="I579" i="17"/>
  <c r="I580" i="17"/>
  <c r="I581" i="17"/>
  <c r="I582" i="17"/>
  <c r="I583" i="17"/>
  <c r="I584" i="17"/>
  <c r="I585" i="17"/>
  <c r="I586" i="17"/>
  <c r="I587" i="17"/>
  <c r="I588" i="17"/>
  <c r="I589" i="17"/>
  <c r="I590" i="17"/>
  <c r="I591" i="17"/>
  <c r="I592" i="17"/>
  <c r="I593" i="17"/>
  <c r="I594" i="17"/>
  <c r="I595" i="17"/>
  <c r="I596" i="17"/>
  <c r="I597" i="17"/>
  <c r="I598" i="17"/>
  <c r="I599" i="17"/>
  <c r="I600" i="17"/>
  <c r="I601" i="17"/>
  <c r="I602" i="17"/>
  <c r="I603" i="17"/>
  <c r="I604" i="17"/>
  <c r="I605" i="17"/>
  <c r="I606" i="17"/>
  <c r="I607" i="17"/>
  <c r="I608" i="17"/>
  <c r="I609" i="17"/>
  <c r="I610" i="17"/>
  <c r="I611" i="17"/>
  <c r="I612" i="17"/>
  <c r="I613" i="17"/>
  <c r="I614" i="17"/>
  <c r="I615" i="17"/>
  <c r="I616" i="17"/>
  <c r="I617" i="17"/>
  <c r="I618" i="17"/>
  <c r="I619" i="17"/>
  <c r="I620" i="17"/>
  <c r="I621" i="17"/>
  <c r="I622" i="17"/>
  <c r="I623" i="17"/>
  <c r="I624" i="17"/>
  <c r="I625" i="17"/>
  <c r="I626" i="17"/>
  <c r="I627" i="17"/>
  <c r="I628" i="17"/>
  <c r="I629" i="17"/>
  <c r="I630" i="17"/>
  <c r="I631" i="17"/>
  <c r="I632" i="17"/>
  <c r="I633" i="17"/>
  <c r="I634" i="17"/>
  <c r="I635" i="17"/>
  <c r="I636" i="17"/>
  <c r="I637" i="17"/>
  <c r="I638" i="17"/>
  <c r="I639" i="17"/>
  <c r="I640" i="17"/>
  <c r="I641" i="17"/>
  <c r="I642" i="17"/>
  <c r="I643" i="17"/>
  <c r="I644" i="17"/>
  <c r="I645" i="17"/>
  <c r="I646" i="17"/>
  <c r="I647" i="17"/>
  <c r="I648" i="17"/>
  <c r="I649" i="17"/>
  <c r="I650" i="17"/>
  <c r="I651" i="17"/>
  <c r="I652" i="17"/>
  <c r="I653" i="17"/>
  <c r="I654" i="17"/>
  <c r="I655" i="17"/>
  <c r="I656" i="17"/>
  <c r="I657" i="17"/>
  <c r="I658" i="17"/>
  <c r="I659" i="17"/>
  <c r="I660" i="17"/>
  <c r="I661" i="17"/>
  <c r="I662" i="17"/>
  <c r="I663" i="17"/>
  <c r="I664" i="17"/>
  <c r="I665" i="17"/>
  <c r="I666" i="17"/>
  <c r="I667" i="17"/>
  <c r="I668" i="17"/>
  <c r="I669" i="17"/>
  <c r="I670" i="17"/>
  <c r="I671" i="17"/>
  <c r="I672" i="17"/>
  <c r="I673" i="17"/>
  <c r="I674" i="17"/>
  <c r="I675" i="17"/>
  <c r="I676" i="17"/>
  <c r="I677" i="17"/>
  <c r="I678" i="17"/>
  <c r="I679" i="17"/>
  <c r="I680" i="17"/>
  <c r="I681" i="17"/>
  <c r="I682" i="17"/>
  <c r="I683" i="17"/>
  <c r="I684" i="17"/>
  <c r="I685" i="17"/>
  <c r="I686" i="17"/>
  <c r="I687" i="17"/>
  <c r="I688" i="17"/>
  <c r="I689" i="17"/>
  <c r="I690" i="17"/>
  <c r="I691" i="17"/>
  <c r="I692" i="17"/>
  <c r="I693" i="17"/>
  <c r="I694" i="17"/>
  <c r="I695" i="17"/>
  <c r="I696" i="17"/>
  <c r="I697" i="17"/>
  <c r="I698" i="17"/>
  <c r="I699" i="17"/>
  <c r="I700" i="17"/>
  <c r="I701" i="17"/>
  <c r="I702" i="17"/>
  <c r="I703" i="17"/>
  <c r="I704" i="17"/>
  <c r="I705" i="17"/>
  <c r="I706" i="17"/>
  <c r="I707" i="17"/>
  <c r="I708" i="17"/>
  <c r="I709" i="17"/>
  <c r="I710" i="17"/>
  <c r="I711" i="17"/>
  <c r="I712" i="17"/>
  <c r="I713" i="17"/>
  <c r="I714" i="17"/>
  <c r="I715" i="17"/>
  <c r="I716" i="17"/>
  <c r="I717" i="17"/>
  <c r="I718" i="17"/>
  <c r="I719" i="17"/>
  <c r="I720" i="17"/>
  <c r="I721" i="17"/>
  <c r="I722" i="17"/>
  <c r="I723" i="17"/>
  <c r="I724" i="17"/>
  <c r="I725" i="17"/>
  <c r="I726" i="17"/>
  <c r="I727" i="17"/>
  <c r="I728" i="17"/>
  <c r="I729" i="17"/>
  <c r="I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自治税務局固定資産税課償却資産係</author>
  </authors>
  <commentList>
    <comment ref="K26" authorId="0" shapeId="0" xr:uid="{8EB4755F-10C8-4EB8-91A8-DF3F08037A9B}">
      <text>
        <r>
          <rPr>
            <b/>
            <sz val="9"/>
            <color indexed="81"/>
            <rFont val="MS P ゴシック"/>
            <family val="3"/>
            <charset val="128"/>
          </rPr>
          <t>申告書作成者は入力しないでください。</t>
        </r>
      </text>
    </comment>
    <comment ref="T26" authorId="1" shapeId="0" xr:uid="{00000000-0006-0000-0000-000001000000}">
      <text>
        <r>
          <rPr>
            <b/>
            <sz val="9"/>
            <color indexed="81"/>
            <rFont val="MS P ゴシック"/>
            <family val="3"/>
            <charset val="128"/>
          </rPr>
          <t>各船舶に添付する資料に○をつけてください。</t>
        </r>
      </text>
    </comment>
    <comment ref="AN29" authorId="0" shapeId="0" xr:uid="{E718A30A-BDDC-414B-94DD-EFC2B4E1B24D}">
      <text>
        <r>
          <rPr>
            <b/>
            <sz val="9"/>
            <color indexed="81"/>
            <rFont val="MS P ゴシック"/>
            <family val="3"/>
            <charset val="128"/>
          </rPr>
          <t>プルダウンから選択。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28" authorId="0" shapeId="0" xr:uid="{6DAD1F2E-6A07-4CB4-B38B-0217B32DB177}">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E7" authorId="0" shapeId="0" xr:uid="{E6804885-AF2D-4B34-985F-9039D04C2706}">
      <text>
        <r>
          <rPr>
            <sz val="9"/>
            <color indexed="81"/>
            <rFont val="MS P ゴシック"/>
            <family val="3"/>
            <charset val="128"/>
          </rPr>
          <t>プルダウンより選択してください。</t>
        </r>
      </text>
    </comment>
    <comment ref="E45" authorId="0" shapeId="0" xr:uid="{31BBB422-CF76-4FEE-BDD6-9E0F21D1AC6D}">
      <text>
        <r>
          <rPr>
            <sz val="9"/>
            <color indexed="81"/>
            <rFont val="MS P ゴシック"/>
            <family val="3"/>
            <charset val="128"/>
          </rPr>
          <t>プルダウンより選択してください。</t>
        </r>
      </text>
    </comment>
    <comment ref="E83" authorId="0" shapeId="0" xr:uid="{D366A2D2-C0E3-467E-934A-C8BFD02CA211}">
      <text>
        <r>
          <rPr>
            <sz val="9"/>
            <color indexed="81"/>
            <rFont val="MS P ゴシック"/>
            <family val="3"/>
            <charset val="128"/>
          </rPr>
          <t>プルダウンより選択してください。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M11" authorId="0" shapeId="0" xr:uid="{68F9B886-5E5F-488D-BC56-EC2BB6C2504B}">
      <text>
        <r>
          <rPr>
            <b/>
            <sz val="9"/>
            <color indexed="81"/>
            <rFont val="MS P ゴシック"/>
            <family val="3"/>
            <charset val="128"/>
          </rPr>
          <t>プルダウンより選択してください。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<sst xmlns="http://schemas.openxmlformats.org/spreadsheetml/2006/main" count="4605" uniqueCount="1781">
  <si>
    <t>整理番号</t>
    <rPh sb="0" eb="2">
      <t>セイリ</t>
    </rPh>
    <rPh sb="2" eb="4">
      <t>バンゴウ</t>
    </rPh>
    <phoneticPr fontId="3"/>
  </si>
  <si>
    <t>―</t>
    <phoneticPr fontId="3"/>
  </si>
  <si>
    <t>　この申告書を作成し　</t>
    <rPh sb="3" eb="6">
      <t>シンコクショ</t>
    </rPh>
    <rPh sb="7" eb="9">
      <t>サクセイ</t>
    </rPh>
    <phoneticPr fontId="3"/>
  </si>
  <si>
    <t>所 有 者 の 住 所</t>
    <phoneticPr fontId="3"/>
  </si>
  <si>
    <t>　た者の氏名及び係名　</t>
    <rPh sb="4" eb="6">
      <t>シメイ</t>
    </rPh>
    <rPh sb="6" eb="7">
      <t>オヨ</t>
    </rPh>
    <rPh sb="8" eb="9">
      <t>カカリ</t>
    </rPh>
    <rPh sb="9" eb="10">
      <t>メイ</t>
    </rPh>
    <phoneticPr fontId="3"/>
  </si>
  <si>
    <t>　並びにその電話番号　</t>
    <rPh sb="7" eb="8">
      <t>ハナシ</t>
    </rPh>
    <rPh sb="8" eb="10">
      <t>バンゴウ</t>
    </rPh>
    <phoneticPr fontId="3"/>
  </si>
  <si>
    <t>（</t>
    <phoneticPr fontId="3"/>
  </si>
  <si>
    <t>電話番号</t>
    <rPh sb="0" eb="2">
      <t>デンワ</t>
    </rPh>
    <rPh sb="2" eb="4">
      <t>バンゴウ</t>
    </rPh>
    <phoneticPr fontId="3"/>
  </si>
  <si>
    <t>）</t>
    <phoneticPr fontId="3"/>
  </si>
  <si>
    <t>　東京連絡事務所名及　</t>
    <rPh sb="1" eb="3">
      <t>トウキョウ</t>
    </rPh>
    <rPh sb="3" eb="5">
      <t>レンラク</t>
    </rPh>
    <rPh sb="5" eb="7">
      <t>ジム</t>
    </rPh>
    <rPh sb="7" eb="8">
      <t>ショ</t>
    </rPh>
    <rPh sb="8" eb="9">
      <t>メイ</t>
    </rPh>
    <rPh sb="9" eb="10">
      <t>オヨ</t>
    </rPh>
    <phoneticPr fontId="3"/>
  </si>
  <si>
    <t>（ ふ り が な ）</t>
    <phoneticPr fontId="3"/>
  </si>
  <si>
    <t>　び連絡者氏名並びに　</t>
    <rPh sb="2" eb="5">
      <t>レンラクシャ</t>
    </rPh>
    <rPh sb="5" eb="7">
      <t>シメイ</t>
    </rPh>
    <rPh sb="7" eb="8">
      <t>ナラ</t>
    </rPh>
    <phoneticPr fontId="3"/>
  </si>
  <si>
    <t>　その電話番号　　　</t>
    <rPh sb="4" eb="5">
      <t>ハナシ</t>
    </rPh>
    <rPh sb="5" eb="7">
      <t>バンゴウ</t>
    </rPh>
    <phoneticPr fontId="3"/>
  </si>
  <si>
    <t>　総　務　大　臣</t>
    <rPh sb="1" eb="2">
      <t>フサ</t>
    </rPh>
    <rPh sb="3" eb="4">
      <t>ツトム</t>
    </rPh>
    <rPh sb="5" eb="6">
      <t>ダイ</t>
    </rPh>
    <rPh sb="7" eb="8">
      <t>シン</t>
    </rPh>
    <phoneticPr fontId="3"/>
  </si>
  <si>
    <t>殿</t>
    <rPh sb="0" eb="1">
      <t>ドノ</t>
    </rPh>
    <phoneticPr fontId="3"/>
  </si>
  <si>
    <t>※</t>
    <phoneticPr fontId="3"/>
  </si>
  <si>
    <t>処 理 事 項</t>
    <rPh sb="0" eb="1">
      <t>トコロ</t>
    </rPh>
    <rPh sb="2" eb="3">
      <t>リ</t>
    </rPh>
    <rPh sb="4" eb="5">
      <t>コト</t>
    </rPh>
    <rPh sb="6" eb="7">
      <t>コウ</t>
    </rPh>
    <phoneticPr fontId="3"/>
  </si>
  <si>
    <t>担 当 者 名</t>
    <rPh sb="0" eb="1">
      <t>ユタカ</t>
    </rPh>
    <rPh sb="2" eb="3">
      <t>トウ</t>
    </rPh>
    <rPh sb="4" eb="5">
      <t>シャ</t>
    </rPh>
    <rPh sb="6" eb="7">
      <t>メイ</t>
    </rPh>
    <phoneticPr fontId="3"/>
  </si>
  <si>
    <t>船舶番号</t>
    <rPh sb="0" eb="2">
      <t>センパク</t>
    </rPh>
    <rPh sb="2" eb="4">
      <t>バンゴウ</t>
    </rPh>
    <phoneticPr fontId="3"/>
  </si>
  <si>
    <t>船　舶　名</t>
    <rPh sb="0" eb="1">
      <t>セン</t>
    </rPh>
    <rPh sb="2" eb="3">
      <t>ハク</t>
    </rPh>
    <rPh sb="4" eb="5">
      <t>メイ</t>
    </rPh>
    <phoneticPr fontId="3"/>
  </si>
  <si>
    <t>決定価格</t>
    <phoneticPr fontId="3"/>
  </si>
  <si>
    <t>課税標準額</t>
    <phoneticPr fontId="3"/>
  </si>
  <si>
    <t>付属表</t>
    <rPh sb="0" eb="2">
      <t>フゾク</t>
    </rPh>
    <rPh sb="2" eb="3">
      <t>ヒョウ</t>
    </rPh>
    <phoneticPr fontId="3"/>
  </si>
  <si>
    <t>外国貿易船</t>
    <rPh sb="0" eb="2">
      <t>ガイコク</t>
    </rPh>
    <rPh sb="2" eb="4">
      <t>ボウエキ</t>
    </rPh>
    <rPh sb="4" eb="5">
      <t>セン</t>
    </rPh>
    <phoneticPr fontId="3"/>
  </si>
  <si>
    <t>証明書類</t>
    <rPh sb="0" eb="2">
      <t>ショウメイ</t>
    </rPh>
    <rPh sb="2" eb="4">
      <t>ショルイ</t>
    </rPh>
    <phoneticPr fontId="3"/>
  </si>
  <si>
    <t>合　　計</t>
    <rPh sb="0" eb="1">
      <t>ゴウ</t>
    </rPh>
    <rPh sb="3" eb="4">
      <t>ケイ</t>
    </rPh>
    <phoneticPr fontId="3"/>
  </si>
  <si>
    <t>　隻</t>
    <rPh sb="1" eb="2">
      <t>セキ</t>
    </rPh>
    <phoneticPr fontId="3"/>
  </si>
  <si>
    <t>（ 船 舶 ）</t>
    <rPh sb="2" eb="3">
      <t>セン</t>
    </rPh>
    <rPh sb="4" eb="5">
      <t>ハク</t>
    </rPh>
    <phoneticPr fontId="3"/>
  </si>
  <si>
    <t>付属表１（その１）</t>
    <rPh sb="0" eb="2">
      <t>フゾク</t>
    </rPh>
    <rPh sb="2" eb="3">
      <t>ヒョウ</t>
    </rPh>
    <phoneticPr fontId="3"/>
  </si>
  <si>
    <t>船名</t>
    <rPh sb="0" eb="1">
      <t>フナ</t>
    </rPh>
    <rPh sb="1" eb="2">
      <t>メイ</t>
    </rPh>
    <phoneticPr fontId="3"/>
  </si>
  <si>
    <t>船舶の構造及び用途</t>
    <rPh sb="0" eb="2">
      <t>センパク</t>
    </rPh>
    <rPh sb="3" eb="5">
      <t>コウゾウ</t>
    </rPh>
    <rPh sb="5" eb="6">
      <t>オヨ</t>
    </rPh>
    <rPh sb="7" eb="9">
      <t>ヨウト</t>
    </rPh>
    <phoneticPr fontId="3"/>
  </si>
  <si>
    <t>総トン数</t>
    <rPh sb="0" eb="1">
      <t>ソウ</t>
    </rPh>
    <rPh sb="3" eb="4">
      <t>スウ</t>
    </rPh>
    <phoneticPr fontId="3"/>
  </si>
  <si>
    <t>耐用年数</t>
    <rPh sb="0" eb="2">
      <t>タイヨウ</t>
    </rPh>
    <rPh sb="2" eb="4">
      <t>ネンスウ</t>
    </rPh>
    <phoneticPr fontId="3"/>
  </si>
  <si>
    <t>船舶番号</t>
    <rPh sb="0" eb="1">
      <t>フナ</t>
    </rPh>
    <rPh sb="1" eb="2">
      <t>ハク</t>
    </rPh>
    <rPh sb="2" eb="3">
      <t>バン</t>
    </rPh>
    <rPh sb="3" eb="4">
      <t>ゴウ</t>
    </rPh>
    <phoneticPr fontId="3"/>
  </si>
  <si>
    <t>所有者名</t>
    <rPh sb="0" eb="1">
      <t>ジョ</t>
    </rPh>
    <rPh sb="1" eb="2">
      <t>ユウ</t>
    </rPh>
    <rPh sb="2" eb="3">
      <t>モノ</t>
    </rPh>
    <rPh sb="3" eb="4">
      <t>メイ</t>
    </rPh>
    <phoneticPr fontId="3"/>
  </si>
  <si>
    <t>航行区域</t>
    <rPh sb="0" eb="1">
      <t>ワタル</t>
    </rPh>
    <rPh sb="1" eb="2">
      <t>ギョウ</t>
    </rPh>
    <rPh sb="2" eb="3">
      <t>ク</t>
    </rPh>
    <rPh sb="3" eb="4">
      <t>イキ</t>
    </rPh>
    <phoneticPr fontId="3"/>
  </si>
  <si>
    <t>船籍港</t>
    <rPh sb="0" eb="1">
      <t>フナ</t>
    </rPh>
    <rPh sb="1" eb="2">
      <t>セキ</t>
    </rPh>
    <rPh sb="2" eb="3">
      <t>ミナト</t>
    </rPh>
    <phoneticPr fontId="3"/>
  </si>
  <si>
    <t>竣工年月日</t>
    <rPh sb="0" eb="1">
      <t>シュン</t>
    </rPh>
    <rPh sb="1" eb="2">
      <t>コウ</t>
    </rPh>
    <rPh sb="2" eb="3">
      <t>ネン</t>
    </rPh>
    <rPh sb="3" eb="4">
      <t>ガツ</t>
    </rPh>
    <rPh sb="4" eb="5">
      <t>ニチ</t>
    </rPh>
    <phoneticPr fontId="3"/>
  </si>
  <si>
    <t>取得年月日</t>
    <rPh sb="0" eb="1">
      <t>トリ</t>
    </rPh>
    <rPh sb="1" eb="2">
      <t>エ</t>
    </rPh>
    <rPh sb="2" eb="3">
      <t>ネン</t>
    </rPh>
    <rPh sb="3" eb="4">
      <t>ガツ</t>
    </rPh>
    <rPh sb="4" eb="5">
      <t>ニチ</t>
    </rPh>
    <phoneticPr fontId="3"/>
  </si>
  <si>
    <t>取得価額</t>
    <rPh sb="0" eb="1">
      <t>トリ</t>
    </rPh>
    <rPh sb="1" eb="2">
      <t>エ</t>
    </rPh>
    <rPh sb="2" eb="3">
      <t>アタイ</t>
    </rPh>
    <rPh sb="3" eb="4">
      <t>ガク</t>
    </rPh>
    <phoneticPr fontId="3"/>
  </si>
  <si>
    <t>区　 　      分</t>
    <rPh sb="0" eb="1">
      <t>ク</t>
    </rPh>
    <rPh sb="10" eb="11">
      <t>ブン</t>
    </rPh>
    <phoneticPr fontId="3"/>
  </si>
  <si>
    <t>事　 　      項</t>
    <rPh sb="0" eb="1">
      <t>コト</t>
    </rPh>
    <rPh sb="10" eb="11">
      <t>コウ</t>
    </rPh>
    <phoneticPr fontId="3"/>
  </si>
  <si>
    <t>備　 　      考</t>
    <rPh sb="0" eb="1">
      <t>ソノオ</t>
    </rPh>
    <rPh sb="10" eb="11">
      <t>コウ</t>
    </rPh>
    <phoneticPr fontId="3"/>
  </si>
  <si>
    <t>船舶に異動があった場合には、異動前</t>
    <rPh sb="0" eb="2">
      <t>センパク</t>
    </rPh>
    <rPh sb="3" eb="5">
      <t>イドウ</t>
    </rPh>
    <rPh sb="9" eb="11">
      <t>バアイ</t>
    </rPh>
    <rPh sb="14" eb="16">
      <t>イドウ</t>
    </rPh>
    <rPh sb="16" eb="17">
      <t>マエ</t>
    </rPh>
    <phoneticPr fontId="3"/>
  </si>
  <si>
    <t>の所有者名、住所等を記載すること　</t>
    <rPh sb="1" eb="4">
      <t>ショユウシャ</t>
    </rPh>
    <rPh sb="4" eb="5">
      <t>メイ</t>
    </rPh>
    <rPh sb="6" eb="8">
      <t>ジュウショ</t>
    </rPh>
    <rPh sb="8" eb="9">
      <t>ナド</t>
    </rPh>
    <rPh sb="10" eb="12">
      <t>キサイ</t>
    </rPh>
    <phoneticPr fontId="3"/>
  </si>
  <si>
    <t>共有船舶の場合は付属表１(その２)に明</t>
    <rPh sb="0" eb="2">
      <t>キョウユウ</t>
    </rPh>
    <rPh sb="2" eb="4">
      <t>センパク</t>
    </rPh>
    <rPh sb="5" eb="7">
      <t>バアイ</t>
    </rPh>
    <rPh sb="8" eb="10">
      <t>フゾク</t>
    </rPh>
    <rPh sb="10" eb="11">
      <t>ヒョウ</t>
    </rPh>
    <phoneticPr fontId="3"/>
  </si>
  <si>
    <t>細を記載すること　　　　　　　　　　</t>
    <rPh sb="0" eb="1">
      <t>ホソ</t>
    </rPh>
    <rPh sb="2" eb="4">
      <t>キサイ</t>
    </rPh>
    <phoneticPr fontId="3"/>
  </si>
  <si>
    <t>船舶国籍証書の記載によること</t>
    <rPh sb="0" eb="2">
      <t>センパク</t>
    </rPh>
    <rPh sb="2" eb="4">
      <t>コクセキ</t>
    </rPh>
    <rPh sb="4" eb="6">
      <t>ショウショ</t>
    </rPh>
    <rPh sb="7" eb="9">
      <t>キサイ</t>
    </rPh>
    <phoneticPr fontId="3"/>
  </si>
  <si>
    <t>（</t>
    <phoneticPr fontId="3"/>
  </si>
  <si>
    <t>）</t>
    <phoneticPr fontId="3"/>
  </si>
  <si>
    <t>(注１)</t>
    <rPh sb="1" eb="2">
      <t>チュウ</t>
    </rPh>
    <phoneticPr fontId="3"/>
  </si>
  <si>
    <t>(注２)</t>
    <rPh sb="1" eb="2">
      <t>チュウ</t>
    </rPh>
    <phoneticPr fontId="3"/>
  </si>
  <si>
    <t>(注３)</t>
    <rPh sb="1" eb="2">
      <t>チュウ</t>
    </rPh>
    <phoneticPr fontId="3"/>
  </si>
  <si>
    <t>(注４)</t>
    <rPh sb="1" eb="2">
      <t>チュウ</t>
    </rPh>
    <phoneticPr fontId="3"/>
  </si>
  <si>
    <t xml:space="preserve">  鋼船、木船、軽合金船等の構造及び漁船、油槽船、貨物船、砂利採取船等の用途を記載すること。</t>
    <rPh sb="2" eb="3">
      <t>コウセン</t>
    </rPh>
    <rPh sb="3" eb="4">
      <t>セン</t>
    </rPh>
    <rPh sb="5" eb="6">
      <t>モク</t>
    </rPh>
    <rPh sb="6" eb="7">
      <t>セン</t>
    </rPh>
    <rPh sb="8" eb="11">
      <t>ケイゴウキン</t>
    </rPh>
    <rPh sb="11" eb="12">
      <t>セン</t>
    </rPh>
    <rPh sb="12" eb="13">
      <t>トウ</t>
    </rPh>
    <rPh sb="14" eb="16">
      <t>コウゾウ</t>
    </rPh>
    <rPh sb="16" eb="17">
      <t>オヨ</t>
    </rPh>
    <rPh sb="18" eb="20">
      <t>ギョセン</t>
    </rPh>
    <rPh sb="21" eb="23">
      <t>ユソウセン</t>
    </rPh>
    <rPh sb="23" eb="24">
      <t>セン</t>
    </rPh>
    <rPh sb="25" eb="28">
      <t>カモツセン</t>
    </rPh>
    <rPh sb="29" eb="31">
      <t>ジャリ</t>
    </rPh>
    <rPh sb="31" eb="33">
      <t>サイシュ</t>
    </rPh>
    <rPh sb="33" eb="34">
      <t>セン</t>
    </rPh>
    <rPh sb="34" eb="35">
      <t>トウ</t>
    </rPh>
    <rPh sb="36" eb="38">
      <t>ヨウト</t>
    </rPh>
    <rPh sb="39" eb="41">
      <t>キサイ</t>
    </rPh>
    <phoneticPr fontId="3"/>
  </si>
  <si>
    <t>すること。</t>
    <phoneticPr fontId="3"/>
  </si>
  <si>
    <t xml:space="preserve">  新造船については船舶国籍証書又は仮船舶国籍証書の交付を受けた年月日を、売買等の場合は売買年月日を記入</t>
    <rPh sb="2" eb="4">
      <t>シンゾウ</t>
    </rPh>
    <rPh sb="4" eb="5">
      <t>セン</t>
    </rPh>
    <rPh sb="10" eb="12">
      <t>センパク</t>
    </rPh>
    <rPh sb="12" eb="14">
      <t>コクセキ</t>
    </rPh>
    <rPh sb="14" eb="16">
      <t>ショウショ</t>
    </rPh>
    <rPh sb="16" eb="17">
      <t>マタ</t>
    </rPh>
    <rPh sb="18" eb="19">
      <t>カリ</t>
    </rPh>
    <rPh sb="19" eb="21">
      <t>センパク</t>
    </rPh>
    <rPh sb="21" eb="23">
      <t>コクセキ</t>
    </rPh>
    <rPh sb="23" eb="25">
      <t>ショウショ</t>
    </rPh>
    <rPh sb="26" eb="28">
      <t>コウフ</t>
    </rPh>
    <rPh sb="29" eb="30">
      <t>ウ</t>
    </rPh>
    <rPh sb="32" eb="35">
      <t>ネンガッピ</t>
    </rPh>
    <rPh sb="37" eb="39">
      <t>バイバイ</t>
    </rPh>
    <rPh sb="39" eb="40">
      <t>トウ</t>
    </rPh>
    <rPh sb="41" eb="43">
      <t>バアイ</t>
    </rPh>
    <rPh sb="44" eb="45">
      <t>バイバイ</t>
    </rPh>
    <phoneticPr fontId="3"/>
  </si>
  <si>
    <t>　なお、固定資産税における船舶の取得価額の算定に当たっては、法人税法及び所得税法上のいわゆる圧縮記帳は</t>
    <rPh sb="4" eb="6">
      <t>コテイ</t>
    </rPh>
    <rPh sb="6" eb="9">
      <t>シサンゼイ</t>
    </rPh>
    <rPh sb="13" eb="15">
      <t>センパク</t>
    </rPh>
    <rPh sb="16" eb="18">
      <t>シュトク</t>
    </rPh>
    <rPh sb="18" eb="20">
      <t>カガク</t>
    </rPh>
    <rPh sb="21" eb="23">
      <t>サンテイ</t>
    </rPh>
    <rPh sb="24" eb="25">
      <t>ア</t>
    </rPh>
    <rPh sb="30" eb="32">
      <t>ホウジン</t>
    </rPh>
    <rPh sb="32" eb="34">
      <t>ゼイホウ</t>
    </rPh>
    <rPh sb="34" eb="35">
      <t>オヨ</t>
    </rPh>
    <rPh sb="36" eb="39">
      <t>ショトクゼイ</t>
    </rPh>
    <rPh sb="39" eb="40">
      <t>ホウ</t>
    </rPh>
    <rPh sb="40" eb="41">
      <t>ウエ</t>
    </rPh>
    <phoneticPr fontId="3"/>
  </si>
  <si>
    <t>（注３）</t>
    <rPh sb="1" eb="2">
      <t>チュウ</t>
    </rPh>
    <phoneticPr fontId="3"/>
  </si>
  <si>
    <t>（注２）</t>
    <rPh sb="1" eb="2">
      <t>チュウ</t>
    </rPh>
    <phoneticPr fontId="3"/>
  </si>
  <si>
    <t>（注１）</t>
    <rPh sb="1" eb="2">
      <t>チュウ</t>
    </rPh>
    <phoneticPr fontId="3"/>
  </si>
  <si>
    <t>船舶検査書の記載によること</t>
    <rPh sb="0" eb="2">
      <t>センパク</t>
    </rPh>
    <rPh sb="2" eb="4">
      <t>ケンサ</t>
    </rPh>
    <rPh sb="4" eb="5">
      <t>ショ</t>
    </rPh>
    <rPh sb="6" eb="8">
      <t>キサイ</t>
    </rPh>
    <phoneticPr fontId="3"/>
  </si>
  <si>
    <t>改良費に係る明細書</t>
    <rPh sb="0" eb="3">
      <t>カイリョウヒ</t>
    </rPh>
    <rPh sb="4" eb="5">
      <t>カカ</t>
    </rPh>
    <rPh sb="6" eb="9">
      <t>メイサイショ</t>
    </rPh>
    <phoneticPr fontId="3"/>
  </si>
  <si>
    <t>改良年月日</t>
    <rPh sb="0" eb="2">
      <t>カイリョウ</t>
    </rPh>
    <rPh sb="2" eb="5">
      <t>ネンガッピ</t>
    </rPh>
    <phoneticPr fontId="3"/>
  </si>
  <si>
    <t>改良工事の内訳</t>
    <rPh sb="0" eb="2">
      <t>カイリョウ</t>
    </rPh>
    <rPh sb="2" eb="4">
      <t>コウジ</t>
    </rPh>
    <rPh sb="5" eb="7">
      <t>ウチワケ</t>
    </rPh>
    <phoneticPr fontId="3"/>
  </si>
  <si>
    <t>計</t>
    <rPh sb="0" eb="1">
      <t>ケイ</t>
    </rPh>
    <phoneticPr fontId="3"/>
  </si>
  <si>
    <t>撤去年月日</t>
    <rPh sb="0" eb="2">
      <t>テッキョ</t>
    </rPh>
    <rPh sb="2" eb="5">
      <t>ネンガッピ</t>
    </rPh>
    <phoneticPr fontId="3"/>
  </si>
  <si>
    <t>撤去資産の内訳</t>
    <rPh sb="0" eb="2">
      <t>テッキョ</t>
    </rPh>
    <rPh sb="2" eb="4">
      <t>シサン</t>
    </rPh>
    <rPh sb="5" eb="7">
      <t>ウチワケ</t>
    </rPh>
    <phoneticPr fontId="3"/>
  </si>
  <si>
    <t>（注４）</t>
    <rPh sb="1" eb="2">
      <t>チュウ</t>
    </rPh>
    <phoneticPr fontId="3"/>
  </si>
  <si>
    <t>(算定)</t>
    <rPh sb="1" eb="3">
      <t>サンテイ</t>
    </rPh>
    <phoneticPr fontId="3"/>
  </si>
  <si>
    <t>改良費の金額（円）</t>
    <rPh sb="7" eb="8">
      <t>エン</t>
    </rPh>
    <phoneticPr fontId="3"/>
  </si>
  <si>
    <t>（２）</t>
    <phoneticPr fontId="3"/>
  </si>
  <si>
    <t>撤去資産の内訳</t>
    <rPh sb="0" eb="2">
      <t>テッキョ</t>
    </rPh>
    <rPh sb="2" eb="4">
      <t>シサン</t>
    </rPh>
    <phoneticPr fontId="3"/>
  </si>
  <si>
    <t>撤去資産の
取得年月日</t>
    <rPh sb="0" eb="2">
      <t>テッキョ</t>
    </rPh>
    <rPh sb="2" eb="4">
      <t>シサン</t>
    </rPh>
    <rPh sb="6" eb="8">
      <t>シュトク</t>
    </rPh>
    <rPh sb="8" eb="11">
      <t>ネンガッピ</t>
    </rPh>
    <phoneticPr fontId="3"/>
  </si>
  <si>
    <t>撤去資産に係る
取得価額（円）</t>
    <rPh sb="0" eb="2">
      <t>テッキョ</t>
    </rPh>
    <rPh sb="2" eb="4">
      <t>シサン</t>
    </rPh>
    <rPh sb="5" eb="6">
      <t>カカ</t>
    </rPh>
    <rPh sb="8" eb="9">
      <t>トリ</t>
    </rPh>
    <rPh sb="9" eb="10">
      <t>エ</t>
    </rPh>
    <rPh sb="10" eb="11">
      <t>アタイ</t>
    </rPh>
    <rPh sb="11" eb="12">
      <t>ガク</t>
    </rPh>
    <rPh sb="13" eb="14">
      <t>エン</t>
    </rPh>
    <phoneticPr fontId="3"/>
  </si>
  <si>
    <t>（注２）</t>
    <phoneticPr fontId="3"/>
  </si>
  <si>
    <t>（１）</t>
    <phoneticPr fontId="3"/>
  </si>
  <si>
    <t>改良費（増加分）の内訳</t>
    <phoneticPr fontId="3"/>
  </si>
  <si>
    <t>　　○撤去年月日</t>
    <rPh sb="3" eb="5">
      <t>テッキョ</t>
    </rPh>
    <rPh sb="5" eb="8">
      <t>ネンガッピ</t>
    </rPh>
    <phoneticPr fontId="3"/>
  </si>
  <si>
    <t>　　○撤去資産の取得年月日</t>
    <rPh sb="3" eb="5">
      <t>テッキョ</t>
    </rPh>
    <rPh sb="5" eb="7">
      <t>シサン</t>
    </rPh>
    <rPh sb="8" eb="10">
      <t>シュトク</t>
    </rPh>
    <rPh sb="10" eb="13">
      <t>ネンガッピ</t>
    </rPh>
    <phoneticPr fontId="3"/>
  </si>
  <si>
    <t>　　○撤去資産に係る取得価額</t>
    <rPh sb="3" eb="5">
      <t>テッキョ</t>
    </rPh>
    <rPh sb="5" eb="7">
      <t>シサン</t>
    </rPh>
    <rPh sb="8" eb="9">
      <t>カカ</t>
    </rPh>
    <rPh sb="10" eb="12">
      <t>シュトク</t>
    </rPh>
    <rPh sb="12" eb="14">
      <t>カガク</t>
    </rPh>
    <phoneticPr fontId="3"/>
  </si>
  <si>
    <t>　　○耐用年数（当該船舶のもの）</t>
    <rPh sb="3" eb="5">
      <t>タイヨウ</t>
    </rPh>
    <rPh sb="5" eb="7">
      <t>ネンスウ</t>
    </rPh>
    <rPh sb="8" eb="10">
      <t>トウガイ</t>
    </rPh>
    <rPh sb="10" eb="12">
      <t>センパク</t>
    </rPh>
    <phoneticPr fontId="3"/>
  </si>
  <si>
    <t>　　○減価残存率「前年中取得のもの」</t>
    <rPh sb="3" eb="5">
      <t>ゲンカ</t>
    </rPh>
    <rPh sb="5" eb="8">
      <t>ザンゾンリツ</t>
    </rPh>
    <rPh sb="9" eb="10">
      <t>ゼン</t>
    </rPh>
    <rPh sb="10" eb="12">
      <t>ネンチュウ</t>
    </rPh>
    <rPh sb="12" eb="14">
      <t>シュトク</t>
    </rPh>
    <phoneticPr fontId="3"/>
  </si>
  <si>
    <t>　　　　　　　　「前年前取得のもの」</t>
    <rPh sb="9" eb="11">
      <t>ゼンネン</t>
    </rPh>
    <rPh sb="11" eb="12">
      <t>マエ</t>
    </rPh>
    <rPh sb="12" eb="14">
      <t>シュトク</t>
    </rPh>
    <phoneticPr fontId="3"/>
  </si>
  <si>
    <t>式によって算定したものを記載すること。</t>
    <rPh sb="0" eb="1">
      <t>シキ</t>
    </rPh>
    <rPh sb="5" eb="7">
      <t>サンテイ</t>
    </rPh>
    <rPh sb="12" eb="14">
      <t>キサイ</t>
    </rPh>
    <phoneticPr fontId="3"/>
  </si>
  <si>
    <t>　取得価額が明らかでない場合には、例えば次の算</t>
    <rPh sb="1" eb="3">
      <t>シュトク</t>
    </rPh>
    <rPh sb="3" eb="5">
      <t>カガク</t>
    </rPh>
    <rPh sb="6" eb="7">
      <t>アキ</t>
    </rPh>
    <rPh sb="12" eb="14">
      <t>バアイ</t>
    </rPh>
    <rPh sb="17" eb="18">
      <t>タト</t>
    </rPh>
    <rPh sb="20" eb="21">
      <t>ツギ</t>
    </rPh>
    <phoneticPr fontId="3"/>
  </si>
  <si>
    <t>「撤去資産に係る取得価額」を経過年数に応じて減</t>
    <rPh sb="1" eb="3">
      <t>テッキョ</t>
    </rPh>
    <rPh sb="3" eb="5">
      <t>シサン</t>
    </rPh>
    <rPh sb="6" eb="7">
      <t>カカ</t>
    </rPh>
    <rPh sb="8" eb="10">
      <t>シュトク</t>
    </rPh>
    <rPh sb="10" eb="12">
      <t>カガク</t>
    </rPh>
    <rPh sb="14" eb="16">
      <t>ケイカ</t>
    </rPh>
    <rPh sb="16" eb="18">
      <t>ネンスウ</t>
    </rPh>
    <rPh sb="19" eb="20">
      <t>オウ</t>
    </rPh>
    <phoneticPr fontId="3"/>
  </si>
  <si>
    <t>（注１）</t>
    <phoneticPr fontId="3"/>
  </si>
  <si>
    <t>船　舶　明　細　書</t>
    <rPh sb="0" eb="1">
      <t>フナ</t>
    </rPh>
    <rPh sb="2" eb="3">
      <t>ハク</t>
    </rPh>
    <rPh sb="4" eb="5">
      <t>アキラ</t>
    </rPh>
    <rPh sb="6" eb="7">
      <t>ホソ</t>
    </rPh>
    <rPh sb="8" eb="9">
      <t>ショ</t>
    </rPh>
    <phoneticPr fontId="3"/>
  </si>
  <si>
    <t>付属表１（その２）</t>
    <rPh sb="0" eb="3">
      <t>フゾクヒョウ</t>
    </rPh>
    <phoneticPr fontId="3"/>
  </si>
  <si>
    <t>住　　　所</t>
    <rPh sb="0" eb="5">
      <t>ジュウショ</t>
    </rPh>
    <phoneticPr fontId="3"/>
  </si>
  <si>
    <t>持分割合</t>
    <rPh sb="0" eb="2">
      <t>モチブン</t>
    </rPh>
    <rPh sb="2" eb="4">
      <t>ワリアイ</t>
    </rPh>
    <phoneticPr fontId="3"/>
  </si>
  <si>
    <t>共 有 者</t>
    <rPh sb="0" eb="1">
      <t>トモ</t>
    </rPh>
    <rPh sb="2" eb="3">
      <t>ユウ</t>
    </rPh>
    <rPh sb="4" eb="5">
      <t>シャ</t>
    </rPh>
    <phoneticPr fontId="3"/>
  </si>
  <si>
    <t>郵便番号</t>
    <rPh sb="0" eb="1">
      <t>ユウ</t>
    </rPh>
    <rPh sb="1" eb="2">
      <t>ビン</t>
    </rPh>
    <rPh sb="2" eb="3">
      <t>バン</t>
    </rPh>
    <rPh sb="3" eb="4">
      <t>ゴウ</t>
    </rPh>
    <phoneticPr fontId="3"/>
  </si>
  <si>
    <t>備　考</t>
    <rPh sb="0" eb="1">
      <t>ソノウ</t>
    </rPh>
    <rPh sb="2" eb="3">
      <t>コウ</t>
    </rPh>
    <phoneticPr fontId="3"/>
  </si>
  <si>
    <t>付属表２</t>
    <rPh sb="0" eb="3">
      <t>フゾクヒョウ</t>
    </rPh>
    <phoneticPr fontId="3"/>
  </si>
  <si>
    <t>価　額　等　算　出　表</t>
    <rPh sb="0" eb="3">
      <t>カガク</t>
    </rPh>
    <rPh sb="4" eb="5">
      <t>トウ</t>
    </rPh>
    <rPh sb="6" eb="11">
      <t>サンシュツヒョウ</t>
    </rPh>
    <phoneticPr fontId="3"/>
  </si>
  <si>
    <t>記載要領</t>
    <rPh sb="0" eb="2">
      <t>キサイ</t>
    </rPh>
    <rPh sb="2" eb="4">
      <t>ヨウリョウ</t>
    </rPh>
    <phoneticPr fontId="3"/>
  </si>
  <si>
    <t>「取得価額(イ)」欄</t>
    <rPh sb="1" eb="3">
      <t>シュトク</t>
    </rPh>
    <rPh sb="3" eb="5">
      <t>カガク</t>
    </rPh>
    <rPh sb="9" eb="10">
      <t>ラン</t>
    </rPh>
    <phoneticPr fontId="3"/>
  </si>
  <si>
    <t>「本体部」と「改良部分」に分けて記載すること。</t>
    <rPh sb="1" eb="4">
      <t>ホンタイブ</t>
    </rPh>
    <rPh sb="7" eb="9">
      <t>カイリョウ</t>
    </rPh>
    <rPh sb="9" eb="11">
      <t>ブブン</t>
    </rPh>
    <rPh sb="13" eb="14">
      <t>ワ</t>
    </rPh>
    <rPh sb="16" eb="18">
      <t>キサイ</t>
    </rPh>
    <phoneticPr fontId="3"/>
  </si>
  <si>
    <t>取　得　価　額</t>
    <rPh sb="0" eb="3">
      <t>シュトク</t>
    </rPh>
    <rPh sb="4" eb="7">
      <t>カガク</t>
    </rPh>
    <phoneticPr fontId="3"/>
  </si>
  <si>
    <t>(イ)円</t>
    <rPh sb="3" eb="4">
      <t>エン</t>
    </rPh>
    <phoneticPr fontId="3"/>
  </si>
  <si>
    <t>(ロ)円</t>
    <rPh sb="3" eb="4">
      <t>エン</t>
    </rPh>
    <phoneticPr fontId="3"/>
  </si>
  <si>
    <t>(ニ)円</t>
    <rPh sb="3" eb="4">
      <t>エン</t>
    </rPh>
    <phoneticPr fontId="3"/>
  </si>
  <si>
    <t>(ト)円</t>
    <rPh sb="3" eb="4">
      <t>エン</t>
    </rPh>
    <phoneticPr fontId="3"/>
  </si>
  <si>
    <t>最低限度</t>
    <rPh sb="0" eb="2">
      <t>サイテイ</t>
    </rPh>
    <rPh sb="2" eb="4">
      <t>ゲンド</t>
    </rPh>
    <phoneticPr fontId="3"/>
  </si>
  <si>
    <t>に達した</t>
    <rPh sb="1" eb="2">
      <t>タッ</t>
    </rPh>
    <phoneticPr fontId="3"/>
  </si>
  <si>
    <t>(7)</t>
    <phoneticPr fontId="3"/>
  </si>
  <si>
    <t>コード</t>
    <phoneticPr fontId="3"/>
  </si>
  <si>
    <t>１月１日</t>
    <rPh sb="1" eb="2">
      <t>ガツ</t>
    </rPh>
    <rPh sb="3" eb="4">
      <t>ニチ</t>
    </rPh>
    <phoneticPr fontId="11"/>
  </si>
  <si>
    <t>以前の改</t>
    <rPh sb="0" eb="2">
      <t>イゼン</t>
    </rPh>
    <rPh sb="3" eb="4">
      <t>アラタ</t>
    </rPh>
    <phoneticPr fontId="11"/>
  </si>
  <si>
    <t>良部分　</t>
    <rPh sb="0" eb="1">
      <t>リョウ</t>
    </rPh>
    <rPh sb="1" eb="3">
      <t>ブブン</t>
    </rPh>
    <phoneticPr fontId="11"/>
  </si>
  <si>
    <t>以降の改良部分　</t>
    <rPh sb="0" eb="2">
      <t>イコウ</t>
    </rPh>
    <rPh sb="3" eb="5">
      <t>カイリョウ</t>
    </rPh>
    <rPh sb="5" eb="7">
      <t>ブブン</t>
    </rPh>
    <phoneticPr fontId="11"/>
  </si>
  <si>
    <t>もの　　</t>
    <phoneticPr fontId="3"/>
  </si>
  <si>
    <t>に達しな</t>
    <phoneticPr fontId="11"/>
  </si>
  <si>
    <t>いもの　</t>
    <phoneticPr fontId="11"/>
  </si>
  <si>
    <t>計</t>
    <rPh sb="0" eb="1">
      <t>ケイ</t>
    </rPh>
    <phoneticPr fontId="11"/>
  </si>
  <si>
    <t>(ﾛ)-(ﾊ)</t>
    <phoneticPr fontId="3"/>
  </si>
  <si>
    <t>(ホ)</t>
    <phoneticPr fontId="3"/>
  </si>
  <si>
    <t>(ヘ)</t>
    <phoneticPr fontId="3"/>
  </si>
  <si>
    <t>区　　分</t>
    <rPh sb="0" eb="1">
      <t>ク</t>
    </rPh>
    <rPh sb="3" eb="4">
      <t>ブン</t>
    </rPh>
    <phoneticPr fontId="3"/>
  </si>
  <si>
    <t>本　体　部</t>
    <rPh sb="0" eb="1">
      <t>ホン</t>
    </rPh>
    <rPh sb="2" eb="3">
      <t>カラダ</t>
    </rPh>
    <rPh sb="4" eb="5">
      <t>ブ</t>
    </rPh>
    <phoneticPr fontId="3"/>
  </si>
  <si>
    <t>耐用
年数</t>
    <rPh sb="0" eb="2">
      <t>タイヨウ</t>
    </rPh>
    <rPh sb="3" eb="5">
      <t>ネンスウ</t>
    </rPh>
    <phoneticPr fontId="3"/>
  </si>
  <si>
    <t>整 理 番 号</t>
    <rPh sb="0" eb="1">
      <t>ヒトシ</t>
    </rPh>
    <rPh sb="2" eb="3">
      <t>リ</t>
    </rPh>
    <rPh sb="4" eb="5">
      <t>バン</t>
    </rPh>
    <rPh sb="6" eb="7">
      <t>ゴウ</t>
    </rPh>
    <phoneticPr fontId="3"/>
  </si>
  <si>
    <t>船 舶 番 号</t>
    <rPh sb="0" eb="1">
      <t>フナ</t>
    </rPh>
    <rPh sb="2" eb="3">
      <t>ハク</t>
    </rPh>
    <rPh sb="4" eb="5">
      <t>バン</t>
    </rPh>
    <rPh sb="6" eb="7">
      <t>ゴウ</t>
    </rPh>
    <phoneticPr fontId="3"/>
  </si>
  <si>
    <t>減　価
残存率</t>
    <rPh sb="0" eb="1">
      <t>ゲン</t>
    </rPh>
    <rPh sb="2" eb="3">
      <t>アタイ</t>
    </rPh>
    <rPh sb="4" eb="7">
      <t>ザンゾンリツ</t>
    </rPh>
    <phoneticPr fontId="3"/>
  </si>
  <si>
    <t>付属表３</t>
    <rPh sb="0" eb="3">
      <t>フゾクヒョウ</t>
    </rPh>
    <phoneticPr fontId="3"/>
  </si>
  <si>
    <t>船　舶　入　港　回　数　調</t>
    <rPh sb="0" eb="3">
      <t>センパク</t>
    </rPh>
    <rPh sb="4" eb="7">
      <t>ニュウコウ</t>
    </rPh>
    <rPh sb="8" eb="11">
      <t>カイスウ</t>
    </rPh>
    <rPh sb="12" eb="13">
      <t>シラ</t>
    </rPh>
    <phoneticPr fontId="3"/>
  </si>
  <si>
    <t>都道府</t>
    <rPh sb="0" eb="3">
      <t>トドウフケン</t>
    </rPh>
    <phoneticPr fontId="3"/>
  </si>
  <si>
    <t>小　　　計</t>
    <rPh sb="0" eb="5">
      <t>ショウケイ</t>
    </rPh>
    <phoneticPr fontId="3"/>
  </si>
  <si>
    <t>県　名</t>
    <rPh sb="0" eb="3">
      <t>ケンメイ</t>
    </rPh>
    <phoneticPr fontId="3"/>
  </si>
  <si>
    <t>港　名</t>
    <rPh sb="0" eb="3">
      <t>コウメイ</t>
    </rPh>
    <phoneticPr fontId="3"/>
  </si>
  <si>
    <t>及　び</t>
    <rPh sb="0" eb="1">
      <t>オヨ</t>
    </rPh>
    <phoneticPr fontId="3"/>
  </si>
  <si>
    <t>回　　数</t>
    <rPh sb="0" eb="4">
      <t>カイスウ</t>
    </rPh>
    <phoneticPr fontId="3"/>
  </si>
  <si>
    <t>回　数</t>
    <rPh sb="0" eb="3">
      <t>カイスウ</t>
    </rPh>
    <phoneticPr fontId="3"/>
  </si>
  <si>
    <t>この調は、すべての船舶について記載を要すること。</t>
    <rPh sb="2" eb="3">
      <t>シラ</t>
    </rPh>
    <rPh sb="9" eb="11">
      <t>センパク</t>
    </rPh>
    <rPh sb="15" eb="17">
      <t>キサイ</t>
    </rPh>
    <rPh sb="18" eb="19">
      <t>ヨウ</t>
    </rPh>
    <phoneticPr fontId="3"/>
  </si>
  <si>
    <t>記載例</t>
    <rPh sb="0" eb="3">
      <t>キサイレイ</t>
    </rPh>
    <phoneticPr fontId="3"/>
  </si>
  <si>
    <t>「回数」の欄には、修理等のため港湾内に隣接している造船所に入渠する</t>
    <rPh sb="1" eb="3">
      <t>カイスウ</t>
    </rPh>
    <rPh sb="5" eb="6">
      <t>ラン</t>
    </rPh>
    <rPh sb="9" eb="11">
      <t>シュウリ</t>
    </rPh>
    <rPh sb="11" eb="12">
      <t>トウ</t>
    </rPh>
    <rPh sb="15" eb="17">
      <t>コウワン</t>
    </rPh>
    <rPh sb="17" eb="18">
      <t>ナイ</t>
    </rPh>
    <rPh sb="19" eb="21">
      <t>リンセツ</t>
    </rPh>
    <rPh sb="25" eb="28">
      <t>ゾウセンジョ</t>
    </rPh>
    <rPh sb="29" eb="30">
      <t>ニュウ</t>
    </rPh>
    <phoneticPr fontId="3"/>
  </si>
  <si>
    <t>小　　計</t>
    <rPh sb="0" eb="4">
      <t>ショウケイ</t>
    </rPh>
    <phoneticPr fontId="3"/>
  </si>
  <si>
    <t>一の港が２以上の地区にわたる場合には、地区別に港コードを分別してあ</t>
    <rPh sb="0" eb="1">
      <t>１</t>
    </rPh>
    <rPh sb="2" eb="3">
      <t>ミナト</t>
    </rPh>
    <rPh sb="5" eb="7">
      <t>イジョウ</t>
    </rPh>
    <rPh sb="8" eb="10">
      <t>チク</t>
    </rPh>
    <rPh sb="14" eb="16">
      <t>バアイ</t>
    </rPh>
    <rPh sb="19" eb="22">
      <t>チクベツ</t>
    </rPh>
    <rPh sb="23" eb="24">
      <t>ミナト</t>
    </rPh>
    <rPh sb="28" eb="30">
      <t>ブンベツ</t>
    </rPh>
    <phoneticPr fontId="3"/>
  </si>
  <si>
    <t>都道府
県　名</t>
    <rPh sb="0" eb="3">
      <t>トドウフケン</t>
    </rPh>
    <rPh sb="4" eb="5">
      <t>ケン</t>
    </rPh>
    <rPh sb="6" eb="7">
      <t>メイ</t>
    </rPh>
    <phoneticPr fontId="3"/>
  </si>
  <si>
    <t>目的で入港したもの及び荒天のため入港目的を有していない港湾に避難し</t>
    <rPh sb="3" eb="5">
      <t>ニュウコウ</t>
    </rPh>
    <rPh sb="9" eb="10">
      <t>オヨ</t>
    </rPh>
    <rPh sb="11" eb="13">
      <t>コウテン</t>
    </rPh>
    <rPh sb="16" eb="18">
      <t>ニュウコウ</t>
    </rPh>
    <rPh sb="18" eb="20">
      <t>モクテキ</t>
    </rPh>
    <rPh sb="21" eb="22">
      <t>ユウ</t>
    </rPh>
    <rPh sb="27" eb="29">
      <t>コウワン</t>
    </rPh>
    <rPh sb="30" eb="32">
      <t>ヒナン</t>
    </rPh>
    <phoneticPr fontId="3"/>
  </si>
  <si>
    <t>たものも含めること（ただし、検疫のためにのみ入港又は寄港したものは</t>
    <rPh sb="4" eb="5">
      <t>フク</t>
    </rPh>
    <rPh sb="14" eb="16">
      <t>ケンエキ</t>
    </rPh>
    <rPh sb="22" eb="24">
      <t>ニュウコウ</t>
    </rPh>
    <rPh sb="24" eb="25">
      <t>マタ</t>
    </rPh>
    <rPh sb="26" eb="28">
      <t>キコウ</t>
    </rPh>
    <phoneticPr fontId="3"/>
  </si>
  <si>
    <t>「港コード」を記載するものであり、「回数」の欄にはその船舶の当該港</t>
    <rPh sb="1" eb="2">
      <t>ミナト</t>
    </rPh>
    <rPh sb="7" eb="9">
      <t>キサイ</t>
    </rPh>
    <rPh sb="18" eb="20">
      <t>カイスウ</t>
    </rPh>
    <rPh sb="22" eb="23">
      <t>ラン</t>
    </rPh>
    <rPh sb="27" eb="29">
      <t>センパク</t>
    </rPh>
    <rPh sb="30" eb="32">
      <t>トウガイ</t>
    </rPh>
    <phoneticPr fontId="3"/>
  </si>
  <si>
    <t>「小計」欄には、それぞれ行ごとの小計を記載すること。</t>
    <rPh sb="1" eb="3">
      <t>ショウケイ</t>
    </rPh>
    <rPh sb="4" eb="5">
      <t>ラン</t>
    </rPh>
    <rPh sb="12" eb="13">
      <t>ギョウ</t>
    </rPh>
    <rPh sb="16" eb="18">
      <t>ショウケイ</t>
    </rPh>
    <rPh sb="19" eb="21">
      <t>キサイ</t>
    </rPh>
    <phoneticPr fontId="3"/>
  </si>
  <si>
    <t>付属表４</t>
    <rPh sb="0" eb="3">
      <t>フゾクヒョウ</t>
    </rPh>
    <phoneticPr fontId="2"/>
  </si>
  <si>
    <t>所有者名</t>
    <rPh sb="0" eb="4">
      <t>ショユウシャメイ</t>
    </rPh>
    <phoneticPr fontId="2"/>
  </si>
  <si>
    <t>建造（改良）の目的</t>
    <rPh sb="0" eb="2">
      <t>ケンゾウ</t>
    </rPh>
    <rPh sb="3" eb="5">
      <t>カイリョウ</t>
    </rPh>
    <rPh sb="7" eb="9">
      <t>モクテキ</t>
    </rPh>
    <phoneticPr fontId="2"/>
  </si>
  <si>
    <t>外航船・内航船</t>
    <rPh sb="0" eb="3">
      <t>ガイコウセン</t>
    </rPh>
    <rPh sb="4" eb="7">
      <t>ナイコウセン</t>
    </rPh>
    <phoneticPr fontId="2"/>
  </si>
  <si>
    <t>船　　名</t>
    <rPh sb="0" eb="1">
      <t>セン</t>
    </rPh>
    <rPh sb="3" eb="4">
      <t>メイ</t>
    </rPh>
    <phoneticPr fontId="2"/>
  </si>
  <si>
    <t>総トン数</t>
    <rPh sb="0" eb="4">
      <t>ソウトンスウ</t>
    </rPh>
    <phoneticPr fontId="2"/>
  </si>
  <si>
    <t xml:space="preserve">日 </t>
    <rPh sb="0" eb="1">
      <t>ニチ</t>
    </rPh>
    <phoneticPr fontId="2"/>
  </si>
  <si>
    <t xml:space="preserve">％ </t>
  </si>
  <si>
    <t>記載要領</t>
    <rPh sb="0" eb="2">
      <t>キサイ</t>
    </rPh>
    <rPh sb="2" eb="4">
      <t>ヨウリョウ</t>
    </rPh>
    <phoneticPr fontId="2"/>
  </si>
  <si>
    <t>都道府</t>
    <rPh sb="0" eb="3">
      <t>トドウフケン</t>
    </rPh>
    <phoneticPr fontId="2"/>
  </si>
  <si>
    <t>県　名</t>
    <rPh sb="0" eb="3">
      <t>ケンメイ</t>
    </rPh>
    <phoneticPr fontId="2"/>
  </si>
  <si>
    <t>港　名</t>
    <rPh sb="0" eb="3">
      <t>コウメイ</t>
    </rPh>
    <phoneticPr fontId="2"/>
  </si>
  <si>
    <t>入　港</t>
    <rPh sb="0" eb="3">
      <t>ニュウコウ</t>
    </rPh>
    <phoneticPr fontId="2"/>
  </si>
  <si>
    <t>年月日</t>
    <rPh sb="0" eb="3">
      <t>ネンガッピ</t>
    </rPh>
    <phoneticPr fontId="2"/>
  </si>
  <si>
    <t>記載要領</t>
    <rPh sb="0" eb="2">
      <t>キサイ</t>
    </rPh>
    <rPh sb="2" eb="4">
      <t>ヨウリョウ</t>
    </rPh>
    <phoneticPr fontId="2"/>
  </si>
  <si>
    <t>備　　　考</t>
    <rPh sb="0" eb="1">
      <t>トモ</t>
    </rPh>
    <rPh sb="4" eb="5">
      <t>コウ</t>
    </rPh>
    <phoneticPr fontId="2"/>
  </si>
  <si>
    <t>「船舶の用途」欄には、貨物船、油槽船、漁船等船舶の用途に従って記載すること。</t>
    <rPh sb="1" eb="3">
      <t>センパク</t>
    </rPh>
    <rPh sb="4" eb="6">
      <t>ヨウト</t>
    </rPh>
    <rPh sb="7" eb="8">
      <t>ラン</t>
    </rPh>
    <rPh sb="11" eb="14">
      <t>カモツセン</t>
    </rPh>
    <rPh sb="15" eb="18">
      <t>ユソウセン</t>
    </rPh>
    <rPh sb="19" eb="21">
      <t>ギョセン</t>
    </rPh>
    <rPh sb="21" eb="22">
      <t>トウ</t>
    </rPh>
    <rPh sb="22" eb="24">
      <t>センパク</t>
    </rPh>
    <rPh sb="25" eb="27">
      <t>ヨウト</t>
    </rPh>
    <rPh sb="28" eb="29">
      <t>シタガ</t>
    </rPh>
    <rPh sb="31" eb="33">
      <t>キサイ</t>
    </rPh>
    <phoneticPr fontId="2"/>
  </si>
  <si>
    <t>外　航　船　舶　に　関　す　る　調</t>
    <rPh sb="0" eb="3">
      <t>ガイコウ</t>
    </rPh>
    <rPh sb="4" eb="7">
      <t>センパク</t>
    </rPh>
    <rPh sb="10" eb="11">
      <t>カン</t>
    </rPh>
    <rPh sb="16" eb="17">
      <t>シラ</t>
    </rPh>
    <phoneticPr fontId="2"/>
  </si>
  <si>
    <t>（1）</t>
    <phoneticPr fontId="19"/>
  </si>
  <si>
    <t>（2）</t>
    <phoneticPr fontId="19"/>
  </si>
  <si>
    <t>（3）</t>
    <phoneticPr fontId="19"/>
  </si>
  <si>
    <t>（4）</t>
    <phoneticPr fontId="19"/>
  </si>
  <si>
    <t>（5）</t>
    <phoneticPr fontId="19"/>
  </si>
  <si>
    <t>「就航区分等」のうち「全就航日数(イ)」の欄には、修理のための入渠日数、けい船（荷役のためのけい留は除く。）日数を含め</t>
    <rPh sb="25" eb="27">
      <t>シュウリ</t>
    </rPh>
    <rPh sb="31" eb="32">
      <t>ニュウ</t>
    </rPh>
    <rPh sb="32" eb="33">
      <t>キョ</t>
    </rPh>
    <rPh sb="33" eb="35">
      <t>ニッスウ</t>
    </rPh>
    <rPh sb="38" eb="39">
      <t>セン</t>
    </rPh>
    <rPh sb="48" eb="49">
      <t>リュウ</t>
    </rPh>
    <rPh sb="50" eb="51">
      <t>ノゾ</t>
    </rPh>
    <rPh sb="54" eb="56">
      <t>ニッスウ</t>
    </rPh>
    <rPh sb="57" eb="58">
      <t>フク</t>
    </rPh>
    <phoneticPr fontId="2"/>
  </si>
  <si>
    <t>「外航就航明細」の欄には、その年次に就航した実績により、定期、不定期の別に該当の文字を○で囲み、（　）内には主たる航</t>
    <rPh sb="1" eb="3">
      <t>ガイコウ</t>
    </rPh>
    <rPh sb="3" eb="5">
      <t>シュウコウ</t>
    </rPh>
    <rPh sb="5" eb="7">
      <t>メイサイ</t>
    </rPh>
    <rPh sb="9" eb="10">
      <t>ラン</t>
    </rPh>
    <rPh sb="15" eb="17">
      <t>ネンジ</t>
    </rPh>
    <rPh sb="18" eb="20">
      <t>シュウコウ</t>
    </rPh>
    <rPh sb="22" eb="24">
      <t>ジッセキ</t>
    </rPh>
    <rPh sb="28" eb="30">
      <t>テイキ</t>
    </rPh>
    <rPh sb="31" eb="34">
      <t>フテイキ</t>
    </rPh>
    <rPh sb="35" eb="36">
      <t>ベツ</t>
    </rPh>
    <rPh sb="37" eb="39">
      <t>ガイトウ</t>
    </rPh>
    <rPh sb="40" eb="42">
      <t>モジ</t>
    </rPh>
    <rPh sb="45" eb="46">
      <t>カコ</t>
    </rPh>
    <rPh sb="51" eb="52">
      <t>ナイ</t>
    </rPh>
    <rPh sb="54" eb="55">
      <t>シュ</t>
    </rPh>
    <rPh sb="57" eb="58">
      <t>ワタル</t>
    </rPh>
    <phoneticPr fontId="2"/>
  </si>
  <si>
    <t>路を記載すること。</t>
    <phoneticPr fontId="2"/>
  </si>
  <si>
    <t>船 舶 の 用 途</t>
    <rPh sb="0" eb="1">
      <t>フナ</t>
    </rPh>
    <rPh sb="2" eb="3">
      <t>ハク</t>
    </rPh>
    <rPh sb="6" eb="7">
      <t>ヨウ</t>
    </rPh>
    <rPh sb="8" eb="9">
      <t>ト</t>
    </rPh>
    <phoneticPr fontId="2"/>
  </si>
  <si>
    <t>（１）外航就航率の算出</t>
    <rPh sb="3" eb="5">
      <t>ガイコウ</t>
    </rPh>
    <rPh sb="5" eb="8">
      <t>シュウコウリツ</t>
    </rPh>
    <rPh sb="9" eb="11">
      <t>サンシュツ</t>
    </rPh>
    <phoneticPr fontId="2"/>
  </si>
  <si>
    <t>（２）外国貿易船としての入港回数調</t>
    <rPh sb="3" eb="5">
      <t>ガイコク</t>
    </rPh>
    <rPh sb="5" eb="8">
      <t>ボウエキセン</t>
    </rPh>
    <rPh sb="12" eb="14">
      <t>ニュウコウ</t>
    </rPh>
    <rPh sb="14" eb="16">
      <t>カイスウ</t>
    </rPh>
    <rPh sb="16" eb="17">
      <t>シラ</t>
    </rPh>
    <phoneticPr fontId="2"/>
  </si>
  <si>
    <t>就航区分等</t>
    <rPh sb="0" eb="2">
      <t>シュウコウ</t>
    </rPh>
    <rPh sb="2" eb="4">
      <t>クブン</t>
    </rPh>
    <rPh sb="4" eb="5">
      <t>トウ</t>
    </rPh>
    <phoneticPr fontId="2"/>
  </si>
  <si>
    <t>全　　就　　航</t>
    <rPh sb="0" eb="1">
      <t>ゼン</t>
    </rPh>
    <rPh sb="3" eb="7">
      <t>シュウコウ</t>
    </rPh>
    <phoneticPr fontId="2"/>
  </si>
  <si>
    <t>外　航　就　航</t>
    <rPh sb="0" eb="3">
      <t>ガイコウ</t>
    </rPh>
    <rPh sb="4" eb="7">
      <t>シュウコウ</t>
    </rPh>
    <phoneticPr fontId="2"/>
  </si>
  <si>
    <t>修理のため</t>
    <rPh sb="0" eb="2">
      <t>シュウリ</t>
    </rPh>
    <phoneticPr fontId="2"/>
  </si>
  <si>
    <t>けい船</t>
    <rPh sb="2" eb="3">
      <t>セン</t>
    </rPh>
    <phoneticPr fontId="2"/>
  </si>
  <si>
    <t>年次別の１月１日現在</t>
    <rPh sb="0" eb="3">
      <t>ネンジベツ</t>
    </rPh>
    <rPh sb="5" eb="6">
      <t>ガツ</t>
    </rPh>
    <rPh sb="6" eb="8">
      <t>１ニチ</t>
    </rPh>
    <rPh sb="8" eb="10">
      <t>ゲンザイ</t>
    </rPh>
    <phoneticPr fontId="2"/>
  </si>
  <si>
    <t>年次別</t>
    <rPh sb="0" eb="3">
      <t>ネンジベツ</t>
    </rPh>
    <phoneticPr fontId="2"/>
  </si>
  <si>
    <t>日　　数　(イ)</t>
    <rPh sb="0" eb="4">
      <t>ニッスウ</t>
    </rPh>
    <phoneticPr fontId="2"/>
  </si>
  <si>
    <t xml:space="preserve">日　　数　(ロ) </t>
    <rPh sb="0" eb="4">
      <t>ニッスウ</t>
    </rPh>
    <phoneticPr fontId="2"/>
  </si>
  <si>
    <t>率　(ロ)／(イ)</t>
    <rPh sb="0" eb="1">
      <t>リツ</t>
    </rPh>
    <phoneticPr fontId="2"/>
  </si>
  <si>
    <t>の入渠日数</t>
    <rPh sb="1" eb="2">
      <t>ニュウ</t>
    </rPh>
    <rPh sb="2" eb="3">
      <t>キョ</t>
    </rPh>
    <rPh sb="3" eb="5">
      <t>ニッスウ</t>
    </rPh>
    <phoneticPr fontId="2"/>
  </si>
  <si>
    <t>日　数</t>
    <rPh sb="0" eb="3">
      <t>ニッスウ</t>
    </rPh>
    <phoneticPr fontId="2"/>
  </si>
  <si>
    <t>の当該船舶の所有者名</t>
    <rPh sb="1" eb="3">
      <t>トウガイ</t>
    </rPh>
    <rPh sb="3" eb="5">
      <t>センパク</t>
    </rPh>
    <rPh sb="6" eb="10">
      <t>ショユウシャメイ</t>
    </rPh>
    <phoneticPr fontId="2"/>
  </si>
  <si>
    <t>外 航 就 航 明 細</t>
    <rPh sb="0" eb="1">
      <t>ホカ</t>
    </rPh>
    <rPh sb="2" eb="3">
      <t>ワタル</t>
    </rPh>
    <rPh sb="4" eb="5">
      <t>ツ</t>
    </rPh>
    <rPh sb="6" eb="7">
      <t>ワタル</t>
    </rPh>
    <rPh sb="8" eb="9">
      <t>アキラ</t>
    </rPh>
    <rPh sb="10" eb="11">
      <t>ホソ</t>
    </rPh>
    <phoneticPr fontId="2"/>
  </si>
  <si>
    <t>付属表５</t>
  </si>
  <si>
    <t>所有者名</t>
    <rPh sb="0" eb="3">
      <t>ショユウシャ</t>
    </rPh>
    <rPh sb="3" eb="4">
      <t>メイ</t>
    </rPh>
    <phoneticPr fontId="2"/>
  </si>
  <si>
    <t>年</t>
    <rPh sb="0" eb="1">
      <t>ネン</t>
    </rPh>
    <phoneticPr fontId="2"/>
  </si>
  <si>
    <t>年計　</t>
    <rPh sb="0" eb="1">
      <t>ネン</t>
    </rPh>
    <rPh sb="1" eb="2">
      <t>ケイ</t>
    </rPh>
    <phoneticPr fontId="2"/>
  </si>
  <si>
    <t>年　</t>
    <rPh sb="0" eb="1">
      <t>ネン</t>
    </rPh>
    <phoneticPr fontId="2"/>
  </si>
  <si>
    <t>船　　名</t>
    <rPh sb="0" eb="1">
      <t>フナ</t>
    </rPh>
    <rPh sb="3" eb="4">
      <t>メイ</t>
    </rPh>
    <phoneticPr fontId="2"/>
  </si>
  <si>
    <t>備　　考</t>
    <rPh sb="0" eb="1">
      <t>ソナエ</t>
    </rPh>
    <rPh sb="3" eb="4">
      <t>コウ</t>
    </rPh>
    <phoneticPr fontId="2"/>
  </si>
  <si>
    <t>航　　　　路</t>
    <rPh sb="0" eb="1">
      <t>ワタル</t>
    </rPh>
    <rPh sb="5" eb="6">
      <t>ミチ</t>
    </rPh>
    <phoneticPr fontId="2"/>
  </si>
  <si>
    <t>日　　数</t>
    <rPh sb="0" eb="1">
      <t>ヒ</t>
    </rPh>
    <rPh sb="3" eb="4">
      <t>スウ</t>
    </rPh>
    <phoneticPr fontId="2"/>
  </si>
  <si>
    <t>期　　　間</t>
    <rPh sb="0" eb="1">
      <t>キ</t>
    </rPh>
    <rPh sb="4" eb="5">
      <t>アイダ</t>
    </rPh>
    <phoneticPr fontId="2"/>
  </si>
  <si>
    <t>「航路」の欄には、出航地から最終寄港地までの主たる寄港地を順次に記載すること。</t>
    <rPh sb="1" eb="3">
      <t>コウロ</t>
    </rPh>
    <rPh sb="5" eb="6">
      <t>ラン</t>
    </rPh>
    <rPh sb="9" eb="11">
      <t>シュッコウ</t>
    </rPh>
    <rPh sb="11" eb="12">
      <t>チ</t>
    </rPh>
    <rPh sb="14" eb="16">
      <t>サイシュウ</t>
    </rPh>
    <rPh sb="16" eb="19">
      <t>キコウチ</t>
    </rPh>
    <rPh sb="22" eb="23">
      <t>シュ</t>
    </rPh>
    <rPh sb="25" eb="28">
      <t>キコウチ</t>
    </rPh>
    <rPh sb="29" eb="31">
      <t>ジュンジ</t>
    </rPh>
    <rPh sb="32" eb="34">
      <t>キサイ</t>
    </rPh>
    <phoneticPr fontId="2"/>
  </si>
  <si>
    <t>外　　航　　実　　績　　表</t>
    <rPh sb="0" eb="1">
      <t>ホカ</t>
    </rPh>
    <rPh sb="3" eb="4">
      <t>ワタル</t>
    </rPh>
    <rPh sb="6" eb="7">
      <t>ジツ</t>
    </rPh>
    <rPh sb="9" eb="10">
      <t>イサオ</t>
    </rPh>
    <rPh sb="12" eb="13">
      <t>ヒョウ</t>
    </rPh>
    <phoneticPr fontId="19"/>
  </si>
  <si>
    <t>この表は、付属表４（外航船舶に関する調）において外航就航率が50％を超えた年次について、その内訳を記載するものであること。したがって、前年中に外国貿易船として本邦の開港に３回以上入港したこと</t>
    <rPh sb="2" eb="3">
      <t>ヒョウ</t>
    </rPh>
    <rPh sb="5" eb="8">
      <t>フゾクヒョウ</t>
    </rPh>
    <rPh sb="10" eb="12">
      <t>ガイコウ</t>
    </rPh>
    <rPh sb="12" eb="14">
      <t>センパク</t>
    </rPh>
    <rPh sb="15" eb="16">
      <t>カン</t>
    </rPh>
    <rPh sb="18" eb="19">
      <t>シラ</t>
    </rPh>
    <rPh sb="24" eb="26">
      <t>ガイコウ</t>
    </rPh>
    <rPh sb="26" eb="29">
      <t>シュウコウリツ</t>
    </rPh>
    <rPh sb="34" eb="35">
      <t>コ</t>
    </rPh>
    <rPh sb="37" eb="39">
      <t>ネンジ</t>
    </rPh>
    <rPh sb="46" eb="48">
      <t>ウチワケ</t>
    </rPh>
    <rPh sb="49" eb="51">
      <t>キサイ</t>
    </rPh>
    <rPh sb="67" eb="69">
      <t>ゼンネン</t>
    </rPh>
    <rPh sb="69" eb="70">
      <t>チュウ</t>
    </rPh>
    <rPh sb="71" eb="73">
      <t>ガイコク</t>
    </rPh>
    <rPh sb="73" eb="76">
      <t>ボウエキセン</t>
    </rPh>
    <rPh sb="79" eb="81">
      <t>ホンポウ</t>
    </rPh>
    <rPh sb="82" eb="84">
      <t>カイコウ</t>
    </rPh>
    <rPh sb="86" eb="87">
      <t>カイ</t>
    </rPh>
    <rPh sb="87" eb="89">
      <t>イジョウ</t>
    </rPh>
    <rPh sb="89" eb="91">
      <t>ニュウコウ</t>
    </rPh>
    <phoneticPr fontId="2"/>
  </si>
  <si>
    <t>により外航船舶と判定されるものについては省略して差し支えないこと。</t>
    <rPh sb="8" eb="10">
      <t>ハンテイ</t>
    </rPh>
    <rPh sb="20" eb="22">
      <t>ショウリャク</t>
    </rPh>
    <rPh sb="24" eb="27">
      <t>サシツカ</t>
    </rPh>
    <phoneticPr fontId="2"/>
  </si>
  <si>
    <t>月　　　日　～　　月　　　日　</t>
    <rPh sb="0" eb="1">
      <t>ツキ</t>
    </rPh>
    <rPh sb="4" eb="5">
      <t>ニチ</t>
    </rPh>
    <rPh sb="9" eb="10">
      <t>ツキ</t>
    </rPh>
    <rPh sb="13" eb="14">
      <t>ニチ</t>
    </rPh>
    <phoneticPr fontId="2"/>
  </si>
  <si>
    <t>付属表６</t>
    <phoneticPr fontId="1"/>
  </si>
  <si>
    <t>外　国　貿　易　船　就　航　調</t>
    <rPh sb="0" eb="1">
      <t>ホカ</t>
    </rPh>
    <rPh sb="2" eb="3">
      <t>クニ</t>
    </rPh>
    <rPh sb="4" eb="5">
      <t>ボウ</t>
    </rPh>
    <rPh sb="6" eb="7">
      <t>エキ</t>
    </rPh>
    <rPh sb="8" eb="9">
      <t>セン</t>
    </rPh>
    <rPh sb="10" eb="11">
      <t>ツ</t>
    </rPh>
    <rPh sb="12" eb="13">
      <t>ワタル</t>
    </rPh>
    <rPh sb="14" eb="15">
      <t>シラ</t>
    </rPh>
    <phoneticPr fontId="1"/>
  </si>
  <si>
    <t>所有者名</t>
  </si>
  <si>
    <t>外国貿易船としての就航日数の算定</t>
    <rPh sb="0" eb="2">
      <t>ガイコク</t>
    </rPh>
    <rPh sb="2" eb="5">
      <t>ボウエキセン</t>
    </rPh>
    <rPh sb="9" eb="11">
      <t>シュウコウ</t>
    </rPh>
    <rPh sb="11" eb="13">
      <t>ニッスウ</t>
    </rPh>
    <rPh sb="14" eb="16">
      <t>サンテイ</t>
    </rPh>
    <phoneticPr fontId="1"/>
  </si>
  <si>
    <t>外国からの本邦の最終仕向港まで</t>
    <rPh sb="0" eb="2">
      <t>ガイコク</t>
    </rPh>
    <rPh sb="5" eb="7">
      <t>ホンポウ</t>
    </rPh>
    <rPh sb="8" eb="10">
      <t>サイシュウ</t>
    </rPh>
    <rPh sb="10" eb="11">
      <t>シ</t>
    </rPh>
    <rPh sb="11" eb="12">
      <t>コウ</t>
    </rPh>
    <rPh sb="12" eb="13">
      <t>ミナト</t>
    </rPh>
    <phoneticPr fontId="1"/>
  </si>
  <si>
    <t>本邦から外国の最終仕向港まで</t>
    <rPh sb="0" eb="2">
      <t>ホンポウ</t>
    </rPh>
    <rPh sb="4" eb="6">
      <t>ガイコク</t>
    </rPh>
    <rPh sb="7" eb="9">
      <t>サイシュウ</t>
    </rPh>
    <rPh sb="9" eb="11">
      <t>シコウ</t>
    </rPh>
    <rPh sb="11" eb="12">
      <t>コウ</t>
    </rPh>
    <phoneticPr fontId="1"/>
  </si>
  <si>
    <t>外国貿易船として</t>
    <rPh sb="0" eb="2">
      <t>ガイコク</t>
    </rPh>
    <rPh sb="2" eb="5">
      <t>ボウエキセン</t>
    </rPh>
    <phoneticPr fontId="1"/>
  </si>
  <si>
    <t>外国の仕出港から本邦の最終仕向港までの航路</t>
    <rPh sb="0" eb="2">
      <t>ガイコク</t>
    </rPh>
    <rPh sb="3" eb="4">
      <t>シ</t>
    </rPh>
    <rPh sb="4" eb="5">
      <t>シュツ</t>
    </rPh>
    <rPh sb="5" eb="6">
      <t>コウ</t>
    </rPh>
    <rPh sb="8" eb="10">
      <t>ホンポウ</t>
    </rPh>
    <rPh sb="11" eb="13">
      <t>サイシュウ</t>
    </rPh>
    <rPh sb="13" eb="15">
      <t>シコウ</t>
    </rPh>
    <rPh sb="15" eb="16">
      <t>コウ</t>
    </rPh>
    <rPh sb="19" eb="21">
      <t>コウロ</t>
    </rPh>
    <phoneticPr fontId="1"/>
  </si>
  <si>
    <t>入港届の記載</t>
    <rPh sb="0" eb="2">
      <t>ニュウコウ</t>
    </rPh>
    <rPh sb="2" eb="3">
      <t>トド</t>
    </rPh>
    <rPh sb="4" eb="6">
      <t>キサイ</t>
    </rPh>
    <phoneticPr fontId="1"/>
  </si>
  <si>
    <t>本邦から外国の最終仕向港までの航路</t>
    <rPh sb="0" eb="2">
      <t>ホンポウ</t>
    </rPh>
    <rPh sb="4" eb="6">
      <t>ガイコク</t>
    </rPh>
    <rPh sb="7" eb="9">
      <t>サイシュウ</t>
    </rPh>
    <rPh sb="9" eb="11">
      <t>シコウ</t>
    </rPh>
    <rPh sb="11" eb="12">
      <t>コウ</t>
    </rPh>
    <rPh sb="15" eb="17">
      <t>コウロ</t>
    </rPh>
    <phoneticPr fontId="1"/>
  </si>
  <si>
    <t>外国の仕出港名及び</t>
    <rPh sb="0" eb="2">
      <t>ガイコク</t>
    </rPh>
    <rPh sb="3" eb="5">
      <t>シダ</t>
    </rPh>
    <rPh sb="5" eb="6">
      <t>コウ</t>
    </rPh>
    <rPh sb="6" eb="7">
      <t>メイ</t>
    </rPh>
    <rPh sb="7" eb="8">
      <t>オヨ</t>
    </rPh>
    <phoneticPr fontId="1"/>
  </si>
  <si>
    <t>最終仕向港名及び</t>
    <rPh sb="0" eb="2">
      <t>サイシュウ</t>
    </rPh>
    <rPh sb="2" eb="4">
      <t>シコウ</t>
    </rPh>
    <rPh sb="4" eb="5">
      <t>コウ</t>
    </rPh>
    <rPh sb="5" eb="6">
      <t>メイ</t>
    </rPh>
    <rPh sb="6" eb="7">
      <t>オヨ</t>
    </rPh>
    <phoneticPr fontId="1"/>
  </si>
  <si>
    <t>本邦の仕出港名及び</t>
    <rPh sb="0" eb="2">
      <t>ホンポウ</t>
    </rPh>
    <rPh sb="3" eb="5">
      <t>シシュツ</t>
    </rPh>
    <rPh sb="5" eb="7">
      <t>コウメイ</t>
    </rPh>
    <rPh sb="7" eb="8">
      <t>オヨ</t>
    </rPh>
    <phoneticPr fontId="1"/>
  </si>
  <si>
    <t>の就航日数（Ａ）</t>
    <rPh sb="1" eb="3">
      <t>シュウコウ</t>
    </rPh>
    <rPh sb="3" eb="5">
      <t>ニッスウ</t>
    </rPh>
    <phoneticPr fontId="1"/>
  </si>
  <si>
    <t>(Ｂ)　</t>
  </si>
  <si>
    <t>その入港月日(Ｄ)</t>
    <rPh sb="2" eb="4">
      <t>ニュウコウ</t>
    </rPh>
    <rPh sb="4" eb="6">
      <t>ツキヒ</t>
    </rPh>
    <phoneticPr fontId="1"/>
  </si>
  <si>
    <t>その入港月日(Ｆ)</t>
    <rPh sb="2" eb="4">
      <t>ニュウコウ</t>
    </rPh>
    <rPh sb="4" eb="6">
      <t>ツキヒ</t>
    </rPh>
    <phoneticPr fontId="1"/>
  </si>
  <si>
    <t>(Ｇ)　</t>
  </si>
  <si>
    <t xml:space="preserve"> 計</t>
    <rPh sb="1" eb="2">
      <t>ケイ</t>
    </rPh>
    <phoneticPr fontId="1"/>
  </si>
  <si>
    <t>(Ｈ)</t>
  </si>
  <si>
    <t>けい船日数</t>
    <rPh sb="2" eb="3">
      <t>セン</t>
    </rPh>
    <rPh sb="3" eb="5">
      <t>ニッスウ</t>
    </rPh>
    <phoneticPr fontId="1"/>
  </si>
  <si>
    <t>（Ｈ）</t>
    <phoneticPr fontId="3"/>
  </si>
  <si>
    <t>×１００</t>
  </si>
  <si>
    <t>（Ｉ）</t>
    <phoneticPr fontId="3"/>
  </si>
  <si>
    <t xml:space="preserve"> 備　考</t>
    <rPh sb="1" eb="2">
      <t>ソノオ</t>
    </rPh>
    <rPh sb="3" eb="4">
      <t>コウ</t>
    </rPh>
    <phoneticPr fontId="1"/>
  </si>
  <si>
    <t>日</t>
    <rPh sb="0" eb="1">
      <t>ニチ</t>
    </rPh>
    <phoneticPr fontId="19"/>
  </si>
  <si>
    <t>船　名</t>
    <phoneticPr fontId="19"/>
  </si>
  <si>
    <t>(注４）</t>
    <rPh sb="1" eb="2">
      <t>チュウ</t>
    </rPh>
    <phoneticPr fontId="3"/>
  </si>
  <si>
    <t>　　 財務省令別表第１の耐用年数</t>
    <rPh sb="3" eb="6">
      <t>ザイムショウ</t>
    </rPh>
    <rPh sb="6" eb="7">
      <t>レイ</t>
    </rPh>
    <rPh sb="7" eb="9">
      <t>ベッピョウ</t>
    </rPh>
    <rPh sb="9" eb="10">
      <t>ダイ</t>
    </rPh>
    <rPh sb="12" eb="14">
      <t>タイヨウ</t>
    </rPh>
    <rPh sb="14" eb="16">
      <t>ネンスウ</t>
    </rPh>
    <phoneticPr fontId="3"/>
  </si>
  <si>
    <t>との共有関係の有無</t>
    <rPh sb="2" eb="4">
      <t>キョウユウ</t>
    </rPh>
    <rPh sb="4" eb="6">
      <t>カンケイ</t>
    </rPh>
    <rPh sb="7" eb="9">
      <t>ウム</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</si>
  <si>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</si>
  <si>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（計算例１）</t>
    <rPh sb="1" eb="4">
      <t>ケイサンレイ</t>
    </rPh>
    <phoneticPr fontId="3"/>
  </si>
  <si>
    <t>こと（計算例１ 参照）。</t>
    <rPh sb="3" eb="6">
      <t>ケイサンレイ</t>
    </rPh>
    <rPh sb="8" eb="10">
      <t>サンショウ</t>
    </rPh>
    <phoneticPr fontId="3"/>
  </si>
  <si>
    <t>〔撤去資産を含む資産（本体部又は改良部分ごと）</t>
    <rPh sb="1" eb="3">
      <t>テッキョ</t>
    </rPh>
    <rPh sb="3" eb="5">
      <t>シサン</t>
    </rPh>
    <rPh sb="6" eb="7">
      <t>フク</t>
    </rPh>
    <rPh sb="8" eb="10">
      <t>シサン</t>
    </rPh>
    <rPh sb="11" eb="14">
      <t>ホンタイブ</t>
    </rPh>
    <rPh sb="14" eb="15">
      <t>マタ</t>
    </rPh>
    <rPh sb="16" eb="18">
      <t>カイリョウ</t>
    </rPh>
    <phoneticPr fontId="3"/>
  </si>
  <si>
    <t>の付属表２「取得価額（ｲ)」の欄の額〕÷〔撤去部</t>
    <rPh sb="1" eb="3">
      <t>フゾク</t>
    </rPh>
    <rPh sb="3" eb="4">
      <t>ヒョウ</t>
    </rPh>
    <rPh sb="6" eb="8">
      <t>シュトク</t>
    </rPh>
    <rPh sb="8" eb="10">
      <t>カガク</t>
    </rPh>
    <rPh sb="15" eb="16">
      <t>ラン</t>
    </rPh>
    <rPh sb="17" eb="18">
      <t>ガク</t>
    </rPh>
    <rPh sb="21" eb="23">
      <t>テッキョ</t>
    </rPh>
    <rPh sb="23" eb="24">
      <t>ブ</t>
    </rPh>
    <phoneticPr fontId="3"/>
  </si>
  <si>
    <t>回　数</t>
    <rPh sb="0" eb="1">
      <t>カイ</t>
    </rPh>
    <rPh sb="2" eb="3">
      <t>スウ</t>
    </rPh>
    <phoneticPr fontId="3"/>
  </si>
  <si>
    <t>「コード」の欄には、「別表４港名コード一覧表」の「港名」に対応する</t>
    <rPh sb="6" eb="7">
      <t>ラン</t>
    </rPh>
    <rPh sb="11" eb="13">
      <t>ベッピョウ</t>
    </rPh>
    <rPh sb="14" eb="16">
      <t>コウメイ</t>
    </rPh>
    <rPh sb="19" eb="20">
      <t>１</t>
    </rPh>
    <rPh sb="20" eb="21">
      <t>ラン</t>
    </rPh>
    <rPh sb="21" eb="22">
      <t>ヒョウ</t>
    </rPh>
    <rPh sb="25" eb="27">
      <t>コウメイ</t>
    </rPh>
    <rPh sb="29" eb="31">
      <t>タイオウ</t>
    </rPh>
    <phoneticPr fontId="3"/>
  </si>
  <si>
    <t>前年中に外国貿易船として本邦の開港（特別とん譲与税法第１条第１項に規定する開港をいう。）に３回以上入港した実績のある</t>
    <rPh sb="0" eb="1">
      <t>ゼン</t>
    </rPh>
    <rPh sb="1" eb="3">
      <t>ネンチュウ</t>
    </rPh>
    <rPh sb="4" eb="6">
      <t>ガイコク</t>
    </rPh>
    <rPh sb="6" eb="9">
      <t>ボウエキセン</t>
    </rPh>
    <rPh sb="12" eb="14">
      <t>ホンポウ</t>
    </rPh>
    <rPh sb="15" eb="17">
      <t>カイコウ</t>
    </rPh>
    <rPh sb="18" eb="20">
      <t>トクベツ</t>
    </rPh>
    <rPh sb="22" eb="25">
      <t>ジョウヨゼイ</t>
    </rPh>
    <rPh sb="25" eb="26">
      <t>ホウ</t>
    </rPh>
    <rPh sb="26" eb="27">
      <t>ダイ</t>
    </rPh>
    <rPh sb="28" eb="29">
      <t>ジョウ</t>
    </rPh>
    <rPh sb="29" eb="30">
      <t>ダイ</t>
    </rPh>
    <rPh sb="31" eb="32">
      <t>コウ</t>
    </rPh>
    <rPh sb="33" eb="35">
      <t>キテイ</t>
    </rPh>
    <rPh sb="37" eb="39">
      <t>カイコウ</t>
    </rPh>
    <rPh sb="46" eb="47">
      <t>カイ</t>
    </rPh>
    <rPh sb="47" eb="49">
      <t>イジョウ</t>
    </rPh>
    <rPh sb="49" eb="51">
      <t>ニュウコウ</t>
    </rPh>
    <rPh sb="53" eb="54">
      <t>ジツ</t>
    </rPh>
    <phoneticPr fontId="2"/>
  </si>
  <si>
    <t>船舶については、「(2)外国貿易船としての入港回数調」に当該入港実績のうち３回分について記載することで「(1)外航就航率の</t>
    <rPh sb="12" eb="14">
      <t>ガイコク</t>
    </rPh>
    <rPh sb="14" eb="17">
      <t>ボウエキセン</t>
    </rPh>
    <rPh sb="21" eb="23">
      <t>ニュウコウ</t>
    </rPh>
    <rPh sb="23" eb="25">
      <t>カイスウ</t>
    </rPh>
    <rPh sb="25" eb="26">
      <t>シラ</t>
    </rPh>
    <rPh sb="28" eb="30">
      <t>トウガイ</t>
    </rPh>
    <rPh sb="30" eb="32">
      <t>ニュウコウ</t>
    </rPh>
    <rPh sb="32" eb="34">
      <t>ジッセキ</t>
    </rPh>
    <rPh sb="38" eb="40">
      <t>カイブン</t>
    </rPh>
    <rPh sb="44" eb="46">
      <t>キサイ</t>
    </rPh>
    <rPh sb="55" eb="57">
      <t>ガイコウ</t>
    </rPh>
    <phoneticPr fontId="2"/>
  </si>
  <si>
    <t>て税関が発行する証明書を必ず添付すること。</t>
    <rPh sb="10" eb="11">
      <t>ショ</t>
    </rPh>
    <rPh sb="12" eb="13">
      <t>カナラ</t>
    </rPh>
    <rPh sb="14" eb="16">
      <t>テンプ</t>
    </rPh>
    <phoneticPr fontId="2"/>
  </si>
  <si>
    <t>ないものを記載するものであり、「外航就航日数（ロ）」の欄には、実績日数のみを記載すること。</t>
    <rPh sb="5" eb="7">
      <t>キサイ</t>
    </rPh>
    <rPh sb="16" eb="17">
      <t>ガイ</t>
    </rPh>
    <rPh sb="17" eb="18">
      <t>コウ</t>
    </rPh>
    <rPh sb="18" eb="20">
      <t>シュウコウ</t>
    </rPh>
    <rPh sb="20" eb="22">
      <t>ニッスウ</t>
    </rPh>
    <rPh sb="27" eb="28">
      <t>ラン</t>
    </rPh>
    <rPh sb="31" eb="33">
      <t>ジッセキ</t>
    </rPh>
    <rPh sb="33" eb="35">
      <t>ニッスウ</t>
    </rPh>
    <rPh sb="38" eb="40">
      <t>キサイ</t>
    </rPh>
    <phoneticPr fontId="2"/>
  </si>
  <si>
    <t>記載必要年次については、「留意事項（別表２ 外内航船舶判定根拠法令）」を参考にして、必要な年次についてのみ記載すれば足りるものであること。</t>
    <rPh sb="0" eb="2">
      <t>キサイ</t>
    </rPh>
    <rPh sb="2" eb="4">
      <t>ヒツヨウ</t>
    </rPh>
    <rPh sb="4" eb="6">
      <t>ネンジ</t>
    </rPh>
    <rPh sb="13" eb="15">
      <t>リュウイ</t>
    </rPh>
    <rPh sb="15" eb="17">
      <t>ジコウ</t>
    </rPh>
    <rPh sb="18" eb="20">
      <t>ベッピョウ</t>
    </rPh>
    <rPh sb="22" eb="23">
      <t>ガイ</t>
    </rPh>
    <rPh sb="23" eb="25">
      <t>ナイコウ</t>
    </rPh>
    <rPh sb="25" eb="27">
      <t>センパク</t>
    </rPh>
    <rPh sb="27" eb="29">
      <t>ハンテイ</t>
    </rPh>
    <rPh sb="29" eb="31">
      <t>コンキョ</t>
    </rPh>
    <rPh sb="31" eb="33">
      <t>ホウレイ</t>
    </rPh>
    <rPh sb="36" eb="38">
      <t>サンコウ</t>
    </rPh>
    <rPh sb="42" eb="44">
      <t>ヒツヨウ</t>
    </rPh>
    <rPh sb="45" eb="47">
      <t>ネンジ</t>
    </rPh>
    <rPh sb="53" eb="55">
      <t>キサイ</t>
    </rPh>
    <rPh sb="58" eb="59">
      <t>タ</t>
    </rPh>
    <phoneticPr fontId="2"/>
  </si>
  <si>
    <t>出港届の記載</t>
    <rPh sb="0" eb="2">
      <t>シュッコウ</t>
    </rPh>
    <rPh sb="2" eb="3">
      <t>トド</t>
    </rPh>
    <rPh sb="4" eb="6">
      <t>キサイ</t>
    </rPh>
    <phoneticPr fontId="1"/>
  </si>
  <si>
    <t>その出港月日（Ｅ）</t>
    <rPh sb="4" eb="6">
      <t>ツキヒ</t>
    </rPh>
    <phoneticPr fontId="1"/>
  </si>
  <si>
    <t>その出港月日（Ｃ）</t>
    <rPh sb="4" eb="6">
      <t>ツキヒ</t>
    </rPh>
    <phoneticPr fontId="1"/>
  </si>
  <si>
    <t>認められず、当該圧縮額は取得価額に含めることとし（参考：法人税法第42条から第50条、所得税法第42条から第</t>
    <rPh sb="46" eb="47">
      <t>ホウ</t>
    </rPh>
    <rPh sb="47" eb="48">
      <t>ダイ</t>
    </rPh>
    <rPh sb="50" eb="51">
      <t>ジョウ</t>
    </rPh>
    <rPh sb="53" eb="54">
      <t>ダイ</t>
    </rPh>
    <phoneticPr fontId="3"/>
  </si>
  <si>
    <t>44条）、所得税法第58条に規定する取得資産の取得価額は、当該取得資産の取得時における価額によって算定する</t>
    <rPh sb="5" eb="8">
      <t>ショトクゼイ</t>
    </rPh>
    <rPh sb="8" eb="9">
      <t>ホウ</t>
    </rPh>
    <rPh sb="9" eb="10">
      <t>ダイ</t>
    </rPh>
    <rPh sb="12" eb="13">
      <t>ジョウ</t>
    </rPh>
    <rPh sb="14" eb="16">
      <t>キテイ</t>
    </rPh>
    <rPh sb="18" eb="20">
      <t>シュトク</t>
    </rPh>
    <rPh sb="20" eb="22">
      <t>シサン</t>
    </rPh>
    <rPh sb="23" eb="25">
      <t>シュトク</t>
    </rPh>
    <rPh sb="25" eb="27">
      <t>カガク</t>
    </rPh>
    <rPh sb="29" eb="31">
      <t>トウガイ</t>
    </rPh>
    <rPh sb="31" eb="33">
      <t>シュトク</t>
    </rPh>
    <rPh sb="33" eb="35">
      <t>シサン</t>
    </rPh>
    <rPh sb="36" eb="39">
      <t>シュトクジ</t>
    </rPh>
    <rPh sb="43" eb="45">
      <t>カガク</t>
    </rPh>
    <rPh sb="49" eb="51">
      <t>サンテイ</t>
    </rPh>
    <phoneticPr fontId="3"/>
  </si>
  <si>
    <t>ものとする。また、共有船舶にあっては、自己の持分に相当する価額のみでなく、他の共有者の持分に相当する価</t>
    <phoneticPr fontId="3"/>
  </si>
  <si>
    <t>額を含めた価額を記入すること。</t>
    <phoneticPr fontId="3"/>
  </si>
  <si>
    <t>前年度に申告のあった者は、留意事項「別表３」を参照して記載すること。</t>
    <rPh sb="0" eb="3">
      <t>ゼンネンド</t>
    </rPh>
    <rPh sb="4" eb="6">
      <t>シンコクショ</t>
    </rPh>
    <rPh sb="10" eb="11">
      <t>モノ</t>
    </rPh>
    <rPh sb="13" eb="15">
      <t>リュウイ</t>
    </rPh>
    <rPh sb="15" eb="17">
      <t>ジコウ</t>
    </rPh>
    <rPh sb="18" eb="20">
      <t>ベッピョウ</t>
    </rPh>
    <rPh sb="23" eb="25">
      <t>サンショウ</t>
    </rPh>
    <rPh sb="27" eb="29">
      <t>キサイ</t>
    </rPh>
    <phoneticPr fontId="3"/>
  </si>
  <si>
    <t>申告代表者</t>
    <rPh sb="0" eb="2">
      <t>シンコク</t>
    </rPh>
    <rPh sb="2" eb="5">
      <t>ダイヒョウシャ</t>
    </rPh>
    <phoneticPr fontId="3"/>
  </si>
  <si>
    <t>整理番号</t>
    <rPh sb="0" eb="2">
      <t>セイリ</t>
    </rPh>
    <rPh sb="2" eb="4">
      <t>バンゴウ</t>
    </rPh>
    <phoneticPr fontId="11"/>
  </si>
  <si>
    <t>船舶番号</t>
    <rPh sb="0" eb="2">
      <t>センパク</t>
    </rPh>
    <rPh sb="2" eb="4">
      <t>バンゴウ</t>
    </rPh>
    <phoneticPr fontId="11"/>
  </si>
  <si>
    <t>取得時期</t>
    <rPh sb="0" eb="2">
      <t>シュトク</t>
    </rPh>
    <rPh sb="2" eb="4">
      <t>ジキ</t>
    </rPh>
    <phoneticPr fontId="3"/>
  </si>
  <si>
    <t>取得価額</t>
    <rPh sb="0" eb="2">
      <t>シュトク</t>
    </rPh>
    <rPh sb="2" eb="4">
      <t>カガク</t>
    </rPh>
    <phoneticPr fontId="3"/>
  </si>
  <si>
    <t>備　考</t>
  </si>
  <si>
    <t>　年　　月</t>
    <rPh sb="1" eb="2">
      <t>ネン</t>
    </rPh>
    <rPh sb="4" eb="5">
      <t>ツキ</t>
    </rPh>
    <phoneticPr fontId="3"/>
  </si>
  <si>
    <t xml:space="preserve">円 </t>
  </si>
  <si>
    <t xml:space="preserve">全就航日数  </t>
    <rPh sb="0" eb="1">
      <t>ゼン</t>
    </rPh>
    <rPh sb="1" eb="3">
      <t>シュウコウ</t>
    </rPh>
    <rPh sb="3" eb="4">
      <t>ヒ</t>
    </rPh>
    <rPh sb="4" eb="5">
      <t>スウ</t>
    </rPh>
    <phoneticPr fontId="2"/>
  </si>
  <si>
    <t>離　　島　　航　　路</t>
    <rPh sb="0" eb="1">
      <t>ハナレ</t>
    </rPh>
    <rPh sb="3" eb="4">
      <t>シマ</t>
    </rPh>
    <rPh sb="6" eb="7">
      <t>ワタル</t>
    </rPh>
    <rPh sb="9" eb="10">
      <t>ミチ</t>
    </rPh>
    <phoneticPr fontId="2"/>
  </si>
  <si>
    <t>備考</t>
    <rPh sb="0" eb="2">
      <t>ビコウ</t>
    </rPh>
    <phoneticPr fontId="3"/>
  </si>
  <si>
    <t>日</t>
    <rPh sb="0" eb="1">
      <t>ニチ</t>
    </rPh>
    <phoneticPr fontId="3"/>
  </si>
  <si>
    <t>日</t>
  </si>
  <si>
    <t>就航日数の算定にあたっては、荷役のためのてい泊期間を含める。</t>
    <rPh sb="0" eb="2">
      <t>シュウコウ</t>
    </rPh>
    <rPh sb="2" eb="4">
      <t>ニッスウ</t>
    </rPh>
    <rPh sb="5" eb="7">
      <t>サンテイ</t>
    </rPh>
    <rPh sb="14" eb="16">
      <t>ニエキ</t>
    </rPh>
    <rPh sb="22" eb="23">
      <t>ハク</t>
    </rPh>
    <rPh sb="23" eb="25">
      <t>キカン</t>
    </rPh>
    <rPh sb="26" eb="27">
      <t>フク</t>
    </rPh>
    <phoneticPr fontId="3"/>
  </si>
  <si>
    <t>（2）</t>
  </si>
  <si>
    <t>付属表８</t>
    <rPh sb="0" eb="2">
      <t>フゾク</t>
    </rPh>
    <rPh sb="2" eb="3">
      <t>ヒョウ</t>
    </rPh>
    <phoneticPr fontId="21"/>
  </si>
  <si>
    <t>　代　替　資　産　対　照　表</t>
    <rPh sb="1" eb="2">
      <t>ダイ</t>
    </rPh>
    <rPh sb="3" eb="4">
      <t>タイ</t>
    </rPh>
    <rPh sb="5" eb="6">
      <t>シ</t>
    </rPh>
    <rPh sb="7" eb="8">
      <t>サン</t>
    </rPh>
    <rPh sb="9" eb="10">
      <t>タイ</t>
    </rPh>
    <rPh sb="11" eb="12">
      <t>アキラ</t>
    </rPh>
    <rPh sb="13" eb="14">
      <t>ヒョウ</t>
    </rPh>
    <phoneticPr fontId="3"/>
  </si>
  <si>
    <t>所有者名</t>
    <rPh sb="0" eb="3">
      <t>ショユウシャ</t>
    </rPh>
    <phoneticPr fontId="21"/>
  </si>
  <si>
    <t>船舶番号</t>
    <rPh sb="0" eb="2">
      <t>センパク</t>
    </rPh>
    <rPh sb="2" eb="4">
      <t>バンゴウ</t>
    </rPh>
    <phoneticPr fontId="21"/>
  </si>
  <si>
    <t>船舶名</t>
    <rPh sb="0" eb="2">
      <t>センパク</t>
    </rPh>
    <rPh sb="2" eb="3">
      <t>メイ</t>
    </rPh>
    <phoneticPr fontId="21"/>
  </si>
  <si>
    <t>代替資産が所在</t>
    <rPh sb="0" eb="2">
      <t>ダイタイ</t>
    </rPh>
    <rPh sb="2" eb="4">
      <t>シサン</t>
    </rPh>
    <rPh sb="5" eb="7">
      <t>ショザイ</t>
    </rPh>
    <phoneticPr fontId="21"/>
  </si>
  <si>
    <t>する都道府県</t>
    <rPh sb="2" eb="6">
      <t>トドウフケン</t>
    </rPh>
    <phoneticPr fontId="21"/>
  </si>
  <si>
    <t>及び市町村</t>
    <rPh sb="0" eb="1">
      <t>オヨ</t>
    </rPh>
    <rPh sb="2" eb="5">
      <t>シチョウソン</t>
    </rPh>
    <phoneticPr fontId="21"/>
  </si>
  <si>
    <t>代
替
資
産</t>
    <rPh sb="0" eb="1">
      <t>ダイ</t>
    </rPh>
    <rPh sb="3" eb="4">
      <t>タイ</t>
    </rPh>
    <rPh sb="6" eb="7">
      <t>シ</t>
    </rPh>
    <rPh sb="9" eb="10">
      <t>サン</t>
    </rPh>
    <phoneticPr fontId="21"/>
  </si>
  <si>
    <t>（3）</t>
  </si>
  <si>
    <t>代替資産が所在する都道府県及び市町村については、当該資産を取得した所在都道府県及び市町村を記入すること。</t>
    <rPh sb="0" eb="2">
      <t>ダイタイ</t>
    </rPh>
    <rPh sb="2" eb="4">
      <t>シサン</t>
    </rPh>
    <rPh sb="5" eb="7">
      <t>ショザイ</t>
    </rPh>
    <rPh sb="9" eb="13">
      <t>トドウフケン</t>
    </rPh>
    <rPh sb="13" eb="14">
      <t>オヨ</t>
    </rPh>
    <rPh sb="15" eb="18">
      <t>シチョウソン</t>
    </rPh>
    <rPh sb="24" eb="26">
      <t>トウガイ</t>
    </rPh>
    <rPh sb="26" eb="28">
      <t>シサン</t>
    </rPh>
    <rPh sb="29" eb="31">
      <t>シュトク</t>
    </rPh>
    <rPh sb="33" eb="35">
      <t>ショザイ</t>
    </rPh>
    <rPh sb="35" eb="39">
      <t>トドウフケン</t>
    </rPh>
    <rPh sb="39" eb="40">
      <t>オヨ</t>
    </rPh>
    <rPh sb="41" eb="44">
      <t>シチョウソン</t>
    </rPh>
    <rPh sb="45" eb="47">
      <t>キニュウ</t>
    </rPh>
    <phoneticPr fontId="21"/>
  </si>
  <si>
    <t>　　　被災資産　又は　　　　　　　　　　　　　　　
　　　対象区域内償却資産</t>
    <rPh sb="3" eb="5">
      <t>ヒサイ</t>
    </rPh>
    <rPh sb="5" eb="7">
      <t>シサン</t>
    </rPh>
    <rPh sb="8" eb="9">
      <t>マタ</t>
    </rPh>
    <rPh sb="29" eb="31">
      <t>タイショウ</t>
    </rPh>
    <rPh sb="31" eb="33">
      <t>クイキ</t>
    </rPh>
    <rPh sb="33" eb="34">
      <t>ナイ</t>
    </rPh>
    <rPh sb="34" eb="36">
      <t>ショウキャク</t>
    </rPh>
    <rPh sb="36" eb="38">
      <t>シサン</t>
    </rPh>
    <phoneticPr fontId="21"/>
  </si>
  <si>
    <t>被災資産又は対象区域内償却資産
が所在した都道府県及び市町村</t>
    <rPh sb="0" eb="4">
      <t>ヒサイシサン</t>
    </rPh>
    <rPh sb="4" eb="5">
      <t>マタ</t>
    </rPh>
    <rPh sb="6" eb="8">
      <t>タイショウ</t>
    </rPh>
    <rPh sb="8" eb="10">
      <t>クイキ</t>
    </rPh>
    <rPh sb="10" eb="11">
      <t>ナイ</t>
    </rPh>
    <rPh sb="11" eb="13">
      <t>ショウキャク</t>
    </rPh>
    <rPh sb="13" eb="15">
      <t>シサン</t>
    </rPh>
    <phoneticPr fontId="3"/>
  </si>
  <si>
    <t>離 島 航 路 事 業 用 内 航 船 舶 に 関 す る 調</t>
    <phoneticPr fontId="24"/>
  </si>
  <si>
    <t>船　名</t>
    <rPh sb="0" eb="1">
      <t>フネ</t>
    </rPh>
    <rPh sb="2" eb="3">
      <t>メイ</t>
    </rPh>
    <phoneticPr fontId="24"/>
  </si>
  <si>
    <t>離島航路事業用内航船舶
としての就航率　</t>
    <rPh sb="18" eb="19">
      <t>リツ</t>
    </rPh>
    <phoneticPr fontId="3"/>
  </si>
  <si>
    <t>（イ）</t>
    <phoneticPr fontId="3"/>
  </si>
  <si>
    <t>（ロ）</t>
    <phoneticPr fontId="3"/>
  </si>
  <si>
    <t>(ハ)</t>
    <phoneticPr fontId="3"/>
  </si>
  <si>
    <t>(ニ)/(イ)</t>
    <phoneticPr fontId="3"/>
  </si>
  <si>
    <t>日</t>
    <rPh sb="0" eb="1">
      <t>ニチ</t>
    </rPh>
    <phoneticPr fontId="2"/>
  </si>
  <si>
    <t>～</t>
    <phoneticPr fontId="3"/>
  </si>
  <si>
    <t>％</t>
    <phoneticPr fontId="3"/>
  </si>
  <si>
    <t>　計
（ニ）</t>
    <rPh sb="1" eb="2">
      <t>ケイ</t>
    </rPh>
    <phoneticPr fontId="24"/>
  </si>
  <si>
    <t>（1）</t>
    <phoneticPr fontId="3"/>
  </si>
  <si>
    <t>（4）</t>
  </si>
  <si>
    <t>所有者名</t>
    <rPh sb="0" eb="3">
      <t>ショユウシャ</t>
    </rPh>
    <rPh sb="3" eb="4">
      <t>メイ</t>
    </rPh>
    <phoneticPr fontId="23"/>
  </si>
  <si>
    <t>※印の欄は、申告者において記載を要しないこと。</t>
    <phoneticPr fontId="21"/>
  </si>
  <si>
    <t>（4）</t>
    <phoneticPr fontId="21"/>
  </si>
  <si>
    <t>離島航路事業用内航船舶
としての就航日数</t>
    <rPh sb="0" eb="2">
      <t>リトウ</t>
    </rPh>
    <rPh sb="2" eb="4">
      <t>コウロ</t>
    </rPh>
    <rPh sb="4" eb="7">
      <t>ジギョウヨウ</t>
    </rPh>
    <rPh sb="7" eb="9">
      <t>ナイコウ</t>
    </rPh>
    <rPh sb="9" eb="11">
      <t>センパク</t>
    </rPh>
    <rPh sb="16" eb="17">
      <t>シュウ</t>
    </rPh>
    <rPh sb="17" eb="18">
      <t>ワタル</t>
    </rPh>
    <rPh sb="18" eb="19">
      <t>ヒ</t>
    </rPh>
    <rPh sb="19" eb="20">
      <t>スウ</t>
    </rPh>
    <phoneticPr fontId="3"/>
  </si>
  <si>
    <t>修理等の入渠日数、荷役とは全く関係のないけい船日数は、全就航日数、離島航路事業用内航船舶としての就航日数のいずれにも含めない。</t>
    <rPh sb="0" eb="2">
      <t>シュウリ</t>
    </rPh>
    <rPh sb="2" eb="3">
      <t>トウ</t>
    </rPh>
    <rPh sb="4" eb="6">
      <t>ニュウキョ</t>
    </rPh>
    <rPh sb="6" eb="8">
      <t>ニッスウ</t>
    </rPh>
    <rPh sb="9" eb="11">
      <t>ニエキ</t>
    </rPh>
    <rPh sb="13" eb="14">
      <t>マッタ</t>
    </rPh>
    <rPh sb="15" eb="17">
      <t>カンケイ</t>
    </rPh>
    <rPh sb="22" eb="23">
      <t>フネ</t>
    </rPh>
    <rPh sb="23" eb="25">
      <t>ニッスウ</t>
    </rPh>
    <rPh sb="27" eb="28">
      <t>ゼン</t>
    </rPh>
    <rPh sb="28" eb="30">
      <t>シュウコウ</t>
    </rPh>
    <rPh sb="30" eb="32">
      <t>ニッスウ</t>
    </rPh>
    <rPh sb="33" eb="35">
      <t>リトウ</t>
    </rPh>
    <rPh sb="35" eb="37">
      <t>コウロ</t>
    </rPh>
    <rPh sb="37" eb="40">
      <t>ジギョウヨウ</t>
    </rPh>
    <rPh sb="40" eb="42">
      <t>ナイコウ</t>
    </rPh>
    <rPh sb="42" eb="44">
      <t>センパク</t>
    </rPh>
    <rPh sb="48" eb="50">
      <t>シュウコウ</t>
    </rPh>
    <rPh sb="50" eb="52">
      <t>ニッスウ</t>
    </rPh>
    <rPh sb="58" eb="59">
      <t>フク</t>
    </rPh>
    <phoneticPr fontId="3"/>
  </si>
  <si>
    <t>法人税法又は所得税法の規定による所得の計算上、資本的支出として計上すべき額をすべて記入すること。</t>
    <rPh sb="0" eb="2">
      <t>ホウジン</t>
    </rPh>
    <rPh sb="2" eb="4">
      <t>ゼイホウ</t>
    </rPh>
    <rPh sb="4" eb="5">
      <t>マタ</t>
    </rPh>
    <rPh sb="6" eb="9">
      <t>ショトクゼイ</t>
    </rPh>
    <rPh sb="9" eb="10">
      <t>ホウ</t>
    </rPh>
    <rPh sb="11" eb="13">
      <t>キテイ</t>
    </rPh>
    <rPh sb="16" eb="18">
      <t>ショトク</t>
    </rPh>
    <rPh sb="19" eb="21">
      <t>ケイサン</t>
    </rPh>
    <phoneticPr fontId="3"/>
  </si>
  <si>
    <t>るので、実際に入港した地区の港コードを記入すること（(3)記載例:仙台</t>
    <rPh sb="4" eb="6">
      <t>ジッサイ</t>
    </rPh>
    <rPh sb="7" eb="9">
      <t>ニュウコウ</t>
    </rPh>
    <rPh sb="11" eb="13">
      <t>チク</t>
    </rPh>
    <rPh sb="14" eb="15">
      <t>ミナト</t>
    </rPh>
    <rPh sb="19" eb="21">
      <t>キニュウ</t>
    </rPh>
    <rPh sb="29" eb="32">
      <t>キサイレイ</t>
    </rPh>
    <rPh sb="33" eb="35">
      <t>センダイ</t>
    </rPh>
    <phoneticPr fontId="3"/>
  </si>
  <si>
    <t>塩釜(仙台地区)港参照）。</t>
    <rPh sb="3" eb="5">
      <t>センダイ</t>
    </rPh>
    <rPh sb="5" eb="7">
      <t>チク</t>
    </rPh>
    <rPh sb="8" eb="9">
      <t>ミナト</t>
    </rPh>
    <rPh sb="9" eb="11">
      <t>サンショウ</t>
    </rPh>
    <phoneticPr fontId="3"/>
  </si>
  <si>
    <t>事  業  種  目</t>
    <phoneticPr fontId="3"/>
  </si>
  <si>
    <t>個人番号又は法人番号</t>
    <rPh sb="0" eb="2">
      <t>コジン</t>
    </rPh>
    <rPh sb="2" eb="4">
      <t>バンゴウ</t>
    </rPh>
    <rPh sb="4" eb="5">
      <t>マタ</t>
    </rPh>
    <rPh sb="6" eb="8">
      <t>ホウジン</t>
    </rPh>
    <rPh sb="8" eb="10">
      <t>バンゴウ</t>
    </rPh>
    <phoneticPr fontId="3"/>
  </si>
  <si>
    <t>整　理　番　号</t>
    <rPh sb="0" eb="1">
      <t>ヒトシ</t>
    </rPh>
    <rPh sb="2" eb="3">
      <t>リ</t>
    </rPh>
    <rPh sb="4" eb="5">
      <t>バン</t>
    </rPh>
    <rPh sb="6" eb="7">
      <t>ゴウ</t>
    </rPh>
    <phoneticPr fontId="5"/>
  </si>
  <si>
    <t>船　舶　番　号</t>
    <rPh sb="0" eb="1">
      <t>フネ</t>
    </rPh>
    <rPh sb="2" eb="3">
      <t>ハク</t>
    </rPh>
    <rPh sb="4" eb="5">
      <t>バン</t>
    </rPh>
    <rPh sb="6" eb="7">
      <t>ゴウ</t>
    </rPh>
    <phoneticPr fontId="5"/>
  </si>
  <si>
    <t>海底資源掘削船入港回数・基地港設定回数調</t>
    <rPh sb="0" eb="2">
      <t>カイテイ</t>
    </rPh>
    <rPh sb="2" eb="4">
      <t>シゲン</t>
    </rPh>
    <rPh sb="4" eb="7">
      <t>クッサクセン</t>
    </rPh>
    <rPh sb="7" eb="9">
      <t>ニュウコウ</t>
    </rPh>
    <rPh sb="9" eb="11">
      <t>カイスウ</t>
    </rPh>
    <rPh sb="12" eb="14">
      <t>キチ</t>
    </rPh>
    <rPh sb="14" eb="15">
      <t>コウ</t>
    </rPh>
    <rPh sb="15" eb="17">
      <t>セッテイ</t>
    </rPh>
    <rPh sb="17" eb="19">
      <t>カイスウ</t>
    </rPh>
    <rPh sb="19" eb="20">
      <t>シラ</t>
    </rPh>
    <phoneticPr fontId="5"/>
  </si>
  <si>
    <t>都道府
県　名</t>
    <rPh sb="0" eb="2">
      <t>トドウ</t>
    </rPh>
    <rPh sb="2" eb="3">
      <t>フ</t>
    </rPh>
    <rPh sb="4" eb="5">
      <t>ケン</t>
    </rPh>
    <rPh sb="6" eb="7">
      <t>メイ</t>
    </rPh>
    <phoneticPr fontId="5"/>
  </si>
  <si>
    <t>入港回数・基地港設定回数
小計</t>
    <rPh sb="0" eb="1">
      <t>イリ</t>
    </rPh>
    <rPh sb="1" eb="2">
      <t>ミナト</t>
    </rPh>
    <rPh sb="2" eb="4">
      <t>カイスウ</t>
    </rPh>
    <rPh sb="5" eb="7">
      <t>キチ</t>
    </rPh>
    <rPh sb="7" eb="8">
      <t>コウ</t>
    </rPh>
    <rPh sb="8" eb="10">
      <t>セッテイ</t>
    </rPh>
    <rPh sb="10" eb="12">
      <t>カイスウ</t>
    </rPh>
    <rPh sb="14" eb="16">
      <t>ショウケイ</t>
    </rPh>
    <phoneticPr fontId="5"/>
  </si>
  <si>
    <t>港　名
及　び
回　数</t>
    <rPh sb="0" eb="1">
      <t>ミナト</t>
    </rPh>
    <rPh sb="2" eb="3">
      <t>メイ</t>
    </rPh>
    <rPh sb="5" eb="6">
      <t>オヨ</t>
    </rPh>
    <rPh sb="10" eb="11">
      <t>カイ</t>
    </rPh>
    <rPh sb="12" eb="13">
      <t>スウ</t>
    </rPh>
    <phoneticPr fontId="5"/>
  </si>
  <si>
    <t>コード</t>
    <phoneticPr fontId="5"/>
  </si>
  <si>
    <t>入港回数・基地港設定回数　計</t>
    <rPh sb="0" eb="1">
      <t>イリ</t>
    </rPh>
    <rPh sb="1" eb="2">
      <t>ミナト</t>
    </rPh>
    <rPh sb="2" eb="4">
      <t>カイスウ</t>
    </rPh>
    <rPh sb="5" eb="7">
      <t>キチ</t>
    </rPh>
    <rPh sb="7" eb="8">
      <t>コウ</t>
    </rPh>
    <rPh sb="8" eb="10">
      <t>セッテイ</t>
    </rPh>
    <rPh sb="10" eb="12">
      <t>カイスウ</t>
    </rPh>
    <rPh sb="13" eb="14">
      <t>ケイ</t>
    </rPh>
    <phoneticPr fontId="5"/>
  </si>
  <si>
    <t>（うち基地港設定回数）</t>
    <rPh sb="3" eb="5">
      <t>キチ</t>
    </rPh>
    <rPh sb="5" eb="6">
      <t>コウ</t>
    </rPh>
    <rPh sb="6" eb="8">
      <t>セッテイ</t>
    </rPh>
    <rPh sb="8" eb="10">
      <t>カイスウ</t>
    </rPh>
    <phoneticPr fontId="5"/>
  </si>
  <si>
    <t>コード</t>
    <phoneticPr fontId="5"/>
  </si>
  <si>
    <t>＜記載要領＞</t>
    <rPh sb="1" eb="3">
      <t>キサイ</t>
    </rPh>
    <rPh sb="3" eb="5">
      <t>ヨウリョウ</t>
    </rPh>
    <phoneticPr fontId="5"/>
  </si>
  <si>
    <t>　この調は、海底資源掘削船について記載を要すること。</t>
    <rPh sb="3" eb="4">
      <t>シラベ</t>
    </rPh>
    <rPh sb="6" eb="8">
      <t>カイテイ</t>
    </rPh>
    <rPh sb="8" eb="10">
      <t>シゲン</t>
    </rPh>
    <rPh sb="10" eb="13">
      <t>クッサクセン</t>
    </rPh>
    <rPh sb="17" eb="19">
      <t>キサイ</t>
    </rPh>
    <rPh sb="20" eb="21">
      <t>ヨウ</t>
    </rPh>
    <phoneticPr fontId="5"/>
  </si>
  <si>
    <t>　「基地港設定回数」とは、当該海底資源掘削船が掘削作業等を行うべき場所において投錨したとき（実質的に「投錨」と言えるものも含む。）に一の基地港の設定が行われたものとして算定した数のことをいう。</t>
    <rPh sb="2" eb="4">
      <t>キチ</t>
    </rPh>
    <rPh sb="4" eb="5">
      <t>コウ</t>
    </rPh>
    <rPh sb="5" eb="7">
      <t>セッテイ</t>
    </rPh>
    <rPh sb="7" eb="9">
      <t>カイスウ</t>
    </rPh>
    <rPh sb="13" eb="15">
      <t>トウガイ</t>
    </rPh>
    <rPh sb="15" eb="17">
      <t>カイテイ</t>
    </rPh>
    <rPh sb="17" eb="19">
      <t>シゲン</t>
    </rPh>
    <rPh sb="19" eb="22">
      <t>クッサクセン</t>
    </rPh>
    <rPh sb="23" eb="25">
      <t>クッサク</t>
    </rPh>
    <rPh sb="25" eb="27">
      <t>サギョウ</t>
    </rPh>
    <rPh sb="27" eb="28">
      <t>トウ</t>
    </rPh>
    <rPh sb="29" eb="30">
      <t>オコナ</t>
    </rPh>
    <rPh sb="33" eb="35">
      <t>バショ</t>
    </rPh>
    <rPh sb="39" eb="41">
      <t>トウビョウ</t>
    </rPh>
    <phoneticPr fontId="5"/>
  </si>
  <si>
    <t>　「入港回数」には、修理等のため港湾内に隣接している造船所に入渠する目的で入港したもの及び荒天のため入港目的を有していない港湾に避難したものも含めること（ただし、検疫のためにのみ入港又は寄港したものは除く。）。</t>
    <rPh sb="2" eb="4">
      <t>ニュウコウ</t>
    </rPh>
    <rPh sb="4" eb="6">
      <t>カイスウ</t>
    </rPh>
    <rPh sb="10" eb="12">
      <t>シュウリ</t>
    </rPh>
    <rPh sb="12" eb="13">
      <t>トウ</t>
    </rPh>
    <rPh sb="16" eb="18">
      <t>コウワン</t>
    </rPh>
    <rPh sb="18" eb="19">
      <t>ナイ</t>
    </rPh>
    <rPh sb="20" eb="22">
      <t>リンセツ</t>
    </rPh>
    <rPh sb="26" eb="29">
      <t>ゾウセンジョ</t>
    </rPh>
    <rPh sb="30" eb="32">
      <t>ニュウキョ</t>
    </rPh>
    <rPh sb="34" eb="36">
      <t>モクテキ</t>
    </rPh>
    <rPh sb="37" eb="39">
      <t>ニュウコウ</t>
    </rPh>
    <rPh sb="43" eb="44">
      <t>オヨ</t>
    </rPh>
    <phoneticPr fontId="5"/>
  </si>
  <si>
    <t>　「コード」の欄には、「別表４港名コード一覧表」の「港名」に対応する「港コード」を記載するものである。</t>
    <rPh sb="7" eb="8">
      <t>ラン</t>
    </rPh>
    <rPh sb="12" eb="14">
      <t>ベッピョウ</t>
    </rPh>
    <rPh sb="15" eb="17">
      <t>コウメイ</t>
    </rPh>
    <rPh sb="20" eb="23">
      <t>イチランヒョウ</t>
    </rPh>
    <rPh sb="26" eb="28">
      <t>コウメイ</t>
    </rPh>
    <rPh sb="30" eb="32">
      <t>タイオウ</t>
    </rPh>
    <rPh sb="35" eb="36">
      <t>ミナト</t>
    </rPh>
    <rPh sb="41" eb="43">
      <t>キサイ</t>
    </rPh>
    <phoneticPr fontId="5"/>
  </si>
  <si>
    <t>　「小計」欄には、それぞれ行ごとの小計を記載すること。</t>
    <rPh sb="2" eb="4">
      <t>ショウケイ</t>
    </rPh>
    <rPh sb="5" eb="6">
      <t>ラン</t>
    </rPh>
    <rPh sb="13" eb="14">
      <t>ギョウ</t>
    </rPh>
    <rPh sb="17" eb="19">
      <t>ショウケイ</t>
    </rPh>
    <rPh sb="20" eb="22">
      <t>キサイ</t>
    </rPh>
    <phoneticPr fontId="5"/>
  </si>
  <si>
    <t>　記載に当たっては、必ず一行目から行うこと（用紙が不足する場合は、用紙をコピーし、使用すること。）。</t>
    <rPh sb="1" eb="3">
      <t>キサイ</t>
    </rPh>
    <rPh sb="4" eb="5">
      <t>ア</t>
    </rPh>
    <rPh sb="10" eb="11">
      <t>カナラ</t>
    </rPh>
    <rPh sb="12" eb="13">
      <t>イチ</t>
    </rPh>
    <rPh sb="13" eb="15">
      <t>ギョウメ</t>
    </rPh>
    <rPh sb="17" eb="18">
      <t>オコナ</t>
    </rPh>
    <rPh sb="22" eb="24">
      <t>ヨウシ</t>
    </rPh>
    <rPh sb="25" eb="27">
      <t>フソク</t>
    </rPh>
    <rPh sb="29" eb="31">
      <t>バアイ</t>
    </rPh>
    <rPh sb="33" eb="35">
      <t>ヨウシ</t>
    </rPh>
    <rPh sb="41" eb="43">
      <t>シヨウ</t>
    </rPh>
    <phoneticPr fontId="5"/>
  </si>
  <si>
    <t>＜記載例＞</t>
    <rPh sb="1" eb="4">
      <t>キサイレイ</t>
    </rPh>
    <phoneticPr fontId="5"/>
  </si>
  <si>
    <t>入港回数・基地港設定回数
小計</t>
    <phoneticPr fontId="5"/>
  </si>
  <si>
    <t>入港回数・基地港設定回数　計</t>
    <rPh sb="0" eb="2">
      <t>ニュウコウ</t>
    </rPh>
    <rPh sb="2" eb="4">
      <t>カイスウ</t>
    </rPh>
    <rPh sb="5" eb="7">
      <t>キチ</t>
    </rPh>
    <rPh sb="7" eb="8">
      <t>コウ</t>
    </rPh>
    <rPh sb="8" eb="10">
      <t>セッテイ</t>
    </rPh>
    <rPh sb="10" eb="12">
      <t>カイスウ</t>
    </rPh>
    <rPh sb="13" eb="14">
      <t>ケイ</t>
    </rPh>
    <phoneticPr fontId="5"/>
  </si>
  <si>
    <t>（うち基地港設定回数）</t>
    <phoneticPr fontId="5"/>
  </si>
  <si>
    <t>１．</t>
    <phoneticPr fontId="3"/>
  </si>
  <si>
    <t>[注意]</t>
    <rPh sb="1" eb="3">
      <t>チュウイ</t>
    </rPh>
    <phoneticPr fontId="3"/>
  </si>
  <si>
    <t>　※印の欄は、申告者において記載を要しないこと。</t>
    <rPh sb="2" eb="3">
      <t>シルシ</t>
    </rPh>
    <rPh sb="4" eb="5">
      <t>ラン</t>
    </rPh>
    <rPh sb="7" eb="10">
      <t>シンコクシャ</t>
    </rPh>
    <rPh sb="14" eb="16">
      <t>キサイ</t>
    </rPh>
    <rPh sb="17" eb="18">
      <t>ヨウ</t>
    </rPh>
    <phoneticPr fontId="3"/>
  </si>
  <si>
    <t>　記載する文字はかい書で、数字はアラビア数字で、明確ていねいに記載すること。</t>
    <rPh sb="1" eb="3">
      <t>キサイ</t>
    </rPh>
    <rPh sb="5" eb="7">
      <t>モジ</t>
    </rPh>
    <rPh sb="10" eb="11">
      <t>ショ</t>
    </rPh>
    <rPh sb="13" eb="15">
      <t>スウジ</t>
    </rPh>
    <rPh sb="20" eb="22">
      <t>スウジ</t>
    </rPh>
    <rPh sb="24" eb="26">
      <t>メイカク</t>
    </rPh>
    <rPh sb="31" eb="33">
      <t>キサイ</t>
    </rPh>
    <phoneticPr fontId="3"/>
  </si>
  <si>
    <t>被災直前の決定価格</t>
    <rPh sb="0" eb="2">
      <t>ヒサイ</t>
    </rPh>
    <rPh sb="2" eb="4">
      <t>チョクゼン</t>
    </rPh>
    <rPh sb="5" eb="7">
      <t>ケッテイ</t>
    </rPh>
    <rPh sb="7" eb="9">
      <t>カカク</t>
    </rPh>
    <phoneticPr fontId="3"/>
  </si>
  <si>
    <t>また、運航中に被災した船舶については、被災した場所の最寄りの港が所在する市町村名を記載すること。</t>
    <phoneticPr fontId="21"/>
  </si>
  <si>
    <t>被災資産又は対象区域内償却資産が所在した都道府県及び市町村については、被災時、居住困難区域設定指示時又は警戒区域設定指示時に当該資産が所在した都道府県及び市町村を記入すること。</t>
    <rPh sb="81" eb="83">
      <t>キニュウ</t>
    </rPh>
    <phoneticPr fontId="21"/>
  </si>
  <si>
    <r>
      <t>算出」の調の記入を省略して差し支えないものであること。なお、この場合には</t>
    </r>
    <r>
      <rPr>
        <u/>
        <sz val="7"/>
        <rFont val="ＭＳ 明朝"/>
        <family val="1"/>
        <charset val="128"/>
      </rPr>
      <t>外国貿易船としての入港実績を証明する資料とし</t>
    </r>
    <rPh sb="6" eb="8">
      <t>キニュウ</t>
    </rPh>
    <rPh sb="9" eb="11">
      <t>ショウリャク</t>
    </rPh>
    <rPh sb="13" eb="16">
      <t>サシツカ</t>
    </rPh>
    <rPh sb="32" eb="34">
      <t>バアイ</t>
    </rPh>
    <rPh sb="36" eb="38">
      <t>ガイコク</t>
    </rPh>
    <rPh sb="38" eb="41">
      <t>ボウエキセン</t>
    </rPh>
    <rPh sb="45" eb="47">
      <t>ニュウコウ</t>
    </rPh>
    <rPh sb="47" eb="49">
      <t>ジッセキ</t>
    </rPh>
    <rPh sb="50" eb="52">
      <t>ショウメイ</t>
    </rPh>
    <phoneticPr fontId="2"/>
  </si>
  <si>
    <t>船舶の減価償却費の計算の基礎となる取得価額のことである。具体的にはその船舶の引取運賃、荷役費、運送保険料、</t>
    <phoneticPr fontId="3"/>
  </si>
  <si>
    <t>撤去された資産の価額　 (ハ)円</t>
    <rPh sb="5" eb="7">
      <t>シサン</t>
    </rPh>
    <rPh sb="8" eb="10">
      <t>カガク</t>
    </rPh>
    <rPh sb="15" eb="16">
      <t>エン</t>
    </rPh>
    <phoneticPr fontId="3"/>
  </si>
  <si>
    <t>記載に当たっては、必ず一行目から行うこと（用紙が不足する場合は、用紙をコピーし、使用すること）。</t>
    <rPh sb="0" eb="2">
      <t>キサイ</t>
    </rPh>
    <rPh sb="3" eb="4">
      <t>ア</t>
    </rPh>
    <rPh sb="9" eb="10">
      <t>カナラ</t>
    </rPh>
    <rPh sb="11" eb="14">
      <t>イチギョウメ</t>
    </rPh>
    <rPh sb="16" eb="17">
      <t>オコナ</t>
    </rPh>
    <rPh sb="21" eb="23">
      <t>ヨウシ</t>
    </rPh>
    <rPh sb="24" eb="26">
      <t>フソク</t>
    </rPh>
    <rPh sb="28" eb="30">
      <t>バアイ</t>
    </rPh>
    <phoneticPr fontId="3"/>
  </si>
  <si>
    <t>供するために、直接要した費用をその船舶の購入価額に加えたものである。</t>
    <rPh sb="0" eb="1">
      <t>キョウ</t>
    </rPh>
    <phoneticPr fontId="3"/>
  </si>
  <si>
    <t>の価額(ハ)〕</t>
    <phoneticPr fontId="3"/>
  </si>
  <si>
    <t>おける入港回数と合算したものを記載すること。</t>
    <rPh sb="15" eb="17">
      <t>キサイ</t>
    </rPh>
    <phoneticPr fontId="3"/>
  </si>
  <si>
    <t>「取得価額」とは、船舶を取得するためにその取得時において通常支出すべき金額のことであり、（取得後に加えら</t>
    <rPh sb="1" eb="3">
      <t>シュトク</t>
    </rPh>
    <rPh sb="3" eb="5">
      <t>カガク</t>
    </rPh>
    <rPh sb="9" eb="11">
      <t>センパク</t>
    </rPh>
    <rPh sb="12" eb="14">
      <t>シュトク</t>
    </rPh>
    <rPh sb="21" eb="24">
      <t>シュトクジ</t>
    </rPh>
    <rPh sb="28" eb="30">
      <t>ツウジョウ</t>
    </rPh>
    <rPh sb="30" eb="32">
      <t>シシュツ</t>
    </rPh>
    <rPh sb="35" eb="37">
      <t>キンガク</t>
    </rPh>
    <phoneticPr fontId="3"/>
  </si>
  <si>
    <r>
      <t>購入手数料、</t>
    </r>
    <r>
      <rPr>
        <b/>
        <u/>
        <sz val="6"/>
        <rFont val="ＭＳ 明朝"/>
        <family val="1"/>
        <charset val="128"/>
      </rPr>
      <t>新造船建造の際に日本内航海運組合総合連合会に納めた納付金</t>
    </r>
    <r>
      <rPr>
        <sz val="6"/>
        <rFont val="ＭＳ 明朝"/>
        <family val="1"/>
        <charset val="128"/>
      </rPr>
      <t>、関税その他その船舶をその用途に</t>
    </r>
    <phoneticPr fontId="3"/>
  </si>
  <si>
    <t>令和　　　年　　　月　　　日　</t>
    <rPh sb="0" eb="2">
      <t>レイワ</t>
    </rPh>
    <rPh sb="5" eb="6">
      <t>ネン</t>
    </rPh>
    <rPh sb="9" eb="10">
      <t>ガツ</t>
    </rPh>
    <rPh sb="13" eb="14">
      <t>ニチ</t>
    </rPh>
    <phoneticPr fontId="3"/>
  </si>
  <si>
    <t>所有者の氏名</t>
    <phoneticPr fontId="3"/>
  </si>
  <si>
    <r>
      <rPr>
        <u/>
        <sz val="6"/>
        <rFont val="ＭＳ 明朝"/>
        <family val="1"/>
        <charset val="128"/>
      </rPr>
      <t>れた改良費は含めない</t>
    </r>
    <r>
      <rPr>
        <sz val="6"/>
        <rFont val="ＭＳ 明朝"/>
        <family val="1"/>
        <charset val="128"/>
      </rPr>
      <t>）税法及びこれに基づく命令又は所得税法及びこれに基づく命令による所得の計算上、当該</t>
    </r>
    <phoneticPr fontId="3"/>
  </si>
  <si>
    <t>必ずこの調を作成すべきものであること。したがって、この５年間に売買等により所有権の移転があった場合においても、前所有者</t>
    <rPh sb="28" eb="30">
      <t>ネンカン</t>
    </rPh>
    <rPh sb="31" eb="33">
      <t>バイバイ</t>
    </rPh>
    <rPh sb="33" eb="34">
      <t>トウ</t>
    </rPh>
    <rPh sb="37" eb="40">
      <t>ショユウケン</t>
    </rPh>
    <rPh sb="41" eb="43">
      <t>イテン</t>
    </rPh>
    <rPh sb="47" eb="49">
      <t>バアイ</t>
    </rPh>
    <phoneticPr fontId="2"/>
  </si>
  <si>
    <t>の使用実績を調査の上、記入することとし、「年次別の１月１日現在の当該船舶の所有者名」欄にその所有者名を記載すること。</t>
    <rPh sb="21" eb="24">
      <t>ネンジベツ</t>
    </rPh>
    <rPh sb="26" eb="27">
      <t>ガツ</t>
    </rPh>
    <rPh sb="28" eb="31">
      <t>ニチゲンザイ</t>
    </rPh>
    <rPh sb="32" eb="34">
      <t>トウガイ</t>
    </rPh>
    <rPh sb="34" eb="36">
      <t>センパク</t>
    </rPh>
    <rPh sb="37" eb="40">
      <t>ショユウシャ</t>
    </rPh>
    <rPh sb="40" eb="41">
      <t>メイ</t>
    </rPh>
    <rPh sb="42" eb="43">
      <t>ラン</t>
    </rPh>
    <rPh sb="46" eb="50">
      <t>ショユウシャメイ</t>
    </rPh>
    <rPh sb="51" eb="53">
      <t>キサイ</t>
    </rPh>
    <phoneticPr fontId="2"/>
  </si>
  <si>
    <t>付属表７</t>
    <rPh sb="0" eb="3">
      <t>フゾクヒョウ</t>
    </rPh>
    <phoneticPr fontId="2"/>
  </si>
  <si>
    <t>ア.で計算した額が「取得価額」(イ)の100分の５を下回る場合には、</t>
    <rPh sb="3" eb="5">
      <t>ケイサン</t>
    </rPh>
    <rPh sb="7" eb="8">
      <t>ガク</t>
    </rPh>
    <rPh sb="10" eb="12">
      <t>シュトク</t>
    </rPh>
    <rPh sb="12" eb="14">
      <t>カガク</t>
    </rPh>
    <rPh sb="22" eb="23">
      <t>ブン</t>
    </rPh>
    <rPh sb="26" eb="28">
      <t>シタマワ</t>
    </rPh>
    <rPh sb="29" eb="31">
      <t>バアイ</t>
    </rPh>
    <phoneticPr fontId="3"/>
  </si>
  <si>
    <t>「取得価額」(イ)の100分の５に相当する額を記載すること。</t>
    <rPh sb="1" eb="3">
      <t>シュトク</t>
    </rPh>
    <rPh sb="3" eb="5">
      <t>カガク</t>
    </rPh>
    <rPh sb="17" eb="19">
      <t>ソウトウ</t>
    </rPh>
    <rPh sb="21" eb="22">
      <t>ガク</t>
    </rPh>
    <rPh sb="23" eb="25">
      <t>キサイ</t>
    </rPh>
    <phoneticPr fontId="3"/>
  </si>
  <si>
    <t xml:space="preserve"> 郵便番号</t>
    <phoneticPr fontId="3"/>
  </si>
  <si>
    <t>添　付　資　料　の　内　訳</t>
    <phoneticPr fontId="3"/>
  </si>
  <si>
    <t>港コード</t>
    <rPh sb="0" eb="1">
      <t>ミナト</t>
    </rPh>
    <phoneticPr fontId="43"/>
  </si>
  <si>
    <t>市町村コード</t>
    <rPh sb="0" eb="3">
      <t>シチョウソン</t>
    </rPh>
    <phoneticPr fontId="43"/>
  </si>
  <si>
    <t>市町村名</t>
    <rPh sb="0" eb="4">
      <t>シチョウソンメイ</t>
    </rPh>
    <phoneticPr fontId="43"/>
  </si>
  <si>
    <t>港名</t>
    <rPh sb="0" eb="1">
      <t>コウ</t>
    </rPh>
    <rPh sb="1" eb="2">
      <t>メイ</t>
    </rPh>
    <phoneticPr fontId="43"/>
  </si>
  <si>
    <t>函館港</t>
  </si>
  <si>
    <t>開港</t>
    <rPh sb="0" eb="2">
      <t>カイコウ</t>
    </rPh>
    <phoneticPr fontId="43"/>
  </si>
  <si>
    <t>小樽港</t>
  </si>
  <si>
    <t>室蘭港</t>
  </si>
  <si>
    <t>釧路港</t>
  </si>
  <si>
    <t>網走港</t>
  </si>
  <si>
    <t>留萌港</t>
  </si>
  <si>
    <t>苫小牧港</t>
  </si>
  <si>
    <t>稚内港</t>
  </si>
  <si>
    <t>紋別港</t>
  </si>
  <si>
    <t>花咲港</t>
  </si>
  <si>
    <t>山背泊港（尻岸内港）</t>
  </si>
  <si>
    <t>不開港</t>
    <rPh sb="0" eb="3">
      <t>フカイコウ</t>
    </rPh>
    <phoneticPr fontId="43"/>
  </si>
  <si>
    <t>森港</t>
  </si>
  <si>
    <t>江差港</t>
  </si>
  <si>
    <t>岩内港</t>
  </si>
  <si>
    <t>古平港</t>
  </si>
  <si>
    <t>増毛港</t>
  </si>
  <si>
    <t>様似港</t>
  </si>
  <si>
    <t>十勝港</t>
  </si>
  <si>
    <t>厚岸港</t>
  </si>
  <si>
    <t>羽幌港</t>
  </si>
  <si>
    <t>浦河港</t>
  </si>
  <si>
    <t>松前港</t>
  </si>
  <si>
    <t>椴法華港</t>
  </si>
  <si>
    <t>根室港</t>
  </si>
  <si>
    <t>霧多布港</t>
  </si>
  <si>
    <t>戸井港</t>
  </si>
  <si>
    <t>上磯港（太平洋セメント出荷桟橋）</t>
  </si>
  <si>
    <t>青苗港</t>
  </si>
  <si>
    <t>奥尻港</t>
  </si>
  <si>
    <t>香深港</t>
  </si>
  <si>
    <t>鴛泊港</t>
  </si>
  <si>
    <t>涌元港</t>
  </si>
  <si>
    <t>熊石港</t>
  </si>
  <si>
    <t>船泊港</t>
  </si>
  <si>
    <t>石狩湾新港</t>
  </si>
  <si>
    <t>瀬棚港</t>
  </si>
  <si>
    <t>余市港</t>
  </si>
  <si>
    <t>えりも港</t>
  </si>
  <si>
    <t>寿都港</t>
  </si>
  <si>
    <t>天塩港</t>
  </si>
  <si>
    <t>沓形港</t>
  </si>
  <si>
    <t>福島港</t>
  </si>
  <si>
    <t>焼尻港</t>
  </si>
  <si>
    <t>白老港</t>
  </si>
  <si>
    <t>天売港</t>
  </si>
  <si>
    <t>北海道電力泊発電所専用港</t>
  </si>
  <si>
    <t>浜鬼志別港</t>
  </si>
  <si>
    <t>枝幸港</t>
  </si>
  <si>
    <t>青森港</t>
  </si>
  <si>
    <t>八戸港</t>
  </si>
  <si>
    <t>大湊港</t>
  </si>
  <si>
    <t>野辺地港</t>
  </si>
  <si>
    <t>尻屋岬港（尻屋港）</t>
  </si>
  <si>
    <t>大間港</t>
  </si>
  <si>
    <t>むつ小川原港</t>
  </si>
  <si>
    <t>関根浜港</t>
  </si>
  <si>
    <t>小湊港</t>
  </si>
  <si>
    <t>七里長浜港</t>
  </si>
  <si>
    <t>深浦港</t>
  </si>
  <si>
    <t>川内港</t>
  </si>
  <si>
    <t>小泊港</t>
  </si>
  <si>
    <t>三厩港</t>
  </si>
  <si>
    <t>大畑港</t>
  </si>
  <si>
    <t>仏ケ浦港</t>
  </si>
  <si>
    <t>車力漁港</t>
  </si>
  <si>
    <t>釜石港</t>
  </si>
  <si>
    <t>宮古港</t>
  </si>
  <si>
    <t>大船渡港</t>
  </si>
  <si>
    <t>久慈港</t>
  </si>
  <si>
    <t>山田港</t>
  </si>
  <si>
    <t>大槌港</t>
  </si>
  <si>
    <t>小本港</t>
  </si>
  <si>
    <t>仙台塩釜港［塩釜地区］</t>
  </si>
  <si>
    <t>仙台塩釜港［七ケ浜地区］</t>
  </si>
  <si>
    <t>石巻港</t>
  </si>
  <si>
    <t>気仙沼港</t>
  </si>
  <si>
    <t>女川港</t>
  </si>
  <si>
    <t>鮎川港</t>
  </si>
  <si>
    <t>仙台塩釜港［仙台地区］（第六桟橋を除く）</t>
  </si>
  <si>
    <t>仙台塩釜港［仙台地区］（第六桟橋分）</t>
  </si>
  <si>
    <t>秋田・船川港［秋田地区］</t>
  </si>
  <si>
    <t>秋田・船川港［男鹿地区］</t>
  </si>
  <si>
    <t>能代港</t>
  </si>
  <si>
    <t>酒田港</t>
  </si>
  <si>
    <t>加茂港</t>
  </si>
  <si>
    <t>小名浜港</t>
  </si>
  <si>
    <t>相馬港</t>
  </si>
  <si>
    <t>福島第一原子力発電所専用港</t>
  </si>
  <si>
    <t>広野火力発電所専用港</t>
  </si>
  <si>
    <t>福島第二原子力発電所専用港</t>
  </si>
  <si>
    <t>東北電力原町火力発電所揚灰桟橋</t>
  </si>
  <si>
    <t>請戸漁港</t>
  </si>
  <si>
    <t>日立港</t>
  </si>
  <si>
    <t>鹿島港</t>
  </si>
  <si>
    <t>東海港</t>
  </si>
  <si>
    <t>常陸那珂港</t>
  </si>
  <si>
    <t>千葉港</t>
  </si>
  <si>
    <t>千葉港（南袖地区）</t>
  </si>
  <si>
    <t>銚子漁港</t>
  </si>
  <si>
    <t>館山港</t>
  </si>
  <si>
    <t>木更津港</t>
  </si>
  <si>
    <t>勝山港</t>
  </si>
  <si>
    <t>浜金谷港</t>
  </si>
  <si>
    <t>大原漁港</t>
  </si>
  <si>
    <t>浦安港</t>
  </si>
  <si>
    <t>興津港</t>
  </si>
  <si>
    <t>和田港</t>
  </si>
  <si>
    <t>上総湊港</t>
  </si>
  <si>
    <t>船形漁港</t>
  </si>
  <si>
    <t>千倉港</t>
  </si>
  <si>
    <t>東京港</t>
  </si>
  <si>
    <t>元町港</t>
  </si>
  <si>
    <t>岡田港</t>
  </si>
  <si>
    <t>底土港</t>
  </si>
  <si>
    <t>八重根港</t>
  </si>
  <si>
    <t>神湊港</t>
  </si>
  <si>
    <t>利島港</t>
  </si>
  <si>
    <t>黒根港</t>
  </si>
  <si>
    <t>野伏港</t>
  </si>
  <si>
    <t>神津島港</t>
  </si>
  <si>
    <t>三宅港</t>
  </si>
  <si>
    <t>阿古漁港</t>
  </si>
  <si>
    <t>坪田漁港</t>
  </si>
  <si>
    <t>大久保港</t>
  </si>
  <si>
    <t>御蔵島港</t>
  </si>
  <si>
    <t>三宝港</t>
  </si>
  <si>
    <t>二見港</t>
  </si>
  <si>
    <t>波浮港</t>
  </si>
  <si>
    <t>沖港</t>
  </si>
  <si>
    <t>横浜港（本牧・鶴見・磯子・根岸）</t>
  </si>
  <si>
    <t>横須賀港（久里浜港・長浦・浦賀）</t>
  </si>
  <si>
    <t>川崎港</t>
  </si>
  <si>
    <t>湘南港</t>
  </si>
  <si>
    <t>三崎港</t>
  </si>
  <si>
    <t>新潟西港</t>
  </si>
  <si>
    <t>直江津港</t>
  </si>
  <si>
    <t>両津港</t>
  </si>
  <si>
    <t>相川港</t>
  </si>
  <si>
    <t>柏崎港</t>
  </si>
  <si>
    <t>新潟東港</t>
  </si>
  <si>
    <t>姫川港</t>
  </si>
  <si>
    <t>小木港</t>
  </si>
  <si>
    <t>赤泊港</t>
  </si>
  <si>
    <t>粟島港</t>
  </si>
  <si>
    <t>寺泊港</t>
  </si>
  <si>
    <t>岩船港</t>
  </si>
  <si>
    <t>富山港</t>
  </si>
  <si>
    <t>伏木港</t>
  </si>
  <si>
    <t>富山新港</t>
  </si>
  <si>
    <t>国分港</t>
  </si>
  <si>
    <t>七尾港［七尾地区］</t>
  </si>
  <si>
    <t>七尾港［能登島地区］</t>
  </si>
  <si>
    <t>和倉港</t>
  </si>
  <si>
    <t>金沢港</t>
  </si>
  <si>
    <t>飯田港</t>
  </si>
  <si>
    <t>輪島港</t>
  </si>
  <si>
    <t>北陸電力志賀発電所</t>
  </si>
  <si>
    <t>敦賀港</t>
  </si>
  <si>
    <t>福井港［三国地区］</t>
  </si>
  <si>
    <t>内浦港</t>
  </si>
  <si>
    <t>関西電力美浜原子力発電所専用港</t>
  </si>
  <si>
    <t>小浜漁港</t>
  </si>
  <si>
    <t>福井港［一点けい留ブイ］</t>
  </si>
  <si>
    <t>関西電力大飯原子力発電所専用港</t>
  </si>
  <si>
    <t>静浦漁港</t>
  </si>
  <si>
    <t>清水港</t>
  </si>
  <si>
    <t>熱海港</t>
  </si>
  <si>
    <t>伊東港</t>
  </si>
  <si>
    <t>田子の浦港</t>
  </si>
  <si>
    <t>焼津漁港</t>
  </si>
  <si>
    <t>下田港</t>
  </si>
  <si>
    <t>田子漁港</t>
  </si>
  <si>
    <t>大井川港</t>
  </si>
  <si>
    <t>御前崎港</t>
  </si>
  <si>
    <t>戸田漁港</t>
  </si>
  <si>
    <t>沼津港</t>
  </si>
  <si>
    <t>稲取漁港</t>
  </si>
  <si>
    <t>安良里漁港</t>
  </si>
  <si>
    <t>松崎港</t>
  </si>
  <si>
    <t>宇久須港</t>
  </si>
  <si>
    <t>土肥港</t>
  </si>
  <si>
    <t>妻良漁港</t>
  </si>
  <si>
    <t>名古屋港（新日鉄東海）</t>
  </si>
  <si>
    <t>三河港（蒲郡港）</t>
  </si>
  <si>
    <t>衣浦港（新川港）</t>
  </si>
  <si>
    <t>倉舞港（西蒲港）</t>
  </si>
  <si>
    <t>常滑港</t>
  </si>
  <si>
    <t>師崎港</t>
  </si>
  <si>
    <t>内海港</t>
  </si>
  <si>
    <t>河和港</t>
  </si>
  <si>
    <t>冨具崎港</t>
  </si>
  <si>
    <t>愛知県</t>
  </si>
  <si>
    <t>西尾市</t>
    <rPh sb="0" eb="3">
      <t>ニシオシ</t>
    </rPh>
    <phoneticPr fontId="43"/>
  </si>
  <si>
    <t>吉田港</t>
  </si>
  <si>
    <t>東幡豆港</t>
  </si>
  <si>
    <t>馬草港</t>
  </si>
  <si>
    <t>福江港</t>
  </si>
  <si>
    <t>伊良湖港</t>
  </si>
  <si>
    <t>泉港</t>
  </si>
  <si>
    <t>中部電力専用バース</t>
  </si>
  <si>
    <t>伊川津港</t>
  </si>
  <si>
    <t>二川港</t>
  </si>
  <si>
    <t>高豊港</t>
  </si>
  <si>
    <t>蜆川港</t>
  </si>
  <si>
    <t>大浜港</t>
  </si>
  <si>
    <t>寺津港</t>
  </si>
  <si>
    <t>勝川港</t>
  </si>
  <si>
    <t>知柄港</t>
  </si>
  <si>
    <t>三谷港</t>
  </si>
  <si>
    <t>形原港</t>
  </si>
  <si>
    <t>大野港</t>
  </si>
  <si>
    <t>苅屋港</t>
  </si>
  <si>
    <t>鬼崎港</t>
  </si>
  <si>
    <t>豊丘港</t>
  </si>
  <si>
    <t>大井港</t>
  </si>
  <si>
    <t>日間賀港（東・西日間賀港）</t>
  </si>
  <si>
    <t>篠島港</t>
  </si>
  <si>
    <t>豊浜港</t>
  </si>
  <si>
    <t>宇津江港</t>
  </si>
  <si>
    <t>山海港</t>
  </si>
  <si>
    <t>上野間港</t>
  </si>
  <si>
    <t>伊勢湾シーバース</t>
  </si>
  <si>
    <t>三河港（豊橋港）</t>
  </si>
  <si>
    <t>赤羽根港</t>
  </si>
  <si>
    <t>三河港（鬮港）</t>
  </si>
  <si>
    <t>中部国際空港（空港島）</t>
  </si>
  <si>
    <t>中部国際空港対岸部（前島）</t>
  </si>
  <si>
    <t>四日市港［四日市地区］</t>
  </si>
  <si>
    <t>尾鷲港</t>
  </si>
  <si>
    <t>不開港</t>
    <rPh sb="0" eb="1">
      <t>フ</t>
    </rPh>
    <rPh sb="1" eb="3">
      <t>カイコウ</t>
    </rPh>
    <phoneticPr fontId="43"/>
  </si>
  <si>
    <t>津松阪港［松阪地区］</t>
  </si>
  <si>
    <t>鳥羽港</t>
  </si>
  <si>
    <t>五ケ所港</t>
  </si>
  <si>
    <t>吉津港</t>
  </si>
  <si>
    <t>引本港</t>
  </si>
  <si>
    <t>津松阪港［津地区］</t>
  </si>
  <si>
    <t>的矢港</t>
  </si>
  <si>
    <t>浜島港</t>
  </si>
  <si>
    <t>宇治山田港</t>
  </si>
  <si>
    <t>賀田港</t>
  </si>
  <si>
    <t>三木里港</t>
  </si>
  <si>
    <t>二木島港</t>
  </si>
  <si>
    <t>長島港</t>
  </si>
  <si>
    <t>鵜殿港</t>
  </si>
  <si>
    <t>鮒田港</t>
  </si>
  <si>
    <t>小川口港</t>
  </si>
  <si>
    <t>木津呂港</t>
  </si>
  <si>
    <t>桑名港</t>
  </si>
  <si>
    <t>神島港</t>
  </si>
  <si>
    <t>四日市港［川越地区］</t>
  </si>
  <si>
    <t>舞鶴港</t>
  </si>
  <si>
    <t>宮津港</t>
  </si>
  <si>
    <t>大阪港</t>
  </si>
  <si>
    <t>堺泉北港</t>
  </si>
  <si>
    <t>阪南港</t>
  </si>
  <si>
    <t>泉佐野フェリー埠頭港</t>
    <phoneticPr fontId="43"/>
  </si>
  <si>
    <t>貝塚フェリー埠頭港</t>
  </si>
  <si>
    <t>深日港（多奈川港）</t>
  </si>
  <si>
    <t>関西国際空港（泉州港）［海上アクセス地区］</t>
  </si>
  <si>
    <t>関西国際空港（泉州港）［タンカーバース］</t>
  </si>
  <si>
    <t>関西国際空港（泉州港）［２期工事地区］</t>
  </si>
  <si>
    <t>泉大津フェリー埠頭港</t>
  </si>
  <si>
    <t>神戸港</t>
  </si>
  <si>
    <t>姫路港（飾磨港）［姫路地区］</t>
  </si>
  <si>
    <t>尼崎・西宮・芦屋港［尼崎地区］</t>
  </si>
  <si>
    <t>相生港</t>
  </si>
  <si>
    <t>洲本港</t>
  </si>
  <si>
    <t>東播磨港［高砂地区］</t>
  </si>
  <si>
    <t>赤穂港</t>
  </si>
  <si>
    <t>津居山港</t>
  </si>
  <si>
    <t>浦港</t>
  </si>
  <si>
    <t>東播磨港［別府地区］</t>
  </si>
  <si>
    <t>阿那賀港</t>
  </si>
  <si>
    <t>福良港</t>
  </si>
  <si>
    <t>姫路港（飾磨港）［御津地区］</t>
  </si>
  <si>
    <t>尼崎・西宮・芦屋港［芦屋地区］</t>
  </si>
  <si>
    <t>東播磨港［二見地区］</t>
  </si>
  <si>
    <t>東播磨港［播磨地区］</t>
  </si>
  <si>
    <t>津名港</t>
  </si>
  <si>
    <t>家島港</t>
  </si>
  <si>
    <t>尼崎・西宮・芦屋港［西宮地区］</t>
  </si>
  <si>
    <t>岩屋港</t>
  </si>
  <si>
    <t>江井港</t>
  </si>
  <si>
    <t>室津港</t>
  </si>
  <si>
    <t>竹野港</t>
  </si>
  <si>
    <t>柴山港</t>
  </si>
  <si>
    <t>都志港</t>
  </si>
  <si>
    <t>高浜港</t>
  </si>
  <si>
    <t>上瀞港（田戸港）</t>
  </si>
  <si>
    <t>和歌山下津港［和歌山地区］</t>
  </si>
  <si>
    <t>和歌山下津港［海南地区］</t>
  </si>
  <si>
    <t>和歌山下津港［下津地区］（Ｔ０１桟橋を除く）</t>
  </si>
  <si>
    <t>田辺港</t>
  </si>
  <si>
    <t>宇久井港（宇久井フェリー基地を含む）</t>
  </si>
  <si>
    <t>串本港</t>
  </si>
  <si>
    <t>綱不知港</t>
  </si>
  <si>
    <t>由良港</t>
  </si>
  <si>
    <t>新宮港</t>
  </si>
  <si>
    <t>玉置口港（志古港）</t>
  </si>
  <si>
    <t>太地港</t>
  </si>
  <si>
    <t>御坊港</t>
  </si>
  <si>
    <t>和歌山下津港 下津Ｔ０１桟橋</t>
  </si>
  <si>
    <t>日高港</t>
  </si>
  <si>
    <t>境港</t>
  </si>
  <si>
    <t>米子港</t>
  </si>
  <si>
    <t>鳥取港</t>
  </si>
  <si>
    <t>松江港</t>
  </si>
  <si>
    <t>益田港</t>
  </si>
  <si>
    <t>久手港</t>
  </si>
  <si>
    <t>浜田港</t>
  </si>
  <si>
    <t>安来港</t>
  </si>
  <si>
    <t>江津港</t>
  </si>
  <si>
    <t>田儀港</t>
  </si>
  <si>
    <t>飯美港</t>
  </si>
  <si>
    <t>重栖港</t>
  </si>
  <si>
    <t>美田港</t>
  </si>
  <si>
    <t>恵曇港</t>
  </si>
  <si>
    <t>西郷港</t>
  </si>
  <si>
    <t>諏訪港</t>
  </si>
  <si>
    <t>御波港</t>
  </si>
  <si>
    <t>知々井港</t>
  </si>
  <si>
    <t>日之津港</t>
  </si>
  <si>
    <t>浦郷港</t>
  </si>
  <si>
    <t>別府港</t>
  </si>
  <si>
    <t>来居港</t>
  </si>
  <si>
    <t>姫の浦港</t>
  </si>
  <si>
    <t>七類港</t>
  </si>
  <si>
    <t>島根原子力発電所専用港</t>
  </si>
  <si>
    <t>河下港</t>
  </si>
  <si>
    <t>海士港</t>
  </si>
  <si>
    <t>温泉津港</t>
  </si>
  <si>
    <t>三隅港</t>
  </si>
  <si>
    <t>加賀港</t>
  </si>
  <si>
    <t>菱浦港</t>
  </si>
  <si>
    <t>水島港</t>
  </si>
  <si>
    <t>下津井港</t>
  </si>
  <si>
    <t>宇野港</t>
  </si>
  <si>
    <t>岡山港</t>
  </si>
  <si>
    <t>笠岡港</t>
  </si>
  <si>
    <t>片上港</t>
  </si>
  <si>
    <t>児島港</t>
  </si>
  <si>
    <t>日比港</t>
  </si>
  <si>
    <t>玉島港</t>
  </si>
  <si>
    <t>日生港</t>
  </si>
  <si>
    <t>笠岡ＪＦＥ岸壁</t>
  </si>
  <si>
    <t>黄島港</t>
  </si>
  <si>
    <t>広島港（宇品港）</t>
  </si>
  <si>
    <t>呉港</t>
  </si>
  <si>
    <t>尾道糸崎港</t>
  </si>
  <si>
    <t>竹原港</t>
  </si>
  <si>
    <t>土生港</t>
  </si>
  <si>
    <t>福山港（松永を含む）</t>
  </si>
  <si>
    <t>大竹港</t>
  </si>
  <si>
    <t>三ツ子島港</t>
  </si>
  <si>
    <t>厳島港</t>
  </si>
  <si>
    <t>鹿川港</t>
  </si>
  <si>
    <t>安芸津港</t>
  </si>
  <si>
    <t>瀬戸田港</t>
  </si>
  <si>
    <t>横田港</t>
  </si>
  <si>
    <t>千年港（常石港）</t>
  </si>
  <si>
    <t>倉橋港</t>
  </si>
  <si>
    <t>大柿港</t>
  </si>
  <si>
    <t>川尻港</t>
  </si>
  <si>
    <t>大長港</t>
  </si>
  <si>
    <t>豊島港</t>
  </si>
  <si>
    <t>小用港</t>
  </si>
  <si>
    <t>木江港</t>
  </si>
  <si>
    <t>下蒲刈港</t>
  </si>
  <si>
    <t>幸崎港</t>
  </si>
  <si>
    <t>向島港</t>
  </si>
  <si>
    <t>蒲刈港（大浦・宮盛・田戸・向）</t>
  </si>
  <si>
    <t>中町港</t>
  </si>
  <si>
    <t>高田港</t>
  </si>
  <si>
    <t>三高港</t>
  </si>
  <si>
    <t>大須港</t>
  </si>
  <si>
    <t>境ヶ浜桟港</t>
  </si>
  <si>
    <t>グリーンピア安浦桟港</t>
  </si>
  <si>
    <t>大西港</t>
  </si>
  <si>
    <t>三原港</t>
  </si>
  <si>
    <t>佐木港</t>
  </si>
  <si>
    <t>重井港(西浜桟橋・東浜桟橋)</t>
  </si>
  <si>
    <t>洲江港</t>
  </si>
  <si>
    <t>明石港</t>
  </si>
  <si>
    <t>下関港（長府港）</t>
  </si>
  <si>
    <t>六連港</t>
  </si>
  <si>
    <t>宇部港(宇部港シーバースを除く)</t>
  </si>
  <si>
    <t>萩港</t>
  </si>
  <si>
    <t>徳山下松港［徳山地区］</t>
  </si>
  <si>
    <t>徳山下松港［下松地区］</t>
  </si>
  <si>
    <t>徳山下松港［新南陽地区］（富田港）</t>
  </si>
  <si>
    <t>三田尻港（中ノ関）</t>
  </si>
  <si>
    <t>岩国港（麻里布港）</t>
  </si>
  <si>
    <t>光港</t>
  </si>
  <si>
    <t>小野田港</t>
  </si>
  <si>
    <t>仙崎港</t>
  </si>
  <si>
    <t>上関港</t>
  </si>
  <si>
    <t>大浦港</t>
  </si>
  <si>
    <t>柳井港</t>
  </si>
  <si>
    <t>大島港</t>
  </si>
  <si>
    <t>平生港</t>
  </si>
  <si>
    <t>三蒲港</t>
  </si>
  <si>
    <t>山口港</t>
  </si>
  <si>
    <t>宇部港シーバース(西部石油シーバース)</t>
  </si>
  <si>
    <t>伊保田港</t>
  </si>
  <si>
    <t>由宇港</t>
  </si>
  <si>
    <t>豊浦港</t>
  </si>
  <si>
    <t>徳島小松島港［徳島地区］</t>
  </si>
  <si>
    <t>徳島小松島港［小松島地区］</t>
  </si>
  <si>
    <t>橘港</t>
  </si>
  <si>
    <t>今切港［北島地区］</t>
  </si>
  <si>
    <t>亀浦港</t>
  </si>
  <si>
    <t>富岡港</t>
  </si>
  <si>
    <t>浅川港</t>
  </si>
  <si>
    <t>中島港</t>
  </si>
  <si>
    <t>粟津港［松茂地区］</t>
  </si>
  <si>
    <t>今切港［徳島地区］</t>
  </si>
  <si>
    <t>今切港［松茂地区］</t>
  </si>
  <si>
    <t>粟津港［里浦地区］</t>
  </si>
  <si>
    <t>高松港</t>
  </si>
  <si>
    <t>坂出港</t>
  </si>
  <si>
    <t>丸亀港</t>
  </si>
  <si>
    <t>観音寺港</t>
  </si>
  <si>
    <t>坂手港</t>
  </si>
  <si>
    <t>草壁港</t>
  </si>
  <si>
    <t>土庄港</t>
  </si>
  <si>
    <t>多度津港</t>
  </si>
  <si>
    <t>福田港</t>
  </si>
  <si>
    <t>宮浦港</t>
  </si>
  <si>
    <t>本島港</t>
  </si>
  <si>
    <t>三本松港</t>
  </si>
  <si>
    <t>風戸港</t>
  </si>
  <si>
    <t>江の浦港</t>
  </si>
  <si>
    <t>引田港</t>
  </si>
  <si>
    <t>津田港</t>
  </si>
  <si>
    <t>詫間港</t>
  </si>
  <si>
    <t>大部港</t>
  </si>
  <si>
    <t>池田港</t>
  </si>
  <si>
    <t>与島港</t>
  </si>
  <si>
    <t>家浦港</t>
  </si>
  <si>
    <t>唐櫃漁港</t>
  </si>
  <si>
    <t>志度港</t>
  </si>
  <si>
    <t>松山港（高浜港・三ッ浜港）</t>
  </si>
  <si>
    <t>今治港</t>
  </si>
  <si>
    <t>宇和島港</t>
  </si>
  <si>
    <t>八幡浜港</t>
  </si>
  <si>
    <t>新居浜港</t>
  </si>
  <si>
    <t>北条港</t>
  </si>
  <si>
    <t>波方港</t>
  </si>
  <si>
    <t>菊間港</t>
  </si>
  <si>
    <t>宮窪港</t>
  </si>
  <si>
    <t>伯方港</t>
  </si>
  <si>
    <t>上浦港</t>
  </si>
  <si>
    <t>三瓶港</t>
  </si>
  <si>
    <t>川之石港</t>
  </si>
  <si>
    <t>高山港</t>
  </si>
  <si>
    <t>長浜港</t>
  </si>
  <si>
    <t>森上港</t>
  </si>
  <si>
    <t>四阪港（四阪島）</t>
  </si>
  <si>
    <t>伊予港</t>
  </si>
  <si>
    <t>津島港</t>
  </si>
  <si>
    <t>伊方港</t>
  </si>
  <si>
    <t>吉海港</t>
  </si>
  <si>
    <t>岩城港</t>
  </si>
  <si>
    <t>東予港［新居浜地区］</t>
  </si>
  <si>
    <t>東予港［西条地区］</t>
  </si>
  <si>
    <t>城辺港</t>
  </si>
  <si>
    <t>御荘港</t>
  </si>
  <si>
    <t>岡村港</t>
  </si>
  <si>
    <t>篠塚漁港</t>
  </si>
  <si>
    <t>弓削港</t>
  </si>
  <si>
    <t>立石港</t>
  </si>
  <si>
    <t>生名港</t>
  </si>
  <si>
    <t>西海港</t>
  </si>
  <si>
    <t>三島川之江港</t>
  </si>
  <si>
    <t>小漕港</t>
  </si>
  <si>
    <t>高知港</t>
  </si>
  <si>
    <t>須崎港</t>
  </si>
  <si>
    <t>宿毛湾港</t>
  </si>
  <si>
    <t>甲浦港</t>
  </si>
  <si>
    <t>土佐清水港</t>
  </si>
  <si>
    <t>あしずり港</t>
  </si>
  <si>
    <t>土佐佐賀港</t>
  </si>
  <si>
    <t>博多港（西戸崎港）</t>
  </si>
  <si>
    <t>北九州港</t>
  </si>
  <si>
    <t>三池港</t>
  </si>
  <si>
    <t>苅田港</t>
  </si>
  <si>
    <t>宇島港</t>
  </si>
  <si>
    <t>芦屋港</t>
  </si>
  <si>
    <t>唐津港</t>
  </si>
  <si>
    <t>伊万里港</t>
  </si>
  <si>
    <t>星賀港</t>
  </si>
  <si>
    <t>名護屋漁港</t>
  </si>
  <si>
    <t>住ノ江港〔福富地区〕</t>
  </si>
  <si>
    <t>呼子港</t>
  </si>
  <si>
    <t>玄海原子力発電所専用港</t>
  </si>
  <si>
    <t>住ノ江港〔芦刈地区〕</t>
  </si>
  <si>
    <t>長崎港</t>
  </si>
  <si>
    <t>佐世保港</t>
  </si>
  <si>
    <t>相浦港</t>
  </si>
  <si>
    <t>島原港</t>
  </si>
  <si>
    <t>横島港</t>
  </si>
  <si>
    <t>平戸港</t>
  </si>
  <si>
    <t>飛島港</t>
  </si>
  <si>
    <t>松浦港</t>
  </si>
  <si>
    <t>高島港</t>
  </si>
  <si>
    <t>崎戸港</t>
  </si>
  <si>
    <t>池島港</t>
  </si>
  <si>
    <t>伊王島港</t>
  </si>
  <si>
    <t>肥前大島港</t>
  </si>
  <si>
    <t>臼ノ浦港</t>
  </si>
  <si>
    <t>郷ノ浦港</t>
  </si>
  <si>
    <t>勝本港</t>
  </si>
  <si>
    <t>芦辺港</t>
  </si>
  <si>
    <t>厳原港</t>
  </si>
  <si>
    <t>比田勝港</t>
  </si>
  <si>
    <t>石田港（印通寺港）</t>
  </si>
  <si>
    <t>口ノ津港</t>
  </si>
  <si>
    <t>茂木港</t>
  </si>
  <si>
    <t>松島港</t>
  </si>
  <si>
    <t>青方港</t>
  </si>
  <si>
    <t>小長井港（築切港）</t>
  </si>
  <si>
    <t>相の浦港</t>
  </si>
  <si>
    <t>若松港</t>
  </si>
  <si>
    <t>小値賀港</t>
  </si>
  <si>
    <t>宇久平港</t>
  </si>
  <si>
    <t>館浦港</t>
  </si>
  <si>
    <t>田平港</t>
  </si>
  <si>
    <t>須川港</t>
  </si>
  <si>
    <t>仁位港</t>
  </si>
  <si>
    <t>奈良尾港</t>
  </si>
  <si>
    <t>瀬戸港</t>
  </si>
  <si>
    <t>浜窄港</t>
  </si>
  <si>
    <t>小瀬良港</t>
  </si>
  <si>
    <t>峰港</t>
  </si>
  <si>
    <t>長与港</t>
  </si>
  <si>
    <t>時津港</t>
  </si>
  <si>
    <t>大田和港</t>
  </si>
  <si>
    <t>的山大島港</t>
  </si>
  <si>
    <t>長崎オランダ港</t>
  </si>
  <si>
    <t>多比良港</t>
  </si>
  <si>
    <t>早岐港</t>
  </si>
  <si>
    <t>彼杵港</t>
  </si>
  <si>
    <t>大村港</t>
  </si>
  <si>
    <t>三浦湾漁港</t>
  </si>
  <si>
    <t>岐宿港</t>
  </si>
  <si>
    <t>富江港</t>
  </si>
  <si>
    <t>脇岬港</t>
  </si>
  <si>
    <t>小口港</t>
  </si>
  <si>
    <t>川棚港</t>
  </si>
  <si>
    <t>田結港</t>
  </si>
  <si>
    <t>城ノ下港</t>
  </si>
  <si>
    <t>小浜港</t>
  </si>
  <si>
    <t>堂崎港</t>
  </si>
  <si>
    <t>江迎港</t>
  </si>
  <si>
    <t>佐々港</t>
  </si>
  <si>
    <t>玉之浦港</t>
  </si>
  <si>
    <t>榎津港</t>
  </si>
  <si>
    <t>有川港</t>
  </si>
  <si>
    <t>仁田港</t>
  </si>
  <si>
    <t>久山港</t>
  </si>
  <si>
    <t>八代港</t>
  </si>
  <si>
    <t>水俣港</t>
  </si>
  <si>
    <t>三角港</t>
  </si>
  <si>
    <t>合津港（松島港）</t>
  </si>
  <si>
    <t>長洲港</t>
  </si>
  <si>
    <t>中田港</t>
  </si>
  <si>
    <t>本渡港</t>
  </si>
  <si>
    <t>牛深港</t>
  </si>
  <si>
    <t>魚貫港</t>
  </si>
  <si>
    <t>鬼池港</t>
  </si>
  <si>
    <t>熊本市</t>
    <rPh sb="0" eb="3">
      <t>クマモトシ</t>
    </rPh>
    <phoneticPr fontId="43"/>
  </si>
  <si>
    <t>百貫港</t>
  </si>
  <si>
    <t>姫戸港</t>
  </si>
  <si>
    <t>上天草港（二間戸港）</t>
  </si>
  <si>
    <t>上天草港（永目港）</t>
  </si>
  <si>
    <t>佐敷港</t>
  </si>
  <si>
    <t>上天草港（樋島港）</t>
  </si>
  <si>
    <t>上天草港（大道港）</t>
  </si>
  <si>
    <t>上天草港（小泊港）</t>
  </si>
  <si>
    <t>上天草港（柳港）</t>
  </si>
  <si>
    <t>栖本港</t>
  </si>
  <si>
    <t>唐木崎港</t>
  </si>
  <si>
    <t>椛の木港</t>
  </si>
  <si>
    <t>天草港（与一ヶ浦港）</t>
  </si>
  <si>
    <t>上天草港（江樋戸港）</t>
  </si>
  <si>
    <t>天草港（上平港）</t>
  </si>
  <si>
    <t>熊本港</t>
  </si>
  <si>
    <t>田浦港</t>
  </si>
  <si>
    <t>大門港</t>
  </si>
  <si>
    <t>天草港（赤崎港）</t>
  </si>
  <si>
    <t>天草港（上津浦港）</t>
  </si>
  <si>
    <t>天草港（下津浦港）</t>
  </si>
  <si>
    <t>天草港（天附港）</t>
  </si>
  <si>
    <t>天草港（棚底港）</t>
  </si>
  <si>
    <t>天草港（大宮地港）</t>
  </si>
  <si>
    <t>天草港（金焼港）</t>
  </si>
  <si>
    <t>上天草港（知十港）</t>
  </si>
  <si>
    <t>大分港（鶴崎港）</t>
  </si>
  <si>
    <t>別府国際観光港</t>
  </si>
  <si>
    <t>佐伯港</t>
  </si>
  <si>
    <t>臼杵港</t>
  </si>
  <si>
    <t>津久見港</t>
  </si>
  <si>
    <t>佐賀関港</t>
  </si>
  <si>
    <t>姫島港</t>
  </si>
  <si>
    <t>竹田津港</t>
  </si>
  <si>
    <t>中津港</t>
  </si>
  <si>
    <t>日出港</t>
  </si>
  <si>
    <t>守江港（杵築港）</t>
  </si>
  <si>
    <t>国東港</t>
  </si>
  <si>
    <t>米水津港</t>
  </si>
  <si>
    <t>延岡新港</t>
  </si>
  <si>
    <t>油津港</t>
  </si>
  <si>
    <t>細島港</t>
  </si>
  <si>
    <t>延岡港</t>
  </si>
  <si>
    <t>宮崎港</t>
  </si>
  <si>
    <t>外浦港</t>
  </si>
  <si>
    <t>鹿児島港</t>
  </si>
  <si>
    <t>串木野港</t>
  </si>
  <si>
    <t>名瀬港</t>
  </si>
  <si>
    <t>加治木港</t>
  </si>
  <si>
    <t>亀徳港</t>
  </si>
  <si>
    <t>与論港</t>
  </si>
  <si>
    <t>志布志港</t>
  </si>
  <si>
    <t>古仁屋港</t>
  </si>
  <si>
    <t>知名港</t>
  </si>
  <si>
    <t>西之表港</t>
  </si>
  <si>
    <t>平土野港</t>
  </si>
  <si>
    <t>喜入港</t>
  </si>
  <si>
    <t>和泊港</t>
  </si>
  <si>
    <t>龍郷港</t>
  </si>
  <si>
    <t>諸浦港</t>
  </si>
  <si>
    <t>蔵之元港</t>
  </si>
  <si>
    <t>枕崎港</t>
  </si>
  <si>
    <t>島間港</t>
  </si>
  <si>
    <t>宮之浦港</t>
  </si>
  <si>
    <t>湾港</t>
  </si>
  <si>
    <t>内之浦港</t>
  </si>
  <si>
    <t>安房港</t>
  </si>
  <si>
    <t>幣串港</t>
  </si>
  <si>
    <t>鹿屋港</t>
  </si>
  <si>
    <t>黒之浜港</t>
  </si>
  <si>
    <t>米之津港</t>
  </si>
  <si>
    <t>指宿港</t>
  </si>
  <si>
    <t>垂水港</t>
  </si>
  <si>
    <t>桜島港</t>
  </si>
  <si>
    <t>硫黄島港</t>
  </si>
  <si>
    <t>山川港</t>
  </si>
  <si>
    <t>里港</t>
  </si>
  <si>
    <t>隼人港</t>
  </si>
  <si>
    <t>大根占港</t>
  </si>
  <si>
    <t>根占港</t>
  </si>
  <si>
    <t>伊座敷港</t>
  </si>
  <si>
    <t>浜津脇港</t>
  </si>
  <si>
    <t>宇検港</t>
  </si>
  <si>
    <t>赤木名港</t>
  </si>
  <si>
    <t>串木野新港</t>
  </si>
  <si>
    <t>片側港</t>
  </si>
  <si>
    <t>十島港</t>
  </si>
  <si>
    <t>湯湾港</t>
  </si>
  <si>
    <t>那覇港［那覇埠頭地区］</t>
  </si>
  <si>
    <t>那覇港［泊埠頭地区］</t>
  </si>
  <si>
    <t>平良港</t>
  </si>
  <si>
    <t>石垣港</t>
  </si>
  <si>
    <t>那覇港［新港埠頭地区］</t>
  </si>
  <si>
    <t>中城湾港 沖縄電力(株)所有桟橋</t>
  </si>
  <si>
    <t>中城湾港 新港地区（うるま市）</t>
  </si>
  <si>
    <t>中城湾港 南西石油桟橋</t>
  </si>
  <si>
    <t>金武湾港沖縄電力㈱金武火力発電所専用桟橋</t>
  </si>
  <si>
    <t>金武湾港沖縄石油精製㈱積出桟橋</t>
  </si>
  <si>
    <t>金武湾港沖縄石油基地㈱積出桟橋</t>
  </si>
  <si>
    <t>伊江港</t>
  </si>
  <si>
    <t>南大東港</t>
  </si>
  <si>
    <t>北大東港</t>
  </si>
  <si>
    <t>運天港</t>
  </si>
  <si>
    <t>渡久地港</t>
  </si>
  <si>
    <t>金武湾港沖縄電力㈱石川火力発電所専用桟橋</t>
  </si>
  <si>
    <t>名護漁港</t>
  </si>
  <si>
    <t>安和港（琉球セメント㈱専用バース）</t>
  </si>
  <si>
    <t>長山港</t>
  </si>
  <si>
    <t>馬天港（共同石油㈱専用バースを含む）</t>
    <phoneticPr fontId="43"/>
  </si>
  <si>
    <t>金武湾港沖縄石油基地㈱シーバース</t>
  </si>
  <si>
    <t>金武湾港沖縄ターミナル㈱シーバース</t>
  </si>
  <si>
    <t>兼城港</t>
  </si>
  <si>
    <t>祖納港</t>
  </si>
  <si>
    <t>渡名喜港</t>
  </si>
  <si>
    <t>白浜港</t>
  </si>
  <si>
    <t>牧港漁港</t>
  </si>
  <si>
    <t>仲里漁港</t>
  </si>
  <si>
    <t>仲田港</t>
  </si>
  <si>
    <t>座間味港</t>
  </si>
  <si>
    <t>金武湾港 電源開発㈱石川石炭火力発電所専用桟橋</t>
  </si>
  <si>
    <t>竹富港</t>
  </si>
  <si>
    <t>本部港</t>
  </si>
  <si>
    <t>金武湾港ナカンヌ興業㈱専用桟橋</t>
  </si>
  <si>
    <t>金武湾港 三菱マテリアル㈱セメント荷揚げ用桟橋</t>
  </si>
  <si>
    <t>金武湾港 東西オイルターミナル㈱沖縄油槽所桟橋</t>
  </si>
  <si>
    <t>前泊港</t>
  </si>
  <si>
    <t>勝連港</t>
  </si>
  <si>
    <t>渡嘉敷港</t>
  </si>
  <si>
    <t>那覇港［浦添埠頭地区］</t>
  </si>
  <si>
    <t>与那原港</t>
  </si>
  <si>
    <t>宜野湾漁港</t>
  </si>
  <si>
    <t>中城湾港 新港地区（沖縄市）</t>
  </si>
  <si>
    <t>奥港</t>
  </si>
  <si>
    <t>北海道</t>
  </si>
  <si>
    <t>函館市</t>
  </si>
  <si>
    <t>北斗市</t>
  </si>
  <si>
    <t>小樽市</t>
  </si>
  <si>
    <t>室蘭市</t>
  </si>
  <si>
    <t>釧路市</t>
  </si>
  <si>
    <t>網走市</t>
  </si>
  <si>
    <t>留萌市</t>
  </si>
  <si>
    <t>苫小牧市</t>
  </si>
  <si>
    <t>稚内市</t>
  </si>
  <si>
    <t>紋別市</t>
  </si>
  <si>
    <t>根室市</t>
  </si>
  <si>
    <t>茅部郡　森町</t>
  </si>
  <si>
    <t>桧山郡　江差町</t>
  </si>
  <si>
    <t>岩内郡　岩内町</t>
  </si>
  <si>
    <t>古平郡　古平町</t>
  </si>
  <si>
    <t>増毛郡　増毛町</t>
  </si>
  <si>
    <t>様似郡　様似町</t>
  </si>
  <si>
    <t>広尾郡　広尾町</t>
  </si>
  <si>
    <t>厚岸郡　厚岸町</t>
  </si>
  <si>
    <t>苫前郡　羽幌町</t>
  </si>
  <si>
    <t>浦河郡　浦河町</t>
  </si>
  <si>
    <t>松前郡　松前町</t>
  </si>
  <si>
    <t>厚岸郡　浜中町</t>
  </si>
  <si>
    <t>奥尻郡　奥尻町</t>
  </si>
  <si>
    <t>礼文郡　礼文町</t>
  </si>
  <si>
    <t>利尻郡　利尻富士町</t>
  </si>
  <si>
    <t>上磯郡　知内町</t>
  </si>
  <si>
    <t>山越郡　八雲町</t>
  </si>
  <si>
    <t>瀬棚郡　せたな町</t>
  </si>
  <si>
    <t>余市郡　余市町</t>
  </si>
  <si>
    <t>幌泉郡　えりも町</t>
  </si>
  <si>
    <t>寿都郡　寿都町</t>
  </si>
  <si>
    <t>天塩郡　天塩町</t>
  </si>
  <si>
    <t>利尻郡　利尻町</t>
  </si>
  <si>
    <t>松前郡　福島町</t>
  </si>
  <si>
    <t>白老郡　白老町</t>
  </si>
  <si>
    <t>古宇郡　泊村</t>
  </si>
  <si>
    <t>宗谷郡　猿払村</t>
  </si>
  <si>
    <t>枝幸郡　枝幸町</t>
  </si>
  <si>
    <t>青森県</t>
  </si>
  <si>
    <t>青森市</t>
  </si>
  <si>
    <t>八戸市</t>
  </si>
  <si>
    <t>むつ市</t>
  </si>
  <si>
    <t>上北郡　野辺地町</t>
  </si>
  <si>
    <t>下北郡　東通村</t>
  </si>
  <si>
    <t>下北郡　大間町</t>
  </si>
  <si>
    <t>上北郡　六ヶ所村</t>
  </si>
  <si>
    <t>東津軽郡　平内町</t>
  </si>
  <si>
    <t>西津軽郡　鯵ヶ沢町</t>
  </si>
  <si>
    <t>西津軽郡　深浦町</t>
  </si>
  <si>
    <t>北津軽郡　中泊町</t>
  </si>
  <si>
    <t>東津軽郡　外ヶ浜町</t>
  </si>
  <si>
    <t>下北郡　佐井村</t>
  </si>
  <si>
    <t>つがる市</t>
  </si>
  <si>
    <t>岩手県</t>
  </si>
  <si>
    <t>釜石市</t>
  </si>
  <si>
    <t>宮古市</t>
  </si>
  <si>
    <t>大船渡市</t>
  </si>
  <si>
    <t>久慈市</t>
  </si>
  <si>
    <t>下閉伊郡　山田町</t>
  </si>
  <si>
    <t>上閉伊郡　大槌町</t>
  </si>
  <si>
    <t>下閉伊郡　岩泉町</t>
  </si>
  <si>
    <t>宮城県</t>
  </si>
  <si>
    <t>塩竈市</t>
  </si>
  <si>
    <t>宮城郡　七ヶ浜町</t>
  </si>
  <si>
    <t>石巻市</t>
  </si>
  <si>
    <t>気仙沼市</t>
  </si>
  <si>
    <t>牡鹿郡　女川町</t>
  </si>
  <si>
    <t>仙台市</t>
  </si>
  <si>
    <t>多賀城市</t>
  </si>
  <si>
    <t>秋田県</t>
  </si>
  <si>
    <t>秋田市</t>
  </si>
  <si>
    <t>男鹿市</t>
  </si>
  <si>
    <t>能代市</t>
  </si>
  <si>
    <t>山形県</t>
  </si>
  <si>
    <t>酒田市</t>
  </si>
  <si>
    <t>鶴岡市</t>
  </si>
  <si>
    <t>福島県</t>
  </si>
  <si>
    <t>いわき市</t>
  </si>
  <si>
    <t>相馬市</t>
  </si>
  <si>
    <t>双葉郡　大熊町</t>
  </si>
  <si>
    <t>双葉郡　広野町</t>
  </si>
  <si>
    <t>双葉郡　富岡町</t>
  </si>
  <si>
    <t>南相馬市</t>
  </si>
  <si>
    <t>双葉郡　浪江町</t>
  </si>
  <si>
    <t>茨城県</t>
  </si>
  <si>
    <t>日立市</t>
  </si>
  <si>
    <t>鹿嶋市</t>
  </si>
  <si>
    <t>那珂郡　東海村</t>
  </si>
  <si>
    <t>東茨城郡　大洗町</t>
  </si>
  <si>
    <t>ひたちなか市</t>
  </si>
  <si>
    <t>千葉県</t>
  </si>
  <si>
    <t>千葉市</t>
  </si>
  <si>
    <t>袖ヶ浦市</t>
  </si>
  <si>
    <t>銚子市</t>
  </si>
  <si>
    <t>館山市</t>
  </si>
  <si>
    <t>木更津市</t>
  </si>
  <si>
    <t>富津市</t>
  </si>
  <si>
    <t>安房郡　鋸南町</t>
  </si>
  <si>
    <t>いすみ市</t>
  </si>
  <si>
    <t>浦安市</t>
  </si>
  <si>
    <t>勝浦市</t>
  </si>
  <si>
    <t>南房総市</t>
  </si>
  <si>
    <t>東京都</t>
  </si>
  <si>
    <t>特別区</t>
  </si>
  <si>
    <t>大島町</t>
  </si>
  <si>
    <t>八丈島　八丈町</t>
  </si>
  <si>
    <t>利島村</t>
  </si>
  <si>
    <t>新島村</t>
  </si>
  <si>
    <t>神津島村</t>
  </si>
  <si>
    <t>三宅島　三宅村</t>
  </si>
  <si>
    <t>御蔵島村</t>
  </si>
  <si>
    <t>青ヶ島村</t>
  </si>
  <si>
    <t>小笠原村</t>
  </si>
  <si>
    <t>神奈川県</t>
  </si>
  <si>
    <t>横浜市</t>
  </si>
  <si>
    <t>横須賀市</t>
  </si>
  <si>
    <t>川崎市</t>
  </si>
  <si>
    <t>藤沢市</t>
  </si>
  <si>
    <t>三浦市</t>
  </si>
  <si>
    <t>新潟県</t>
  </si>
  <si>
    <t>新潟市</t>
  </si>
  <si>
    <t>上越市</t>
  </si>
  <si>
    <t>佐渡市</t>
  </si>
  <si>
    <t>柏崎市</t>
  </si>
  <si>
    <t>糸魚川市</t>
  </si>
  <si>
    <t>岩船郡　粟島浦村</t>
  </si>
  <si>
    <t>長岡市</t>
  </si>
  <si>
    <t>村上市</t>
  </si>
  <si>
    <t>富山県</t>
  </si>
  <si>
    <t>富山市</t>
  </si>
  <si>
    <t>高岡市</t>
  </si>
  <si>
    <t>石川県</t>
  </si>
  <si>
    <t>七尾市</t>
  </si>
  <si>
    <t>金沢市</t>
  </si>
  <si>
    <t>珠洲市</t>
  </si>
  <si>
    <t>輪島市</t>
  </si>
  <si>
    <t>羽咋郡　志賀町</t>
  </si>
  <si>
    <t>福井県</t>
  </si>
  <si>
    <t>敦賀市</t>
  </si>
  <si>
    <t>坂井市</t>
  </si>
  <si>
    <t>大飯郡　高浜町</t>
  </si>
  <si>
    <t>三方郡　美浜町</t>
  </si>
  <si>
    <t>小浜市</t>
  </si>
  <si>
    <t>福井市</t>
  </si>
  <si>
    <t>おおい町</t>
  </si>
  <si>
    <t>静岡県</t>
  </si>
  <si>
    <t>沼津市</t>
  </si>
  <si>
    <t>静岡市</t>
  </si>
  <si>
    <t>熱海市</t>
  </si>
  <si>
    <t>伊東市</t>
  </si>
  <si>
    <t>富士市</t>
  </si>
  <si>
    <t>焼津市</t>
  </si>
  <si>
    <t>下田市</t>
  </si>
  <si>
    <t>賀茂郡　西伊豆町</t>
  </si>
  <si>
    <t>御前崎市</t>
  </si>
  <si>
    <t>賀茂郡　東伊豆町</t>
  </si>
  <si>
    <t>賀茂郡　松崎町</t>
  </si>
  <si>
    <t>伊豆市</t>
  </si>
  <si>
    <t>賀茂郡　南伊豆町</t>
  </si>
  <si>
    <t>名古屋市</t>
  </si>
  <si>
    <t>蒲郡市</t>
  </si>
  <si>
    <t>半田市</t>
  </si>
  <si>
    <t>碧南市</t>
  </si>
  <si>
    <t>西尾市</t>
  </si>
  <si>
    <t>知多郡　美浜町</t>
  </si>
  <si>
    <t>常滑市</t>
  </si>
  <si>
    <t>知多郡　南知多町</t>
  </si>
  <si>
    <t>田原市</t>
  </si>
  <si>
    <t>豊橋市</t>
  </si>
  <si>
    <t>三重県</t>
  </si>
  <si>
    <t>四日市市</t>
  </si>
  <si>
    <t>尾鷲市</t>
  </si>
  <si>
    <t>松阪市</t>
  </si>
  <si>
    <t>鳥羽市</t>
  </si>
  <si>
    <t>度会郡　南伊勢町</t>
  </si>
  <si>
    <t>北牟婁郡　紀北町</t>
  </si>
  <si>
    <t>津市</t>
  </si>
  <si>
    <t>志摩市</t>
  </si>
  <si>
    <t>伊勢市</t>
  </si>
  <si>
    <t>熊野市</t>
  </si>
  <si>
    <t>南牟婁郡　紀宝町</t>
  </si>
  <si>
    <t>桑名市</t>
  </si>
  <si>
    <t>三重郡　川越町</t>
  </si>
  <si>
    <t>京都府</t>
  </si>
  <si>
    <t>舞鶴市</t>
  </si>
  <si>
    <t>宮津市</t>
  </si>
  <si>
    <t>大阪府</t>
  </si>
  <si>
    <t>大阪市</t>
  </si>
  <si>
    <t>堺市</t>
  </si>
  <si>
    <t>泉大津市</t>
  </si>
  <si>
    <t>岸和田市</t>
  </si>
  <si>
    <t>貝塚市</t>
  </si>
  <si>
    <t>泉佐野市</t>
  </si>
  <si>
    <t>泉南郡　岬町</t>
  </si>
  <si>
    <t>泉南市</t>
  </si>
  <si>
    <t>兵庫県</t>
  </si>
  <si>
    <t>神戸市</t>
  </si>
  <si>
    <t>姫路市</t>
  </si>
  <si>
    <t>尼崎市</t>
  </si>
  <si>
    <t>相生市</t>
  </si>
  <si>
    <t>洲本市</t>
  </si>
  <si>
    <t>高砂市</t>
  </si>
  <si>
    <t>赤穂市</t>
  </si>
  <si>
    <t>豊岡市</t>
  </si>
  <si>
    <t>淡路市</t>
  </si>
  <si>
    <t>加古川市</t>
  </si>
  <si>
    <t>南あわじ市</t>
  </si>
  <si>
    <t>たつの市</t>
  </si>
  <si>
    <t>芦屋市</t>
  </si>
  <si>
    <t>明石市</t>
  </si>
  <si>
    <t>加古郡　播磨町</t>
  </si>
  <si>
    <t>西宮市</t>
  </si>
  <si>
    <t>美方郡　香美町</t>
  </si>
  <si>
    <t>奈良県</t>
  </si>
  <si>
    <t>吉野郡　十津川村</t>
  </si>
  <si>
    <t>和歌山県</t>
  </si>
  <si>
    <t>和歌山市</t>
  </si>
  <si>
    <t>海南市</t>
  </si>
  <si>
    <t>田辺市</t>
  </si>
  <si>
    <t>東牟婁郡　那智勝浦町</t>
  </si>
  <si>
    <t>東牟婁郡　串本町</t>
  </si>
  <si>
    <t>西牟婁郡　白浜町</t>
  </si>
  <si>
    <t>日高郡　由良町</t>
  </si>
  <si>
    <t>新宮市</t>
  </si>
  <si>
    <t>東牟婁郡　太地町</t>
  </si>
  <si>
    <t>御坊市</t>
  </si>
  <si>
    <t>鳥取県</t>
  </si>
  <si>
    <t>境港市</t>
  </si>
  <si>
    <t>島根県</t>
  </si>
  <si>
    <t>松江市</t>
  </si>
  <si>
    <t>米子市</t>
  </si>
  <si>
    <t>鳥取市</t>
  </si>
  <si>
    <t>益田市</t>
  </si>
  <si>
    <t>大田市</t>
  </si>
  <si>
    <t>浜田市</t>
  </si>
  <si>
    <t>安来市</t>
  </si>
  <si>
    <t>江津市</t>
  </si>
  <si>
    <t>出雲市</t>
  </si>
  <si>
    <t>隠岐郡　隠岐の島町</t>
  </si>
  <si>
    <t>隠岐郡　西ノ島町</t>
  </si>
  <si>
    <t>隠岐郡　海士町</t>
  </si>
  <si>
    <t>隠岐郡　知夫村</t>
  </si>
  <si>
    <t>岡山県</t>
  </si>
  <si>
    <t>倉敷市</t>
  </si>
  <si>
    <t>玉野市</t>
  </si>
  <si>
    <t>岡山市</t>
  </si>
  <si>
    <t>笠岡市</t>
  </si>
  <si>
    <t>備前市</t>
  </si>
  <si>
    <t>瀬戸内市</t>
  </si>
  <si>
    <t>広島県</t>
  </si>
  <si>
    <t>広島市</t>
  </si>
  <si>
    <t>廿日市市</t>
  </si>
  <si>
    <t>呉市</t>
  </si>
  <si>
    <t>三原市</t>
  </si>
  <si>
    <t>尾道市</t>
  </si>
  <si>
    <t>竹原市</t>
  </si>
  <si>
    <t>福山市</t>
  </si>
  <si>
    <t>大竹市</t>
  </si>
  <si>
    <t>江田島市</t>
  </si>
  <si>
    <t>東広島市</t>
  </si>
  <si>
    <t>豊田郡　大崎上島町</t>
  </si>
  <si>
    <t>山口県</t>
  </si>
  <si>
    <t>下関市</t>
  </si>
  <si>
    <t>宇部市</t>
  </si>
  <si>
    <t>山陽小野田市</t>
  </si>
  <si>
    <t>萩市</t>
  </si>
  <si>
    <t>周南市</t>
  </si>
  <si>
    <t>下松市</t>
  </si>
  <si>
    <t>防府市</t>
  </si>
  <si>
    <t>岩国市</t>
  </si>
  <si>
    <t>光市</t>
  </si>
  <si>
    <t>長門市</t>
  </si>
  <si>
    <t>熊毛郡　上関町</t>
  </si>
  <si>
    <t>柳井市</t>
  </si>
  <si>
    <t>大島郡　周防大島町</t>
  </si>
  <si>
    <t>熊毛郡　田布施町</t>
  </si>
  <si>
    <t>山口市</t>
  </si>
  <si>
    <t>徳島県</t>
  </si>
  <si>
    <t>徳島市</t>
  </si>
  <si>
    <t>小松島市</t>
  </si>
  <si>
    <t>阿南市</t>
  </si>
  <si>
    <t>板野郡　北島町</t>
  </si>
  <si>
    <t>鳴門市</t>
  </si>
  <si>
    <t>海陽町</t>
  </si>
  <si>
    <t>板野郡　松茂町</t>
  </si>
  <si>
    <t>香川県</t>
  </si>
  <si>
    <t>高松市</t>
  </si>
  <si>
    <t>坂出市</t>
  </si>
  <si>
    <t>丸亀市</t>
  </si>
  <si>
    <t>観音寺市</t>
  </si>
  <si>
    <t>小豆島町</t>
  </si>
  <si>
    <t>小豆郡　土庄町</t>
  </si>
  <si>
    <t>仲多度郡　多度津町</t>
  </si>
  <si>
    <t>香川郡　直島町</t>
  </si>
  <si>
    <t>東かがわ市</t>
  </si>
  <si>
    <t>さぬき市</t>
  </si>
  <si>
    <t>三豊市</t>
  </si>
  <si>
    <t>愛媛県</t>
  </si>
  <si>
    <t>松山市</t>
  </si>
  <si>
    <t>今治市</t>
  </si>
  <si>
    <t>宇和島市</t>
  </si>
  <si>
    <t>八幡浜市</t>
  </si>
  <si>
    <t>新居浜市</t>
  </si>
  <si>
    <t>西予市</t>
  </si>
  <si>
    <t>西宇和郡　伊方町</t>
  </si>
  <si>
    <t>大洲市</t>
  </si>
  <si>
    <t>伊予市</t>
  </si>
  <si>
    <t>越智郡　上島町</t>
  </si>
  <si>
    <t>西条市</t>
  </si>
  <si>
    <t>伊予郡　松前町</t>
  </si>
  <si>
    <t>南宇和郡　愛南町</t>
  </si>
  <si>
    <t>四国中央市</t>
  </si>
  <si>
    <t>高知県</t>
  </si>
  <si>
    <t>高知市</t>
  </si>
  <si>
    <t>須崎市</t>
  </si>
  <si>
    <t>宿毛市</t>
  </si>
  <si>
    <t>安芸郡　東洋町</t>
  </si>
  <si>
    <t>土佐清水市</t>
  </si>
  <si>
    <t>四万十市</t>
  </si>
  <si>
    <t>黒潮町</t>
  </si>
  <si>
    <t>福岡県</t>
  </si>
  <si>
    <t>福岡市</t>
  </si>
  <si>
    <t>北九州市</t>
  </si>
  <si>
    <t>大牟田市</t>
  </si>
  <si>
    <t>京都郡　苅田町</t>
  </si>
  <si>
    <t>豊前市</t>
  </si>
  <si>
    <t>遠賀郡　芦屋町</t>
  </si>
  <si>
    <t>佐賀県</t>
  </si>
  <si>
    <t>唐津市</t>
  </si>
  <si>
    <t>伊万里市</t>
  </si>
  <si>
    <t>杵島郡　白石町</t>
  </si>
  <si>
    <t>東松浦郡　玄海町</t>
  </si>
  <si>
    <t>小城市</t>
  </si>
  <si>
    <t>長崎県</t>
  </si>
  <si>
    <t>長崎市</t>
  </si>
  <si>
    <t>佐世保市</t>
  </si>
  <si>
    <t>島原市</t>
  </si>
  <si>
    <t>諫早市</t>
  </si>
  <si>
    <t>平戸市</t>
  </si>
  <si>
    <t>松浦市</t>
  </si>
  <si>
    <t>西海市</t>
  </si>
  <si>
    <t>壱岐市</t>
  </si>
  <si>
    <t>対馬市</t>
  </si>
  <si>
    <t>南島原市</t>
  </si>
  <si>
    <t>南松浦郡　新上五島町</t>
  </si>
  <si>
    <t>五島市</t>
  </si>
  <si>
    <t>北松浦郡　小値賀町</t>
  </si>
  <si>
    <t>西彼杵郡　長与町</t>
  </si>
  <si>
    <t>西彼杵郡　時津町</t>
  </si>
  <si>
    <t>雲仙市</t>
  </si>
  <si>
    <t>東彼杵郡　東彼杵町</t>
  </si>
  <si>
    <t>大村市</t>
  </si>
  <si>
    <t>東彼杵郡　川棚町</t>
  </si>
  <si>
    <t>北松浦郡　佐々町</t>
  </si>
  <si>
    <t>熊本県</t>
  </si>
  <si>
    <t>八代市</t>
  </si>
  <si>
    <t>水俣市</t>
  </si>
  <si>
    <t>宇城市</t>
  </si>
  <si>
    <t>上天草市</t>
  </si>
  <si>
    <t>天草郡　苓北町</t>
  </si>
  <si>
    <t>玉名郡　長洲町</t>
  </si>
  <si>
    <t>天草市</t>
  </si>
  <si>
    <t>葦北郡　芦北町</t>
  </si>
  <si>
    <t>大分県</t>
  </si>
  <si>
    <t>大分市</t>
  </si>
  <si>
    <t>別府市</t>
  </si>
  <si>
    <t>佐伯市</t>
  </si>
  <si>
    <t>臼杵市</t>
  </si>
  <si>
    <t>津久見市</t>
  </si>
  <si>
    <t>東国東郡　姫島村</t>
  </si>
  <si>
    <t>国東市</t>
  </si>
  <si>
    <t>中津市</t>
  </si>
  <si>
    <t>豊後高田市</t>
  </si>
  <si>
    <t>速見郡　日出町</t>
  </si>
  <si>
    <t>杵築市</t>
  </si>
  <si>
    <t>宮崎県</t>
  </si>
  <si>
    <t>延岡市</t>
  </si>
  <si>
    <t>日南市</t>
  </si>
  <si>
    <t>日向市</t>
  </si>
  <si>
    <t>宮崎市</t>
  </si>
  <si>
    <t>串間市</t>
  </si>
  <si>
    <t>鹿児島県</t>
  </si>
  <si>
    <t>鹿児島市</t>
  </si>
  <si>
    <t>いちき串木野市</t>
  </si>
  <si>
    <t>奄美市</t>
  </si>
  <si>
    <t>姶良市</t>
  </si>
  <si>
    <t>大島郡　徳之島町</t>
  </si>
  <si>
    <t>大島郡　与論町</t>
  </si>
  <si>
    <t>志布志市</t>
  </si>
  <si>
    <t>大島郡　瀬戸内町</t>
  </si>
  <si>
    <t>大島郡　知名町</t>
  </si>
  <si>
    <t>西之表市</t>
  </si>
  <si>
    <t>大島郡　天城町</t>
  </si>
  <si>
    <t>大島郡　和泊町</t>
  </si>
  <si>
    <t>大島郡　龍郷町</t>
  </si>
  <si>
    <t>薩摩川内市</t>
  </si>
  <si>
    <t>出水郡　長島町</t>
  </si>
  <si>
    <t>枕崎市</t>
  </si>
  <si>
    <t>熊毛郡　南種子町</t>
  </si>
  <si>
    <t>屋久島町</t>
  </si>
  <si>
    <t>大島郡　喜界町</t>
  </si>
  <si>
    <t>肝属郡　肝付町</t>
  </si>
  <si>
    <t>鹿屋市</t>
  </si>
  <si>
    <t>阿久根市</t>
  </si>
  <si>
    <t>出水市</t>
  </si>
  <si>
    <t>指宿市</t>
  </si>
  <si>
    <t>垂水市</t>
  </si>
  <si>
    <t>鹿児島郡　三島村</t>
  </si>
  <si>
    <t>霧島市</t>
  </si>
  <si>
    <t>肝属郡　錦江町</t>
  </si>
  <si>
    <t>肝属郡　南大隅町</t>
  </si>
  <si>
    <t>熊毛郡　中種子町</t>
  </si>
  <si>
    <t>大島郡　宇検村</t>
  </si>
  <si>
    <t>鹿児島郡　十島村</t>
  </si>
  <si>
    <t>沖縄県</t>
  </si>
  <si>
    <t>那覇市</t>
  </si>
  <si>
    <t>宮古島市</t>
  </si>
  <si>
    <t>石垣市</t>
  </si>
  <si>
    <t>中頭郡　中城村</t>
  </si>
  <si>
    <t>うるま市</t>
  </si>
  <si>
    <t>中頭郡　西原町</t>
  </si>
  <si>
    <t>国頭郡　金武町</t>
  </si>
  <si>
    <t>国頭郡　伊江村</t>
  </si>
  <si>
    <t>島尻郡　南大東村</t>
  </si>
  <si>
    <t>島尻郡　北大東村</t>
  </si>
  <si>
    <t>国頭郡　今帰仁村</t>
  </si>
  <si>
    <t>国頭郡　本部町</t>
  </si>
  <si>
    <t>名護市</t>
  </si>
  <si>
    <t>南城市</t>
  </si>
  <si>
    <t>島尻郡　久米島町</t>
  </si>
  <si>
    <t>八重山郡　与那国町</t>
  </si>
  <si>
    <t>島尻郡　渡名喜村</t>
  </si>
  <si>
    <t>八重山郡　竹富町</t>
  </si>
  <si>
    <t>浦添市</t>
  </si>
  <si>
    <t>島尻郡　伊是名村</t>
  </si>
  <si>
    <t>島尻郡　座間味村</t>
  </si>
  <si>
    <t>島尻郡　伊平屋村</t>
  </si>
  <si>
    <t>島尻郡　渡嘉敷村</t>
  </si>
  <si>
    <t>島尻郡　与那原町</t>
  </si>
  <si>
    <t>宜野湾市</t>
  </si>
  <si>
    <t>沖縄市</t>
  </si>
  <si>
    <t>国頭郡　国頭村</t>
  </si>
  <si>
    <t>開港・
不開港の別</t>
    <rPh sb="0" eb="2">
      <t>カイコウ</t>
    </rPh>
    <rPh sb="4" eb="7">
      <t>フカイコウ</t>
    </rPh>
    <rPh sb="8" eb="9">
      <t>ベツ</t>
    </rPh>
    <phoneticPr fontId="43"/>
  </si>
  <si>
    <t>合計</t>
    <rPh sb="0" eb="2">
      <t>ゴウケイ</t>
    </rPh>
    <phoneticPr fontId="41"/>
  </si>
  <si>
    <t>※港コード重複は削除（ただし、境港は残す）</t>
    <rPh sb="1" eb="2">
      <t>ミナト</t>
    </rPh>
    <rPh sb="5" eb="7">
      <t>チョウフク</t>
    </rPh>
    <rPh sb="8" eb="10">
      <t>サクジョ</t>
    </rPh>
    <rPh sb="15" eb="17">
      <t>サカイコウ</t>
    </rPh>
    <rPh sb="18" eb="19">
      <t>ノコ</t>
    </rPh>
    <phoneticPr fontId="41"/>
  </si>
  <si>
    <t>開港</t>
    <rPh sb="0" eb="2">
      <t>カイコウ</t>
    </rPh>
    <phoneticPr fontId="41"/>
  </si>
  <si>
    <t>開港のみ</t>
    <rPh sb="0" eb="2">
      <t>カイコウ</t>
    </rPh>
    <phoneticPr fontId="41"/>
  </si>
  <si>
    <t>北海道</t>
    <phoneticPr fontId="41"/>
  </si>
  <si>
    <t>010111</t>
    <phoneticPr fontId="41"/>
  </si>
  <si>
    <t>010219</t>
    <phoneticPr fontId="41"/>
  </si>
  <si>
    <t>010316</t>
    <phoneticPr fontId="41"/>
  </si>
  <si>
    <t>010413</t>
    <phoneticPr fontId="41"/>
  </si>
  <si>
    <t>010511</t>
    <phoneticPr fontId="41"/>
  </si>
  <si>
    <t>010618</t>
    <phoneticPr fontId="41"/>
  </si>
  <si>
    <t>010715</t>
    <phoneticPr fontId="41"/>
  </si>
  <si>
    <t>010812</t>
    <phoneticPr fontId="41"/>
  </si>
  <si>
    <t>010910</t>
    <phoneticPr fontId="41"/>
  </si>
  <si>
    <t>011011</t>
    <phoneticPr fontId="41"/>
  </si>
  <si>
    <t>011100</t>
    <phoneticPr fontId="41"/>
  </si>
  <si>
    <t>011207</t>
    <phoneticPr fontId="41"/>
  </si>
  <si>
    <t>011304</t>
    <phoneticPr fontId="41"/>
  </si>
  <si>
    <t>011401</t>
    <phoneticPr fontId="41"/>
  </si>
  <si>
    <t>011509</t>
    <phoneticPr fontId="41"/>
  </si>
  <si>
    <t>011606</t>
    <phoneticPr fontId="41"/>
  </si>
  <si>
    <t>11703</t>
    <phoneticPr fontId="41"/>
  </si>
  <si>
    <t>011801</t>
    <phoneticPr fontId="41"/>
  </si>
  <si>
    <t>011908</t>
    <phoneticPr fontId="41"/>
  </si>
  <si>
    <t>012009</t>
    <phoneticPr fontId="41"/>
  </si>
  <si>
    <t>012106</t>
    <phoneticPr fontId="41"/>
  </si>
  <si>
    <t>012203</t>
    <phoneticPr fontId="41"/>
  </si>
  <si>
    <t>012301</t>
    <phoneticPr fontId="41"/>
  </si>
  <si>
    <t>012408</t>
    <phoneticPr fontId="41"/>
  </si>
  <si>
    <t>012505</t>
    <phoneticPr fontId="41"/>
  </si>
  <si>
    <t>012602</t>
    <phoneticPr fontId="41"/>
  </si>
  <si>
    <t>012700</t>
    <phoneticPr fontId="41"/>
  </si>
  <si>
    <t>012904</t>
    <phoneticPr fontId="41"/>
  </si>
  <si>
    <t>013005</t>
    <phoneticPr fontId="41"/>
  </si>
  <si>
    <t>013102</t>
    <phoneticPr fontId="41"/>
  </si>
  <si>
    <t>013200</t>
    <phoneticPr fontId="41"/>
  </si>
  <si>
    <t>013307</t>
    <phoneticPr fontId="41"/>
  </si>
  <si>
    <t>013404</t>
    <phoneticPr fontId="41"/>
  </si>
  <si>
    <t>013501</t>
    <phoneticPr fontId="41"/>
  </si>
  <si>
    <t>013609</t>
    <phoneticPr fontId="41"/>
  </si>
  <si>
    <t>013706</t>
    <phoneticPr fontId="41"/>
  </si>
  <si>
    <t>013803</t>
    <phoneticPr fontId="41"/>
  </si>
  <si>
    <t>013901</t>
    <phoneticPr fontId="41"/>
  </si>
  <si>
    <t>014001</t>
    <phoneticPr fontId="41"/>
  </si>
  <si>
    <t>014109</t>
    <phoneticPr fontId="41"/>
  </si>
  <si>
    <t>014206</t>
    <phoneticPr fontId="41"/>
  </si>
  <si>
    <t>014303</t>
    <phoneticPr fontId="41"/>
  </si>
  <si>
    <t>014308</t>
    <phoneticPr fontId="41"/>
  </si>
  <si>
    <t>014401</t>
    <phoneticPr fontId="41"/>
  </si>
  <si>
    <t>014503</t>
    <phoneticPr fontId="41"/>
  </si>
  <si>
    <t>014702</t>
    <phoneticPr fontId="41"/>
  </si>
  <si>
    <t>014800</t>
    <phoneticPr fontId="41"/>
  </si>
  <si>
    <t>020117</t>
    <phoneticPr fontId="41"/>
  </si>
  <si>
    <t>020214</t>
    <phoneticPr fontId="41"/>
  </si>
  <si>
    <t>020303</t>
    <phoneticPr fontId="41"/>
  </si>
  <si>
    <t>020401</t>
    <phoneticPr fontId="41"/>
  </si>
  <si>
    <t>020508</t>
    <phoneticPr fontId="41"/>
  </si>
  <si>
    <t>020605</t>
    <phoneticPr fontId="41"/>
  </si>
  <si>
    <t>020702</t>
    <phoneticPr fontId="41"/>
  </si>
  <si>
    <t>020800</t>
    <phoneticPr fontId="41"/>
  </si>
  <si>
    <t>020907</t>
    <phoneticPr fontId="41"/>
  </si>
  <si>
    <t>021008</t>
    <phoneticPr fontId="41"/>
  </si>
  <si>
    <t>021105</t>
    <phoneticPr fontId="41"/>
  </si>
  <si>
    <t>021202</t>
    <phoneticPr fontId="41"/>
  </si>
  <si>
    <t>021300</t>
    <phoneticPr fontId="41"/>
  </si>
  <si>
    <t>021407</t>
    <phoneticPr fontId="41"/>
  </si>
  <si>
    <t>021504</t>
    <phoneticPr fontId="41"/>
  </si>
  <si>
    <t>021601</t>
    <phoneticPr fontId="41"/>
  </si>
  <si>
    <t>021709</t>
    <phoneticPr fontId="41"/>
  </si>
  <si>
    <t>030112</t>
    <phoneticPr fontId="41"/>
  </si>
  <si>
    <t>030210</t>
    <phoneticPr fontId="41"/>
  </si>
  <si>
    <t>030317</t>
    <phoneticPr fontId="41"/>
  </si>
  <si>
    <t>030503</t>
    <phoneticPr fontId="41"/>
  </si>
  <si>
    <t>030601</t>
    <phoneticPr fontId="41"/>
  </si>
  <si>
    <t>030708</t>
    <phoneticPr fontId="41"/>
  </si>
  <si>
    <t>030805</t>
    <phoneticPr fontId="41"/>
  </si>
  <si>
    <t>040118</t>
    <phoneticPr fontId="41"/>
  </si>
  <si>
    <t>040215</t>
    <phoneticPr fontId="41"/>
  </si>
  <si>
    <t>040312</t>
    <phoneticPr fontId="41"/>
  </si>
  <si>
    <t>040509</t>
    <phoneticPr fontId="41"/>
  </si>
  <si>
    <t>040410</t>
    <phoneticPr fontId="41"/>
  </si>
  <si>
    <t>040606</t>
    <phoneticPr fontId="41"/>
  </si>
  <si>
    <t>040711</t>
    <phoneticPr fontId="41"/>
  </si>
  <si>
    <t>040819</t>
    <phoneticPr fontId="41"/>
  </si>
  <si>
    <t>050113</t>
    <phoneticPr fontId="41"/>
  </si>
  <si>
    <t>050211</t>
    <phoneticPr fontId="41"/>
  </si>
  <si>
    <t>050318</t>
    <phoneticPr fontId="41"/>
  </si>
  <si>
    <t>060119</t>
    <phoneticPr fontId="41"/>
  </si>
  <si>
    <t>060208</t>
    <phoneticPr fontId="41"/>
  </si>
  <si>
    <t>070114</t>
    <phoneticPr fontId="41"/>
  </si>
  <si>
    <t>070211</t>
    <phoneticPr fontId="41"/>
  </si>
  <si>
    <t>070807</t>
    <phoneticPr fontId="41"/>
  </si>
  <si>
    <t>070904</t>
    <phoneticPr fontId="41"/>
  </si>
  <si>
    <t>071005</t>
    <phoneticPr fontId="41"/>
  </si>
  <si>
    <t>071102</t>
    <phoneticPr fontId="41"/>
  </si>
  <si>
    <t>071200</t>
    <phoneticPr fontId="41"/>
  </si>
  <si>
    <t>080110</t>
    <phoneticPr fontId="41"/>
  </si>
  <si>
    <t>080217</t>
    <phoneticPr fontId="41"/>
  </si>
  <si>
    <t>080403</t>
    <phoneticPr fontId="41"/>
  </si>
  <si>
    <t>080500</t>
    <phoneticPr fontId="41"/>
  </si>
  <si>
    <t>080306</t>
    <phoneticPr fontId="41"/>
  </si>
  <si>
    <t>012807</t>
    <phoneticPr fontId="41"/>
  </si>
  <si>
    <t>書類の有無</t>
    <rPh sb="0" eb="2">
      <t>ショルイ</t>
    </rPh>
    <rPh sb="3" eb="5">
      <t>ウム</t>
    </rPh>
    <phoneticPr fontId="45"/>
  </si>
  <si>
    <t>有</t>
    <rPh sb="0" eb="1">
      <t>アリ</t>
    </rPh>
    <phoneticPr fontId="45"/>
  </si>
  <si>
    <t>○</t>
    <phoneticPr fontId="45"/>
  </si>
  <si>
    <t>固定資産</t>
    <rPh sb="0" eb="4">
      <t>コテイシサン</t>
    </rPh>
    <phoneticPr fontId="3"/>
  </si>
  <si>
    <t>台帳</t>
    <rPh sb="0" eb="2">
      <t>ダイチョウ</t>
    </rPh>
    <phoneticPr fontId="3"/>
  </si>
  <si>
    <t>無</t>
    <rPh sb="0" eb="1">
      <t>ナ</t>
    </rPh>
    <phoneticPr fontId="45"/>
  </si>
  <si>
    <t>短縮耐用年数</t>
    <rPh sb="0" eb="2">
      <t>タンシュク</t>
    </rPh>
    <rPh sb="2" eb="4">
      <t>タイヨウ</t>
    </rPh>
    <rPh sb="4" eb="6">
      <t>ネンスウ</t>
    </rPh>
    <phoneticPr fontId="45"/>
  </si>
  <si>
    <t>中古資産の耐用年数（見積法）</t>
    <rPh sb="0" eb="2">
      <t>チュウコ</t>
    </rPh>
    <rPh sb="2" eb="4">
      <t>シサン</t>
    </rPh>
    <rPh sb="5" eb="7">
      <t>タイヨウ</t>
    </rPh>
    <rPh sb="7" eb="9">
      <t>ネンスウ</t>
    </rPh>
    <rPh sb="10" eb="12">
      <t>ミツ</t>
    </rPh>
    <rPh sb="12" eb="13">
      <t>ホウ</t>
    </rPh>
    <phoneticPr fontId="45"/>
  </si>
  <si>
    <t>中古資産の耐用年数（簡便法）</t>
    <rPh sb="0" eb="2">
      <t>チュウコ</t>
    </rPh>
    <rPh sb="2" eb="4">
      <t>シサン</t>
    </rPh>
    <rPh sb="5" eb="7">
      <t>タイヨウ</t>
    </rPh>
    <rPh sb="7" eb="9">
      <t>ネンスウ</t>
    </rPh>
    <rPh sb="10" eb="13">
      <t>カンベンホウ</t>
    </rPh>
    <phoneticPr fontId="45"/>
  </si>
  <si>
    <t>年</t>
    <rPh sb="0" eb="1">
      <t>ネン</t>
    </rPh>
    <phoneticPr fontId="3"/>
  </si>
  <si>
    <t>３．</t>
  </si>
  <si>
    <t>４．</t>
  </si>
  <si>
    <t>２．</t>
    <phoneticPr fontId="41" type="Hiragana" alignment="distributed"/>
  </si>
  <si>
    <r>
      <t>　「個人番号又は法人番号」の欄は、個人の方は12桁の個人番号を、法人にあっては、国税庁長官から通知のあった13桁の法人番号を</t>
    </r>
    <r>
      <rPr>
        <u/>
        <sz val="9"/>
        <rFont val="ＭＳ 明朝"/>
        <family val="1"/>
        <charset val="128"/>
      </rPr>
      <t>右詰め</t>
    </r>
    <r>
      <rPr>
        <sz val="9"/>
        <rFont val="ＭＳ 明朝"/>
        <family val="1"/>
        <charset val="128"/>
      </rPr>
      <t>で記載すること。</t>
    </r>
    <rPh sb="2" eb="4">
      <t>コジン</t>
    </rPh>
    <rPh sb="4" eb="6">
      <t>バンゴウ</t>
    </rPh>
    <rPh sb="6" eb="7">
      <t>マタ</t>
    </rPh>
    <rPh sb="8" eb="10">
      <t>ホウジン</t>
    </rPh>
    <rPh sb="10" eb="12">
      <t>バンゴウ</t>
    </rPh>
    <rPh sb="14" eb="15">
      <t>ラン</t>
    </rPh>
    <rPh sb="17" eb="19">
      <t>コジン</t>
    </rPh>
    <rPh sb="20" eb="21">
      <t>カタ</t>
    </rPh>
    <rPh sb="24" eb="25">
      <t>ケタ</t>
    </rPh>
    <rPh sb="26" eb="28">
      <t>コジン</t>
    </rPh>
    <rPh sb="28" eb="30">
      <t>バンゴウ</t>
    </rPh>
    <rPh sb="32" eb="34">
      <t>ホウジン</t>
    </rPh>
    <rPh sb="62" eb="64">
      <t>ミギヅメ</t>
    </rPh>
    <phoneticPr fontId="3"/>
  </si>
  <si>
    <t>場合にはその耐用年数（短縮耐用年数）を、減価償却資産の耐用年数等に関する省令第３条第１項及び第２項の規</t>
    <phoneticPr fontId="3"/>
  </si>
  <si>
    <t>定の適用を受ける船舶についてはその耐用年数（見積耐用年数）を記載すること。</t>
    <phoneticPr fontId="3"/>
  </si>
  <si>
    <t>15年</t>
    <rPh sb="2" eb="3">
      <t>ネン</t>
    </rPh>
    <phoneticPr fontId="3"/>
  </si>
  <si>
    <t>都道府県名</t>
    <rPh sb="0" eb="2">
      <t>トドウ</t>
    </rPh>
    <rPh sb="2" eb="3">
      <t>フ</t>
    </rPh>
    <rPh sb="3" eb="4">
      <t>ケン</t>
    </rPh>
    <rPh sb="4" eb="5">
      <t>メイ</t>
    </rPh>
    <phoneticPr fontId="5"/>
  </si>
  <si>
    <t>羅臼港</t>
    <rPh sb="0" eb="2">
      <t>ラウス</t>
    </rPh>
    <rPh sb="2" eb="3">
      <t>コウ</t>
    </rPh>
    <phoneticPr fontId="2"/>
  </si>
  <si>
    <t>014907</t>
    <phoneticPr fontId="41"/>
  </si>
  <si>
    <t>沖ノ鳥島港</t>
    <rPh sb="0" eb="1">
      <t>オキ</t>
    </rPh>
    <rPh sb="2" eb="4">
      <t>トリシマ</t>
    </rPh>
    <rPh sb="4" eb="5">
      <t>コウ</t>
    </rPh>
    <phoneticPr fontId="2"/>
  </si>
  <si>
    <t>伊根港</t>
  </si>
  <si>
    <t>久美浜港</t>
  </si>
  <si>
    <t>忠海港</t>
  </si>
  <si>
    <t>大久野島港</t>
  </si>
  <si>
    <t>盛漁港</t>
  </si>
  <si>
    <t>波止浜港</t>
  </si>
  <si>
    <t>穴内港</t>
  </si>
  <si>
    <t>奈半利港</t>
  </si>
  <si>
    <t>生月港</t>
  </si>
  <si>
    <t>羅臼町</t>
  </si>
  <si>
    <t>伊根町</t>
  </si>
  <si>
    <t>京丹後市</t>
  </si>
  <si>
    <t>安芸市</t>
  </si>
  <si>
    <t>奈半利町</t>
  </si>
  <si>
    <t>不開港</t>
    <rPh sb="0" eb="1">
      <t>フ</t>
    </rPh>
    <rPh sb="1" eb="3">
      <t>カイコウ</t>
    </rPh>
    <phoneticPr fontId="41"/>
  </si>
  <si>
    <t>トン</t>
    <phoneticPr fontId="3"/>
  </si>
  <si>
    <t xml:space="preserve">  減価償却資産の耐用年数等に関する省令別表１に掲げる耐用年数を記載すること。ただし、旧法人税法施行令第</t>
    <rPh sb="2" eb="4">
      <t>ゲンカ</t>
    </rPh>
    <rPh sb="4" eb="6">
      <t>ショウキャク</t>
    </rPh>
    <rPh sb="6" eb="8">
      <t>シサン</t>
    </rPh>
    <rPh sb="9" eb="11">
      <t>タイヨウ</t>
    </rPh>
    <rPh sb="11" eb="13">
      <t>ネンスウ</t>
    </rPh>
    <rPh sb="13" eb="14">
      <t>トウ</t>
    </rPh>
    <rPh sb="15" eb="16">
      <t>カン</t>
    </rPh>
    <rPh sb="18" eb="20">
      <t>ショウレイ</t>
    </rPh>
    <rPh sb="20" eb="22">
      <t>ベッピョウ</t>
    </rPh>
    <rPh sb="24" eb="25">
      <t>カカ</t>
    </rPh>
    <rPh sb="27" eb="29">
      <t>タイヨウ</t>
    </rPh>
    <rPh sb="29" eb="31">
      <t>ネンスウ</t>
    </rPh>
    <rPh sb="32" eb="34">
      <t>キサイ</t>
    </rPh>
    <rPh sb="43" eb="44">
      <t>キュウ</t>
    </rPh>
    <phoneticPr fontId="3"/>
  </si>
  <si>
    <t>-</t>
    <phoneticPr fontId="11"/>
  </si>
  <si>
    <t>外</t>
    <rPh sb="0" eb="1">
      <t>ソト</t>
    </rPh>
    <phoneticPr fontId="3"/>
  </si>
  <si>
    <t>名</t>
    <rPh sb="0" eb="1">
      <t>メイ</t>
    </rPh>
    <phoneticPr fontId="3"/>
  </si>
  <si>
    <t>及びその区分　</t>
    <phoneticPr fontId="3"/>
  </si>
  <si>
    <t>法人税法又は所得税法の規定に</t>
    <phoneticPr fontId="3"/>
  </si>
  <si>
    <t>より現在採っている耐用年数</t>
    <phoneticPr fontId="3"/>
  </si>
  <si>
    <t>建造 (改良)の時期</t>
    <rPh sb="0" eb="1">
      <t>ケン</t>
    </rPh>
    <rPh sb="1" eb="2">
      <t>ヅクリ</t>
    </rPh>
    <rPh sb="4" eb="6">
      <t>カイリョウ</t>
    </rPh>
    <rPh sb="8" eb="10">
      <t>ジキ</t>
    </rPh>
    <phoneticPr fontId="2"/>
  </si>
  <si>
    <t>定期</t>
    <rPh sb="0" eb="2">
      <t>テイキ</t>
    </rPh>
    <phoneticPr fontId="45"/>
  </si>
  <si>
    <t>不定期</t>
    <rPh sb="0" eb="3">
      <t>フテイキ</t>
    </rPh>
    <phoneticPr fontId="45"/>
  </si>
  <si>
    <t>日</t>
    <rPh sb="0" eb="1">
      <t>ニチ</t>
    </rPh>
    <phoneticPr fontId="19"/>
  </si>
  <si>
    <t>トン</t>
    <phoneticPr fontId="19"/>
  </si>
  <si>
    <t>修理のため
の入渠日数</t>
    <rPh sb="0" eb="2">
      <t>シュウリ</t>
    </rPh>
    <phoneticPr fontId="1"/>
  </si>
  <si>
    <t>全就航日数
(Ｉ)</t>
    <rPh sb="0" eb="1">
      <t>ゼン</t>
    </rPh>
    <rPh sb="1" eb="3">
      <t>シュウコウ</t>
    </rPh>
    <rPh sb="3" eb="5">
      <t>ニッスウ</t>
    </rPh>
    <phoneticPr fontId="1"/>
  </si>
  <si>
    <t>％</t>
    <phoneticPr fontId="19"/>
  </si>
  <si>
    <t>特定船舶の該当</t>
    <rPh sb="0" eb="4">
      <t>トクテイセンパク</t>
    </rPh>
    <rPh sb="5" eb="7">
      <t>ガイトウ</t>
    </rPh>
    <phoneticPr fontId="19"/>
  </si>
  <si>
    <t>□</t>
  </si>
  <si>
    <t>□</t>
    <phoneticPr fontId="45"/>
  </si>
  <si>
    <t>☑</t>
    <phoneticPr fontId="45"/>
  </si>
  <si>
    <t>（1）</t>
  </si>
  <si>
    <t>ア.</t>
  </si>
  <si>
    <t>イ.</t>
  </si>
  <si>
    <t>「改良部分」（合計したもの）をそれぞれ「本体部」及び</t>
  </si>
  <si>
    <t>ウ.</t>
  </si>
  <si>
    <t>「改良費の金額」欄の計を記載すること。</t>
  </si>
  <si>
    <t>エ.</t>
  </si>
  <si>
    <t>前年中に撤去された資産がある場合には、前年度の申告書に記載した</t>
  </si>
  <si>
    <t>取得価額から当該撤去資産に係る取得価額相当分を控除した額を記載</t>
  </si>
  <si>
    <t>すること。</t>
  </si>
  <si>
    <t>欄の額を「本体部」及び「改良部分」ごとに記載すること。</t>
  </si>
  <si>
    <t>を「本体部」及び「改良部分」に区分して記載すること。</t>
  </si>
  <si>
    <t>（5）</t>
  </si>
  <si>
    <t>「耐用年数(ホ)」欄</t>
  </si>
  <si>
    <t>付属表１（その１）の「耐用年数」欄の耐用年数を記載すること。</t>
  </si>
  <si>
    <t>（6）</t>
  </si>
  <si>
    <t>「減価残存率(ヘ)」欄</t>
  </si>
  <si>
    <t>(5）で記載した耐用年数に応ずる減価残存率（留意事項「別表１」参</t>
  </si>
  <si>
    <t>照）を記載すること。</t>
  </si>
  <si>
    <t>たものについては「前年中取得のもの」を記載すること。</t>
  </si>
  <si>
    <t>（7）</t>
  </si>
  <si>
    <t>額を記載すること。</t>
  </si>
  <si>
    <t>(1)</t>
  </si>
  <si>
    <t>(2)</t>
  </si>
  <si>
    <t>除く。）</t>
  </si>
  <si>
    <t>(3)</t>
  </si>
  <si>
    <t>こと。</t>
  </si>
  <si>
    <t>(4)</t>
  </si>
  <si>
    <t>(5)</t>
  </si>
  <si>
    <t>(6)</t>
  </si>
  <si>
    <t>(7)</t>
  </si>
  <si>
    <t>(8)</t>
  </si>
  <si>
    <t>固定資産申告書</t>
    <rPh sb="0" eb="4">
      <t>こていしさん</t>
    </rPh>
    <rPh sb="4" eb="7">
      <t>しんこくしょ</t>
    </rPh>
    <phoneticPr fontId="41" type="Hiragana" alignment="noControl"/>
  </si>
  <si>
    <t>年　　月　　日</t>
    <rPh sb="0" eb="1">
      <t>ネン</t>
    </rPh>
    <rPh sb="3" eb="4">
      <t>ガツ</t>
    </rPh>
    <rPh sb="6" eb="7">
      <t>ヒ</t>
    </rPh>
    <phoneticPr fontId="3"/>
  </si>
  <si>
    <r>
      <t>　</t>
    </r>
    <r>
      <rPr>
        <u/>
        <sz val="9"/>
        <color rgb="FFFF0000"/>
        <rFont val="ＭＳ 明朝"/>
        <family val="1"/>
        <charset val="128"/>
      </rPr>
      <t>「添付書類の内訳」の欄は、添付する申告書付属資料に○を選択し内訳を明らかにすること。</t>
    </r>
    <rPh sb="2" eb="4">
      <t>テンプ</t>
    </rPh>
    <rPh sb="4" eb="6">
      <t>ショルイ</t>
    </rPh>
    <rPh sb="7" eb="9">
      <t>ウチワケ</t>
    </rPh>
    <rPh sb="11" eb="12">
      <t>ラン</t>
    </rPh>
    <rPh sb="14" eb="16">
      <t>テンプ</t>
    </rPh>
    <rPh sb="23" eb="25">
      <t>シリョウ</t>
    </rPh>
    <rPh sb="28" eb="30">
      <t>センタク</t>
    </rPh>
    <rPh sb="31" eb="33">
      <t>ウチワケ</t>
    </rPh>
    <rPh sb="34" eb="35">
      <t>アキ</t>
    </rPh>
    <phoneticPr fontId="3"/>
  </si>
  <si>
    <t>令和 ２ 年中</t>
    <rPh sb="0" eb="2">
      <t>レイワ</t>
    </rPh>
    <rPh sb="5" eb="7">
      <t>ネンチュウ</t>
    </rPh>
    <phoneticPr fontId="2"/>
  </si>
  <si>
    <t>令和 ３ 年中</t>
    <rPh sb="0" eb="2">
      <t>レイワ</t>
    </rPh>
    <rPh sb="5" eb="7">
      <t>ネンチュウ</t>
    </rPh>
    <phoneticPr fontId="2"/>
  </si>
  <si>
    <t>令和 ４ 年中</t>
    <rPh sb="0" eb="2">
      <t>レイワ</t>
    </rPh>
    <rPh sb="5" eb="7">
      <t>ネンチュウ</t>
    </rPh>
    <phoneticPr fontId="2"/>
  </si>
  <si>
    <t>令和 ５ 年中</t>
    <rPh sb="0" eb="2">
      <t>レイワ</t>
    </rPh>
    <rPh sb="5" eb="7">
      <t>ネンチュウ</t>
    </rPh>
    <phoneticPr fontId="2"/>
  </si>
  <si>
    <t>　令和 ７ 年度</t>
    <rPh sb="1" eb="3">
      <t>レイワ</t>
    </rPh>
    <rPh sb="6" eb="8">
      <t>ネンド</t>
    </rPh>
    <phoneticPr fontId="3"/>
  </si>
  <si>
    <t>令和７年度の
価額</t>
    <phoneticPr fontId="3"/>
  </si>
  <si>
    <t>57条第１項又は旧所得税法施行令第130条第１項の規定により、 国税局長の承認を令和７年１月１日までに受けた</t>
    <rPh sb="8" eb="9">
      <t>キュウ</t>
    </rPh>
    <rPh sb="40" eb="42">
      <t>レイワ</t>
    </rPh>
    <phoneticPr fontId="3"/>
  </si>
  <si>
    <t>この明細書は、令和６年１月２日以降に行ったすべての改良工事について記入すること。</t>
    <rPh sb="2" eb="5">
      <t>メイサイショ</t>
    </rPh>
    <rPh sb="7" eb="9">
      <t>レイワ</t>
    </rPh>
    <rPh sb="10" eb="11">
      <t>ネン</t>
    </rPh>
    <rPh sb="12" eb="13">
      <t>ガツ</t>
    </rPh>
    <rPh sb="14" eb="15">
      <t>カ</t>
    </rPh>
    <rPh sb="15" eb="17">
      <t>イコウ</t>
    </rPh>
    <rPh sb="18" eb="19">
      <t>オコナ</t>
    </rPh>
    <phoneticPr fontId="3"/>
  </si>
  <si>
    <t>分を含む資産（本体部又は改良部分ごと）の令和６</t>
    <rPh sb="2" eb="3">
      <t>フク</t>
    </rPh>
    <rPh sb="4" eb="6">
      <t>シサン</t>
    </rPh>
    <rPh sb="7" eb="10">
      <t>ホンタイブ</t>
    </rPh>
    <rPh sb="10" eb="11">
      <t>マタ</t>
    </rPh>
    <rPh sb="12" eb="14">
      <t>カイリョウ</t>
    </rPh>
    <rPh sb="14" eb="16">
      <t>ブブン</t>
    </rPh>
    <phoneticPr fontId="3"/>
  </si>
  <si>
    <t>年度の価額(ロ)〕×〔令和６年度に撤去された資産</t>
    <rPh sb="14" eb="16">
      <t>ネンド</t>
    </rPh>
    <rPh sb="15" eb="16">
      <t>ド</t>
    </rPh>
    <phoneticPr fontId="3"/>
  </si>
  <si>
    <t>価償却した令和６年１月１日現在の価額を記載する</t>
    <rPh sb="0" eb="1">
      <t>アタイ</t>
    </rPh>
    <rPh sb="1" eb="3">
      <t>ショウキャク</t>
    </rPh>
    <rPh sb="8" eb="9">
      <t>ネン</t>
    </rPh>
    <rPh sb="10" eb="11">
      <t>ガツ</t>
    </rPh>
    <rPh sb="11" eb="13">
      <t>１ニチ</t>
    </rPh>
    <rPh sb="13" eb="15">
      <t>ゲンザイ</t>
    </rPh>
    <rPh sb="16" eb="18">
      <t>カガク</t>
    </rPh>
    <rPh sb="19" eb="21">
      <t>キサイ</t>
    </rPh>
    <phoneticPr fontId="3"/>
  </si>
  <si>
    <t xml:space="preserve"> 令和６年５月22日　　</t>
    <rPh sb="1" eb="3">
      <t>レイワ</t>
    </rPh>
    <rPh sb="4" eb="5">
      <t>ネン</t>
    </rPh>
    <rPh sb="6" eb="7">
      <t>ガツ</t>
    </rPh>
    <rPh sb="9" eb="10">
      <t>ニチ</t>
    </rPh>
    <phoneticPr fontId="3"/>
  </si>
  <si>
    <t>令和４年２月15日　　</t>
    <rPh sb="0" eb="2">
      <t>レイワ</t>
    </rPh>
    <rPh sb="3" eb="4">
      <t>ネン</t>
    </rPh>
    <rPh sb="4" eb="5">
      <t>ヘイネン</t>
    </rPh>
    <rPh sb="5" eb="6">
      <t>ガツ</t>
    </rPh>
    <rPh sb="8" eb="9">
      <t>ニチ</t>
    </rPh>
    <phoneticPr fontId="3"/>
  </si>
  <si>
    <t>左欄の令和６年1月1日現在の価額 （円）</t>
    <rPh sb="0" eb="1">
      <t>ヒダリ</t>
    </rPh>
    <rPh sb="1" eb="2">
      <t>ラン</t>
    </rPh>
    <rPh sb="6" eb="7">
      <t>ネン</t>
    </rPh>
    <rPh sb="8" eb="9">
      <t>ガツ</t>
    </rPh>
    <rPh sb="10" eb="11">
      <t>ニチ</t>
    </rPh>
    <rPh sb="11" eb="13">
      <t>ゲンザイ</t>
    </rPh>
    <rPh sb="14" eb="16">
      <t>カガク</t>
    </rPh>
    <rPh sb="18" eb="19">
      <t>エン</t>
    </rPh>
    <phoneticPr fontId="3"/>
  </si>
  <si>
    <t>令和６年度の価額</t>
    <rPh sb="3" eb="5">
      <t>ネンド</t>
    </rPh>
    <rPh sb="6" eb="8">
      <t>カガク</t>
    </rPh>
    <phoneticPr fontId="3"/>
  </si>
  <si>
    <t>令和６年中に</t>
    <rPh sb="3" eb="4">
      <t>ネン</t>
    </rPh>
    <rPh sb="4" eb="5">
      <t>チュウ</t>
    </rPh>
    <phoneticPr fontId="3"/>
  </si>
  <si>
    <t>令和 ７ 年度の価額</t>
    <rPh sb="0" eb="2">
      <t>レイワ</t>
    </rPh>
    <rPh sb="5" eb="7">
      <t>ネンド</t>
    </rPh>
    <rPh sb="8" eb="10">
      <t>カガク</t>
    </rPh>
    <phoneticPr fontId="3"/>
  </si>
  <si>
    <t>令和６年</t>
    <rPh sb="3" eb="4">
      <t>ネン</t>
    </rPh>
    <phoneticPr fontId="3"/>
  </si>
  <si>
    <t>令和６年度の固定資産申告書に記載した「本体部」及び</t>
    <rPh sb="3" eb="5">
      <t>ネンド</t>
    </rPh>
    <phoneticPr fontId="3"/>
  </si>
  <si>
    <t>「令和６年１月１日以前の改良部分」の欄に記載すること。</t>
    <rPh sb="4" eb="5">
      <t>ネン</t>
    </rPh>
    <phoneticPr fontId="3"/>
  </si>
  <si>
    <t>「令和６年１月２日以降の改良部分」欄には付属表１（その１）の</t>
    <rPh sb="20" eb="22">
      <t>フゾク</t>
    </rPh>
    <rPh sb="22" eb="23">
      <t>ヒョウ</t>
    </rPh>
    <phoneticPr fontId="3"/>
  </si>
  <si>
    <t>「令和６年度の価額(ロ)」欄</t>
    <rPh sb="4" eb="6">
      <t>ネンド</t>
    </rPh>
    <phoneticPr fontId="3"/>
  </si>
  <si>
    <t>令和６年１月１日以前に取得した船舶について記載すること。</t>
    <phoneticPr fontId="3"/>
  </si>
  <si>
    <t>令和６年度固定資産申告書に記載した「令和６年度の価額(ト)」</t>
    <rPh sb="3" eb="5">
      <t>ネンド</t>
    </rPh>
    <rPh sb="24" eb="26">
      <t>カガク</t>
    </rPh>
    <phoneticPr fontId="3"/>
  </si>
  <si>
    <t>「令和６年中に撤去された資産の価額(ハ)」欄</t>
    <phoneticPr fontId="3"/>
  </si>
  <si>
    <t>付属表１（その１）の「左欄の令和６年１月１日現在の価額」欄の額</t>
    <phoneticPr fontId="3"/>
  </si>
  <si>
    <t>令和６年１月１日以前に取得したものについては、留意事項「別表１</t>
    <phoneticPr fontId="3"/>
  </si>
  <si>
    <t>」の「前年前取得のもの」を記載し、令和６年１月２日以降に取得し</t>
    <phoneticPr fontId="3"/>
  </si>
  <si>
    <t>「令和７年度の価額(ト)」欄</t>
    <rPh sb="5" eb="6">
      <t>ド</t>
    </rPh>
    <rPh sb="7" eb="8">
      <t>カカク</t>
    </rPh>
    <rPh sb="8" eb="9">
      <t>ガク</t>
    </rPh>
    <rPh sb="13" eb="14">
      <t>ラン</t>
    </rPh>
    <phoneticPr fontId="3"/>
  </si>
  <si>
    <t>令和６年１月１日以前に取得したものについては(ニ)×(ヘ)の額を記</t>
    <rPh sb="5" eb="6">
      <t>ガツ</t>
    </rPh>
    <rPh sb="6" eb="8">
      <t>１ニチ</t>
    </rPh>
    <rPh sb="8" eb="10">
      <t>イゼン</t>
    </rPh>
    <rPh sb="11" eb="13">
      <t>シュトク</t>
    </rPh>
    <rPh sb="30" eb="31">
      <t>ガク</t>
    </rPh>
    <phoneticPr fontId="3"/>
  </si>
  <si>
    <t>載し、令和６年１月２日以降に取得したものについては(イ)×(ヘ)の</t>
    <rPh sb="0" eb="1">
      <t>ミツル</t>
    </rPh>
    <rPh sb="8" eb="9">
      <t>ガツ</t>
    </rPh>
    <rPh sb="10" eb="11">
      <t>カ</t>
    </rPh>
    <rPh sb="11" eb="13">
      <t>イコウ</t>
    </rPh>
    <rPh sb="14" eb="16">
      <t>シュトク</t>
    </rPh>
    <phoneticPr fontId="3"/>
  </si>
  <si>
    <t>に入港した回数（令和６年中における入港回数の合計）を記載する</t>
    <rPh sb="1" eb="3">
      <t>ニュウコウ</t>
    </rPh>
    <rPh sb="5" eb="7">
      <t>カイスウ</t>
    </rPh>
    <rPh sb="12" eb="13">
      <t>ナカ</t>
    </rPh>
    <phoneticPr fontId="3"/>
  </si>
  <si>
    <t>令和６年１月２日以降に購入等によって取得した船舶については、前所有者</t>
    <rPh sb="5" eb="6">
      <t>ガツ</t>
    </rPh>
    <rPh sb="7" eb="10">
      <t>ニチイコウ</t>
    </rPh>
    <rPh sb="11" eb="13">
      <t>コウニュウ</t>
    </rPh>
    <rPh sb="13" eb="14">
      <t>トウ</t>
    </rPh>
    <rPh sb="18" eb="20">
      <t>シュトク</t>
    </rPh>
    <rPh sb="22" eb="24">
      <t>センパク</t>
    </rPh>
    <rPh sb="30" eb="31">
      <t>ゼン</t>
    </rPh>
    <rPh sb="31" eb="32">
      <t>ショユウ</t>
    </rPh>
    <phoneticPr fontId="3"/>
  </si>
  <si>
    <t>の令和６年中における入港回数を調査し、現所有者の令和６年中に</t>
    <rPh sb="4" eb="5">
      <t>ネン</t>
    </rPh>
    <rPh sb="10" eb="12">
      <t>ニュウコウ</t>
    </rPh>
    <rPh sb="12" eb="14">
      <t>カイスウ</t>
    </rPh>
    <rPh sb="15" eb="17">
      <t>チョウサ</t>
    </rPh>
    <rPh sb="19" eb="20">
      <t>ゲン</t>
    </rPh>
    <rPh sb="20" eb="23">
      <t>ショユウシャ</t>
    </rPh>
    <phoneticPr fontId="3"/>
  </si>
  <si>
    <t>　「令和６年１月２日以降」に購入等によって取得した海底資源掘削船については、前所有者の令和６年中における入港回数を調査し、現所有者の令和６年中における入港回数と合算したものを記載すること。</t>
    <rPh sb="5" eb="6">
      <t>ネン</t>
    </rPh>
    <rPh sb="7" eb="8">
      <t>ガツ</t>
    </rPh>
    <rPh sb="9" eb="10">
      <t>ヒ</t>
    </rPh>
    <rPh sb="10" eb="12">
      <t>イコウ</t>
    </rPh>
    <rPh sb="14" eb="16">
      <t>コウニュウ</t>
    </rPh>
    <rPh sb="16" eb="17">
      <t>トウ</t>
    </rPh>
    <rPh sb="21" eb="23">
      <t>シュトク</t>
    </rPh>
    <rPh sb="25" eb="29">
      <t>カイテイシゲン</t>
    </rPh>
    <rPh sb="29" eb="31">
      <t>クッサク</t>
    </rPh>
    <rPh sb="31" eb="32">
      <t>セン</t>
    </rPh>
    <rPh sb="38" eb="39">
      <t>ゼン</t>
    </rPh>
    <rPh sb="39" eb="42">
      <t>ショユウシャ</t>
    </rPh>
    <rPh sb="47" eb="48">
      <t>チュウ</t>
    </rPh>
    <rPh sb="52" eb="56">
      <t>ニュウコウカイスウ</t>
    </rPh>
    <rPh sb="57" eb="59">
      <t>チョウサ</t>
    </rPh>
    <rPh sb="61" eb="62">
      <t>ゲン</t>
    </rPh>
    <rPh sb="62" eb="65">
      <t>ショユウシャ</t>
    </rPh>
    <rPh sb="69" eb="70">
      <t>ネン</t>
    </rPh>
    <rPh sb="75" eb="77">
      <t>ニュウコウ</t>
    </rPh>
    <rPh sb="77" eb="79">
      <t>カイスウ</t>
    </rPh>
    <rPh sb="80" eb="82">
      <t>ガッサン</t>
    </rPh>
    <rPh sb="87" eb="89">
      <t>キサイ</t>
    </rPh>
    <phoneticPr fontId="3"/>
  </si>
  <si>
    <t>令和 ６ 年中</t>
    <rPh sb="0" eb="2">
      <t>レイワ</t>
    </rPh>
    <rPh sb="5" eb="7">
      <t>ネンチュウ</t>
    </rPh>
    <phoneticPr fontId="2"/>
  </si>
  <si>
    <t>この調は、令和２年から令和６年までの５年間のうちいずれかの年において外航就航実績のあった船舶については、</t>
    <rPh sb="2" eb="3">
      <t>シラ</t>
    </rPh>
    <rPh sb="5" eb="7">
      <t>レイワ</t>
    </rPh>
    <rPh sb="8" eb="9">
      <t>ネン</t>
    </rPh>
    <rPh sb="11" eb="13">
      <t>レイワ</t>
    </rPh>
    <rPh sb="19" eb="21">
      <t>ネンカン</t>
    </rPh>
    <rPh sb="29" eb="30">
      <t>トシ</t>
    </rPh>
    <rPh sb="34" eb="36">
      <t>ガイコウ</t>
    </rPh>
    <rPh sb="36" eb="38">
      <t>シュウコウ</t>
    </rPh>
    <rPh sb="38" eb="40">
      <t>ジッセキ</t>
    </rPh>
    <rPh sb="44" eb="46">
      <t>センパク</t>
    </rPh>
    <phoneticPr fontId="2"/>
  </si>
  <si>
    <t>この調は、令和６年中に、離島航路事業用内航船舶としての就航実績があった船舶について記載すべきものである。</t>
    <rPh sb="2" eb="3">
      <t>チョウ</t>
    </rPh>
    <rPh sb="8" eb="9">
      <t>ネン</t>
    </rPh>
    <rPh sb="9" eb="10">
      <t>チュウ</t>
    </rPh>
    <rPh sb="12" eb="14">
      <t>リトウ</t>
    </rPh>
    <rPh sb="14" eb="16">
      <t>コウロ</t>
    </rPh>
    <rPh sb="16" eb="19">
      <t>ジギョウヨウ</t>
    </rPh>
    <rPh sb="19" eb="21">
      <t>ナイコウ</t>
    </rPh>
    <rPh sb="21" eb="23">
      <t>センパク</t>
    </rPh>
    <rPh sb="27" eb="29">
      <t>シュウコウ</t>
    </rPh>
    <rPh sb="29" eb="31">
      <t>ジッセキ</t>
    </rPh>
    <rPh sb="35" eb="37">
      <t>センパク</t>
    </rPh>
    <rPh sb="41" eb="43">
      <t>キサイ</t>
    </rPh>
    <phoneticPr fontId="3"/>
  </si>
  <si>
    <t>「離島航路事業用内航船舶としての就航日数(ハ)」の欄には、令和６年中に、「全就航日数（イ）」のうち「離島航路(ロ)」を就航した日数を記載すること。</t>
    <rPh sb="1" eb="3">
      <t>リトウ</t>
    </rPh>
    <rPh sb="3" eb="5">
      <t>コウロ</t>
    </rPh>
    <rPh sb="5" eb="8">
      <t>ジギョウヨウ</t>
    </rPh>
    <rPh sb="8" eb="10">
      <t>ナイコウ</t>
    </rPh>
    <rPh sb="10" eb="12">
      <t>センパク</t>
    </rPh>
    <rPh sb="16" eb="18">
      <t>シュウコウ</t>
    </rPh>
    <rPh sb="18" eb="20">
      <t>ニッスウ</t>
    </rPh>
    <rPh sb="25" eb="26">
      <t>ラン</t>
    </rPh>
    <rPh sb="32" eb="33">
      <t>ネン</t>
    </rPh>
    <rPh sb="33" eb="34">
      <t>チュウ</t>
    </rPh>
    <rPh sb="37" eb="38">
      <t>ゼン</t>
    </rPh>
    <rPh sb="38" eb="40">
      <t>シュウコウ</t>
    </rPh>
    <rPh sb="40" eb="42">
      <t>ニッスウ</t>
    </rPh>
    <rPh sb="50" eb="52">
      <t>リトウ</t>
    </rPh>
    <rPh sb="52" eb="54">
      <t>コウロ</t>
    </rPh>
    <rPh sb="59" eb="61">
      <t>シュウコウ</t>
    </rPh>
    <rPh sb="63" eb="65">
      <t>ニッスウ</t>
    </rPh>
    <rPh sb="64" eb="65">
      <t>ヘイジツ</t>
    </rPh>
    <rPh sb="66" eb="68">
      <t>キサイ</t>
    </rPh>
    <phoneticPr fontId="3"/>
  </si>
  <si>
    <t>　　○令和６年１月１日現在の価額</t>
    <rPh sb="6" eb="7">
      <t>ネン</t>
    </rPh>
    <rPh sb="8" eb="9">
      <t>ガツ</t>
    </rPh>
    <rPh sb="10" eb="13">
      <t>ニチゲンザイ</t>
    </rPh>
    <rPh sb="11" eb="13">
      <t>ゲンザイ</t>
    </rPh>
    <rPh sb="14" eb="15">
      <t>カガク</t>
    </rPh>
    <rPh sb="15" eb="16">
      <t>カガク</t>
    </rPh>
    <phoneticPr fontId="3"/>
  </si>
  <si>
    <t>　「入港回数・基地港設定回数　計」欄には当該海底資源掘削船の令和６年中における当該てい泊港に係る入港回数及び基地港に係る基地港設定回数の合計を記入すること。</t>
    <rPh sb="2" eb="4">
      <t>ニュウコウ</t>
    </rPh>
    <rPh sb="4" eb="6">
      <t>カイスウ</t>
    </rPh>
    <rPh sb="7" eb="9">
      <t>キチ</t>
    </rPh>
    <rPh sb="9" eb="10">
      <t>コウ</t>
    </rPh>
    <rPh sb="10" eb="12">
      <t>セッテイ</t>
    </rPh>
    <rPh sb="12" eb="14">
      <t>カイスウ</t>
    </rPh>
    <rPh sb="15" eb="16">
      <t>ケイ</t>
    </rPh>
    <rPh sb="17" eb="18">
      <t>ラン</t>
    </rPh>
    <rPh sb="20" eb="22">
      <t>トウガイ</t>
    </rPh>
    <rPh sb="22" eb="24">
      <t>カイテイ</t>
    </rPh>
    <rPh sb="24" eb="26">
      <t>シゲン</t>
    </rPh>
    <rPh sb="26" eb="27">
      <t>ホ</t>
    </rPh>
    <rPh sb="27" eb="28">
      <t>ケズ</t>
    </rPh>
    <rPh sb="28" eb="29">
      <t>セン</t>
    </rPh>
    <rPh sb="33" eb="34">
      <t>ネン</t>
    </rPh>
    <rPh sb="34" eb="35">
      <t>ヘイネン</t>
    </rPh>
    <rPh sb="39" eb="41">
      <t>トウガイ</t>
    </rPh>
    <rPh sb="43" eb="44">
      <t>ハク</t>
    </rPh>
    <rPh sb="44" eb="45">
      <t>コウ</t>
    </rPh>
    <rPh sb="46" eb="47">
      <t>カカ</t>
    </rPh>
    <rPh sb="48" eb="50">
      <t>ニュウコウ</t>
    </rPh>
    <rPh sb="50" eb="52">
      <t>カイスウ</t>
    </rPh>
    <rPh sb="52" eb="53">
      <t>オヨ</t>
    </rPh>
    <rPh sb="54" eb="56">
      <t>キチ</t>
    </rPh>
    <rPh sb="56" eb="57">
      <t>コウ</t>
    </rPh>
    <rPh sb="58" eb="59">
      <t>カカ</t>
    </rPh>
    <rPh sb="60" eb="62">
      <t>キチ</t>
    </rPh>
    <rPh sb="62" eb="63">
      <t>コウ</t>
    </rPh>
    <rPh sb="63" eb="65">
      <t>セッテイ</t>
    </rPh>
    <rPh sb="65" eb="67">
      <t>カイスウ</t>
    </rPh>
    <rPh sb="68" eb="70">
      <t>ゴウケイ</t>
    </rPh>
    <rPh sb="71" eb="73">
      <t>キニュウ</t>
    </rPh>
    <phoneticPr fontId="3"/>
  </si>
  <si>
    <t>鮴崎港</t>
    <rPh sb="0" eb="1">
      <t>ゴリ</t>
    </rPh>
    <phoneticPr fontId="41"/>
  </si>
  <si>
    <t>茨城港（日立港区）</t>
    <rPh sb="0" eb="2">
      <t>イバラキ</t>
    </rPh>
    <rPh sb="2" eb="3">
      <t>ミナト</t>
    </rPh>
    <rPh sb="7" eb="8">
      <t>ク</t>
    </rPh>
    <phoneticPr fontId="41"/>
  </si>
  <si>
    <t>茨城港（大洗港区）</t>
    <rPh sb="0" eb="2">
      <t>イバラキ</t>
    </rPh>
    <rPh sb="2" eb="3">
      <t>ミナト</t>
    </rPh>
    <rPh sb="7" eb="8">
      <t>ク</t>
    </rPh>
    <phoneticPr fontId="41"/>
  </si>
  <si>
    <t>茨城港（常陸那珂港区）</t>
    <rPh sb="0" eb="2">
      <t>イバラキ</t>
    </rPh>
    <rPh sb="2" eb="3">
      <t>ミナト</t>
    </rPh>
    <rPh sb="9" eb="10">
      <t>ク</t>
    </rPh>
    <phoneticPr fontId="41"/>
  </si>
  <si>
    <t>令和７年度　港一覧表</t>
    <rPh sb="0" eb="2">
      <t>レイワ</t>
    </rPh>
    <rPh sb="3" eb="5">
      <t>ネンド</t>
    </rPh>
    <rPh sb="5" eb="7">
      <t>ヘイネンド</t>
    </rPh>
    <rPh sb="6" eb="7">
      <t>ミナト</t>
    </rPh>
    <rPh sb="7" eb="10">
      <t>イチランヒョウ</t>
    </rPh>
    <phoneticPr fontId="43"/>
  </si>
  <si>
    <t>共　有　者　に　関　す　る　調</t>
    <rPh sb="0" eb="1">
      <t>トモ</t>
    </rPh>
    <rPh sb="2" eb="3">
      <t>ユウ</t>
    </rPh>
    <rPh sb="4" eb="5">
      <t>モノ</t>
    </rPh>
    <rPh sb="8" eb="9">
      <t>カン</t>
    </rPh>
    <rPh sb="14" eb="15">
      <t>シラ</t>
    </rPh>
    <phoneticPr fontId="11"/>
  </si>
  <si>
    <t>船　舶　入　港　回　数　調　の　記　載　要　領</t>
    <rPh sb="0" eb="3">
      <t>センパク</t>
    </rPh>
    <rPh sb="4" eb="7">
      <t>ニュウコウ</t>
    </rPh>
    <rPh sb="8" eb="11">
      <t>カイスウ</t>
    </rPh>
    <rPh sb="12" eb="13">
      <t>シラ</t>
    </rPh>
    <rPh sb="16" eb="17">
      <t>キ</t>
    </rPh>
    <rPh sb="18" eb="19">
      <t>サイ</t>
    </rPh>
    <rPh sb="20" eb="21">
      <t>ヨウ</t>
    </rPh>
    <rPh sb="22" eb="23">
      <t>リョウ</t>
    </rPh>
    <phoneticPr fontId="3"/>
  </si>
  <si>
    <t>番号</t>
    <rPh sb="0" eb="2">
      <t>バンゴウ</t>
    </rPh>
    <phoneticPr fontId="11"/>
  </si>
  <si>
    <t>コード</t>
    <phoneticPr fontId="11"/>
  </si>
  <si>
    <t>付属表3-1</t>
    <rPh sb="0" eb="3">
      <t>フゾクヒョウ</t>
    </rPh>
    <phoneticPr fontId="3"/>
  </si>
  <si>
    <t>付属表3-2</t>
    <rPh sb="0" eb="2">
      <t>フゾク</t>
    </rPh>
    <rPh sb="2" eb="3">
      <t>ヒョウ</t>
    </rPh>
    <phoneticPr fontId="5"/>
  </si>
  <si>
    <t>1</t>
    <phoneticPr fontId="5"/>
  </si>
  <si>
    <t>入港回数</t>
    <rPh sb="0" eb="2">
      <t>ニュウコウ</t>
    </rPh>
    <rPh sb="2" eb="4">
      <t>カイスウ</t>
    </rPh>
    <phoneticPr fontId="11"/>
  </si>
  <si>
    <t>E</t>
    <phoneticPr fontId="11"/>
  </si>
  <si>
    <t>K</t>
    <phoneticPr fontId="11"/>
  </si>
  <si>
    <t>S</t>
    <phoneticPr fontId="11"/>
  </si>
  <si>
    <t>Y</t>
    <phoneticPr fontId="11"/>
  </si>
  <si>
    <t>AG</t>
    <phoneticPr fontId="11"/>
  </si>
  <si>
    <t>AM</t>
    <phoneticPr fontId="11"/>
  </si>
  <si>
    <t>AU</t>
    <phoneticPr fontId="11"/>
  </si>
  <si>
    <t>BA</t>
    <phoneticPr fontId="11"/>
  </si>
  <si>
    <t>BI</t>
    <phoneticPr fontId="11"/>
  </si>
  <si>
    <t>BO</t>
    <phoneticPr fontId="11"/>
  </si>
  <si>
    <t>BW</t>
    <phoneticPr fontId="11"/>
  </si>
  <si>
    <t>CC</t>
    <phoneticPr fontId="11"/>
  </si>
  <si>
    <t>課税標準の特例</t>
    <rPh sb="0" eb="4">
      <t>カゼイヒョウジュン</t>
    </rPh>
    <rPh sb="5" eb="7">
      <t>トクレイ</t>
    </rPh>
    <phoneticPr fontId="3"/>
  </si>
  <si>
    <t>備考</t>
    <rPh sb="0" eb="2">
      <t>びこう</t>
    </rPh>
    <phoneticPr fontId="41" type="Hiragana" alignment="noControl"/>
  </si>
  <si>
    <t>分子</t>
    <rPh sb="0" eb="2">
      <t>ブンシ</t>
    </rPh>
    <phoneticPr fontId="45"/>
  </si>
  <si>
    <t>分母</t>
    <rPh sb="0" eb="2">
      <t>ブンボ</t>
    </rPh>
    <phoneticPr fontId="45"/>
  </si>
  <si>
    <t>特例名</t>
    <rPh sb="0" eb="2">
      <t>トクレイ</t>
    </rPh>
    <rPh sb="2" eb="3">
      <t>メイ</t>
    </rPh>
    <phoneticPr fontId="45"/>
  </si>
  <si>
    <t>内航船舶</t>
    <rPh sb="0" eb="4">
      <t>ナイコウセンパク</t>
    </rPh>
    <phoneticPr fontId="45"/>
  </si>
  <si>
    <t>外航船舶</t>
    <rPh sb="0" eb="2">
      <t>ガイコウ</t>
    </rPh>
    <rPh sb="2" eb="4">
      <t>センパク</t>
    </rPh>
    <phoneticPr fontId="45"/>
  </si>
  <si>
    <t>準外航船舶</t>
    <rPh sb="0" eb="1">
      <t>ジュン</t>
    </rPh>
    <rPh sb="1" eb="5">
      <t>ガイコウセンパク</t>
    </rPh>
    <phoneticPr fontId="45"/>
  </si>
  <si>
    <t>国際船舶</t>
    <rPh sb="0" eb="4">
      <t>コクサイセンパク</t>
    </rPh>
    <phoneticPr fontId="45"/>
  </si>
  <si>
    <t>離島航路内航船舶</t>
    <rPh sb="0" eb="2">
      <t>リトウ</t>
    </rPh>
    <rPh sb="2" eb="4">
      <t>コウロ</t>
    </rPh>
    <rPh sb="4" eb="6">
      <t>ナイコウ</t>
    </rPh>
    <rPh sb="6" eb="8">
      <t>センパク</t>
    </rPh>
    <phoneticPr fontId="45"/>
  </si>
  <si>
    <t>特定国際船舶</t>
    <rPh sb="0" eb="2">
      <t>トクテイ</t>
    </rPh>
    <rPh sb="2" eb="6">
      <t>コクサイセンパク</t>
    </rPh>
    <phoneticPr fontId="45"/>
  </si>
  <si>
    <t>海洋研究開発機構</t>
    <rPh sb="0" eb="8">
      <t>カイヨウケンキュウカイハツキコウ</t>
    </rPh>
    <phoneticPr fontId="45"/>
  </si>
  <si>
    <t>特例非該当</t>
    <rPh sb="0" eb="2">
      <t>トクレイ</t>
    </rPh>
    <rPh sb="2" eb="5">
      <t>ヒガイトウ</t>
    </rPh>
    <phoneticPr fontId="45"/>
  </si>
  <si>
    <t>表示</t>
    <rPh sb="0" eb="2">
      <t>ヒョウジ</t>
    </rPh>
    <phoneticPr fontId="45"/>
  </si>
  <si>
    <t>この調は、地方税法（以下「法」という。）附則第56条第12項に規定する東日本大震災により被災した資産及びそれに代わるものとして令和８年３月31日までに取得した資産、法附則第56条第15項に規定する居住困難区域内に所在した資産及びそれに代わるものとして当該居住困難区域設定指示が解除された日から起算して３か月を経過するまでに取得した資産、旧法附則第56条第15項に規定する警戒区域設定指示区域内に所在した資産及びそれに代わるものとして当該警戒区域設定指示が解除された日から起算して３か月を経過するまでに取得した資産及び法第349条の３の４第１項に規定する震災、風水害、火災その他の災害（以下「震災等」という。）により被災した資産及びそれに代わるものとして当該震災等の発生した日から当該震災等の発生した日の属する年の翌年の３月31日から起算して４年間を経過する日までに取得した資産について記載するものであること。</t>
    <rPh sb="63" eb="65">
      <t>レイワ</t>
    </rPh>
    <rPh sb="85" eb="86">
      <t>ダイ</t>
    </rPh>
    <phoneticPr fontId="21"/>
  </si>
  <si>
    <t>令和６年１月２日</t>
    <rPh sb="0" eb="2">
      <t>レイワ</t>
    </rPh>
    <rPh sb="3" eb="4">
      <t>ネン</t>
    </rPh>
    <rPh sb="5" eb="6">
      <t>ガツ</t>
    </rPh>
    <rPh sb="7" eb="8">
      <t>ニチ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</si>
</sst>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のみ&quot;"/>
    <numFmt numFmtId="178" formatCode="#,##0&quot;円&quot;"/>
    <numFmt numFmtId="179" formatCode="0.000_ "/>
    <numFmt numFmtId="180" formatCode="[$¥-411]#,##0.00_);[Red]\([$¥-411]#,##0.00\)"/>
    <numFmt numFmtId="181" formatCode="[$-F800]dddd\,\ mmmm\ dd\,\ yyyy"/>
    <numFmt numFmtId="182" formatCode="#,###"/>
    <numFmt numFmtId="183" formatCode="0_);[Red]\(0\)"/>
  </numFmts>
  <fonts count="62">
    <font>
      <sz val="11"/>
      <color theme="1"/>
      <name val="ＭＳ Ｐゴシック"/>
      <family val="3"/>
      <charset val="128"/>
      <scheme val="minor"/>
    </font>
    <font>
      <sz val="11"/>
      <color indexed="8"/>
      <name val="ＭＳ Ｐゴシック"/>
      <family val="3"/>
      <charset val="128"/>
    </font>
    <font>
      <sz val="14"/>
      <color indexed="8"/>
      <name val="ＭＳ 明朝"/>
      <family val="1"/>
      <charset val="128"/>
    </font>
    <font>
      <sz val="6"/>
      <name val="ＭＳ Ｐゴシック"/>
      <family val="3"/>
      <charset val="128"/>
    </font>
    <font>
      <sz val="10"/>
      <name val="ＭＳ 明朝"/>
      <family val="1"/>
      <charset val="128"/>
    </font>
    <font>
      <sz val="6"/>
      <name val="ＭＳ 明朝"/>
      <family val="1"/>
      <charset val="128"/>
    </font>
    <font>
      <sz val="5"/>
      <name val="ＭＳ 明朝"/>
      <family val="1"/>
      <charset val="128"/>
    </font>
    <font>
      <sz val="7"/>
      <name val="ＭＳ 明朝"/>
      <family val="1"/>
      <charset val="128"/>
    </font>
    <font>
      <sz val="8"/>
      <name val="ＭＳ 明朝"/>
      <family val="1"/>
      <charset val="128"/>
    </font>
    <font>
      <sz val="5.5"/>
      <name val="ＭＳ 明朝"/>
      <family val="1"/>
      <charset val="128"/>
    </font>
    <font>
      <sz val="11"/>
      <name val="ＭＳ 明朝"/>
      <family val="1"/>
      <charset val="128"/>
    </font>
    <font>
      <sz val="6"/>
      <name val="ＭＳ Ｐゴシック"/>
      <family val="3"/>
      <charset val="128"/>
    </font>
    <font>
      <sz val="12"/>
      <name val="ＭＳ 明朝"/>
      <family val="1"/>
      <charset val="128"/>
    </font>
    <font>
      <sz val="14"/>
      <name val="ＭＳ 明朝"/>
      <family val="1"/>
      <charset val="128"/>
    </font>
    <font>
      <sz val="16"/>
      <name val="ＭＳ 明朝"/>
      <family val="1"/>
      <charset val="128"/>
    </font>
    <font>
      <sz val="6.5"/>
      <name val="ＭＳ 明朝"/>
      <family val="1"/>
      <charset val="128"/>
    </font>
    <font>
      <sz val="11"/>
      <name val="ＭＳ Ｐゴシック"/>
      <family val="3"/>
      <charset val="128"/>
    </font>
    <font>
      <i/>
      <sz val="7"/>
      <name val="ＤＨＰ平成ゴシックW5"/>
      <family val="3"/>
      <charset val="128"/>
    </font>
    <font>
      <i/>
      <sz val="7.5"/>
      <name val="ＤＨＰ平成ゴシックW5"/>
      <family val="3"/>
      <charset val="128"/>
    </font>
    <font>
      <sz val="6"/>
      <name val="ＭＳ Ｐゴシック"/>
      <family val="3"/>
      <charset val="128"/>
    </font>
    <font>
      <sz val="9"/>
      <name val="ＭＳ 明朝"/>
      <family val="1"/>
      <charset val="128"/>
    </font>
    <font>
      <sz val="6"/>
      <name val="ＭＳ Ｐゴシック"/>
      <family val="3"/>
      <charset val="128"/>
    </font>
    <font>
      <sz val="7.5"/>
      <name val="ＭＳ 明朝"/>
      <family val="1"/>
      <charset val="128"/>
    </font>
    <font>
      <sz val="6"/>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sz val="11"/>
      <name val="HGP教科書体"/>
      <family val="1"/>
      <charset val="128"/>
    </font>
    <font>
      <sz val="8.5"/>
      <name val="ＭＳ 明朝"/>
      <family val="1"/>
      <charset val="128"/>
    </font>
    <font>
      <u/>
      <sz val="6"/>
      <name val="ＭＳ 明朝"/>
      <family val="1"/>
      <charset val="128"/>
    </font>
    <font>
      <u/>
      <sz val="12"/>
      <name val="ＭＳ 明朝"/>
      <family val="1"/>
      <charset val="128"/>
    </font>
    <font>
      <i/>
      <sz val="7"/>
      <name val="ＭＳ 明朝"/>
      <family val="1"/>
      <charset val="128"/>
    </font>
    <font>
      <i/>
      <sz val="6"/>
      <name val="ＭＳ 明朝"/>
      <family val="1"/>
      <charset val="128"/>
    </font>
    <font>
      <sz val="6"/>
      <name val="ＭＳ Ｐゴシック"/>
      <family val="3"/>
      <charset val="128"/>
    </font>
    <font>
      <sz val="10.5"/>
      <name val="ＭＳ 明朝"/>
      <family val="1"/>
      <charset val="128"/>
    </font>
    <font>
      <sz val="20"/>
      <name val="ＭＳ 明朝"/>
      <family val="1"/>
      <charset val="128"/>
    </font>
    <font>
      <i/>
      <sz val="10.5"/>
      <name val="ＭＳ ゴシック"/>
      <family val="3"/>
      <charset val="128"/>
    </font>
    <font>
      <u/>
      <sz val="7"/>
      <name val="ＭＳ 明朝"/>
      <family val="1"/>
      <charset val="128"/>
    </font>
    <font>
      <b/>
      <sz val="9"/>
      <name val="ＭＳ 明朝"/>
      <family val="1"/>
      <charset val="128"/>
    </font>
    <font>
      <b/>
      <u/>
      <sz val="9"/>
      <name val="ＭＳ 明朝"/>
      <family val="1"/>
      <charset val="128"/>
    </font>
    <font>
      <b/>
      <u/>
      <sz val="6"/>
      <name val="ＭＳ 明朝"/>
      <family val="1"/>
      <charset val="128"/>
    </font>
    <font>
      <sz val="6"/>
      <name val="ＭＳ Ｐゴシック"/>
      <family val="3"/>
      <charset val="128"/>
    </font>
    <font>
      <b/>
      <sz val="9"/>
      <color indexed="81"/>
      <name val="MS P ゴシック"/>
      <family val="3"/>
      <charset val="128"/>
    </font>
    <font>
      <sz val="6"/>
      <name val="ＭＳ 明朝"/>
      <family val="1"/>
      <charset val="128"/>
    </font>
    <font>
      <sz val="10.5"/>
      <name val="ＭＳ 明朝"/>
      <family val="1"/>
      <charset val="128"/>
    </font>
    <font>
      <sz val="6"/>
      <name val="ＭＳ Ｐゴシック"/>
      <family val="3"/>
      <charset val="128"/>
    </font>
    <font>
      <b/>
      <sz val="16"/>
      <name val="HGｺﾞｼｯｸE"/>
      <family val="3"/>
      <charset val="128"/>
    </font>
    <font>
      <u/>
      <sz val="9"/>
      <name val="ＭＳ 明朝"/>
      <family val="1"/>
      <charset val="128"/>
    </font>
    <font>
      <sz val="11"/>
      <color theme="1"/>
      <name val="ＭＳ Ｐゴシック"/>
      <family val="3"/>
      <charset val="128"/>
      <scheme val="minor"/>
    </font>
    <font>
      <sz val="10.5"/>
      <color theme="1"/>
      <name val="ＭＳ 明朝"/>
      <family val="1"/>
      <charset val="128"/>
    </font>
    <font>
      <sz val="12"/>
      <name val="ＭＳ Ｐゴシック"/>
      <family val="3"/>
      <charset val="128"/>
      <scheme val="minor"/>
    </font>
    <font>
      <b/>
      <sz val="14"/>
      <color theme="1"/>
      <name val="ＭＳ 明朝"/>
      <family val="1"/>
      <charset val="128"/>
    </font>
    <font>
      <sz val="10.5"/>
      <color rgb="FFFF0000"/>
      <name val="ＭＳ 明朝"/>
      <family val="1"/>
      <charset val="128"/>
    </font>
    <font>
      <sz val="9"/>
      <color rgb="FFFF0000"/>
      <name val="ＭＳ 明朝"/>
      <family val="1"/>
      <charset val="128"/>
    </font>
    <font>
      <b/>
      <sz val="10.5"/>
      <color theme="1"/>
      <name val="ＭＳ 明朝"/>
      <family val="1"/>
      <charset val="128"/>
    </font>
    <font>
      <sz val="8"/>
      <color rgb="FFFF0000"/>
      <name val="ＭＳ 明朝"/>
      <family val="1"/>
      <charset val="128"/>
    </font>
    <font>
      <sz val="9"/>
      <color indexed="81"/>
      <name val="MS P ゴシック"/>
      <family val="3"/>
      <charset val="128"/>
    </font>
    <font>
      <sz val="16"/>
      <name val="HGP教科書体"/>
      <family val="1"/>
      <charset val="128"/>
    </font>
    <font>
      <u/>
      <sz val="9"/>
      <color rgb="FFFF0000"/>
      <name val="ＭＳ 明朝"/>
      <family val="1"/>
      <charset val="128"/>
    </font>
    <font>
      <sz val="11"/>
      <name val="ＭＳ Ｐゴシック"/>
      <family val="3"/>
      <charset val="128"/>
      <scheme val="minor"/>
    </font>
    <font>
      <sz val="6"/>
      <name val="ＭＳ Ｐゴシック"/>
      <family val="3"/>
      <charset val="128"/>
      <scheme val="minor"/>
    </font>
    <font>
      <sz val="7"/>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diagonal/>
    </border>
    <border>
      <left style="thick">
        <color indexed="64"/>
      </left>
      <right/>
      <top/>
      <bottom/>
      <diagonal/>
    </border>
    <border>
      <left/>
      <right style="dotted">
        <color indexed="64"/>
      </right>
      <top/>
      <bottom/>
      <diagonal/>
    </border>
    <border>
      <left style="thick">
        <color indexed="64"/>
      </left>
      <right/>
      <top/>
      <bottom style="thin">
        <color indexed="64"/>
      </bottom>
      <diagonal/>
    </border>
    <border>
      <left/>
      <right style="dotted">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top style="thin">
        <color theme="0" tint="-0.24994659260841701"/>
      </top>
      <bottom/>
      <diagonal/>
    </border>
    <border>
      <left style="hair">
        <color theme="0" tint="-0.24994659260841701"/>
      </left>
      <right style="hair">
        <color theme="0" tint="-0.24994659260841701"/>
      </right>
      <top style="thin">
        <color indexed="64"/>
      </top>
      <bottom/>
      <diagonal/>
    </border>
    <border>
      <left style="hair">
        <color theme="0" tint="-0.24994659260841701"/>
      </left>
      <right style="hair">
        <color theme="0" tint="-0.24994659260841701"/>
      </right>
      <top/>
      <bottom/>
      <diagonal/>
    </border>
    <border>
      <left style="hair">
        <color theme="0" tint="-0.24994659260841701"/>
      </left>
      <right style="hair">
        <color theme="0" tint="-0.24994659260841701"/>
      </right>
      <top/>
      <bottom style="thin">
        <color indexed="64"/>
      </bottom>
      <diagonal/>
    </border>
    <border>
      <left style="hair">
        <color theme="0" tint="-0.24994659260841701"/>
      </left>
      <right style="thin">
        <color indexed="64"/>
      </right>
      <top style="thin">
        <color indexed="64"/>
      </top>
      <bottom/>
      <diagonal/>
    </border>
    <border>
      <left style="hair">
        <color theme="0" tint="-0.24994659260841701"/>
      </left>
      <right style="thin">
        <color indexed="64"/>
      </right>
      <top/>
      <bottom/>
      <diagonal/>
    </border>
    <border>
      <left style="hair">
        <color theme="0" tint="-0.24994659260841701"/>
      </left>
      <right style="thin">
        <color indexed="64"/>
      </right>
      <top/>
      <bottom style="thin">
        <color indexed="64"/>
      </bottom>
      <diagonal/>
    </border>
    <border>
      <left style="medium">
        <color indexed="64"/>
      </left>
      <right style="hair">
        <color theme="0" tint="-0.24994659260841701"/>
      </right>
      <top style="thin">
        <color indexed="64"/>
      </top>
      <bottom/>
      <diagonal/>
    </border>
    <border>
      <left style="medium">
        <color indexed="64"/>
      </left>
      <right style="hair">
        <color theme="0" tint="-0.24994659260841701"/>
      </right>
      <top/>
      <bottom/>
      <diagonal/>
    </border>
    <border>
      <left style="medium">
        <color indexed="64"/>
      </left>
      <right style="hair">
        <color theme="0" tint="-0.24994659260841701"/>
      </right>
      <top/>
      <bottom style="thin">
        <color indexed="64"/>
      </bottom>
      <diagonal/>
    </border>
  </borders>
  <cellStyleXfs count="5">
    <xf numFmtId="0" fontId="0" fillId="0" borderId="0">
      <alignment vertical="center"/>
    </xf>
    <xf numFmtId="38" fontId="48" fillId="0" borderId="0" applyFont="0" applyFill="0" applyBorder="0" applyAlignment="0" applyProtection="0">
      <alignment vertical="center"/>
    </xf>
    <xf numFmtId="38" fontId="49" fillId="0" borderId="0" applyFont="0" applyFill="0" applyBorder="0" applyAlignment="0" applyProtection="0">
      <alignment vertical="center"/>
    </xf>
    <xf numFmtId="0" fontId="16" fillId="0" borderId="0"/>
    <xf numFmtId="0" fontId="49" fillId="0" borderId="0">
      <alignment vertical="center"/>
    </xf>
  </cellStyleXfs>
  <cellXfs count="1078">
    <xf numFmtId="0" fontId="0" fillId="0" borderId="0" xfId="0">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5" fillId="0" borderId="6" xfId="0" applyFont="1" applyBorder="1" applyAlignment="1">
      <alignment horizontal="right" vertical="center"/>
    </xf>
    <xf numFmtId="0" fontId="6" fillId="0" borderId="4" xfId="0" applyFont="1" applyBorder="1" applyAlignment="1"/>
    <xf numFmtId="0" fontId="9" fillId="0" borderId="0" xfId="0" applyFont="1" applyBorder="1" applyAlignment="1">
      <alignment vertical="center"/>
    </xf>
    <xf numFmtId="0" fontId="9" fillId="0" borderId="7" xfId="0" applyFont="1" applyBorder="1" applyAlignment="1">
      <alignment vertical="center"/>
    </xf>
    <xf numFmtId="0" fontId="12" fillId="0" borderId="0" xfId="0" applyFont="1" applyAlignment="1">
      <alignment horizontal="center" vertical="center" shrinkToFit="1"/>
    </xf>
    <xf numFmtId="0" fontId="12" fillId="0" borderId="0" xfId="0" applyFont="1" applyAlignment="1">
      <alignment vertical="center" shrinkToFit="1"/>
    </xf>
    <xf numFmtId="0" fontId="12" fillId="0" borderId="0" xfId="0" applyFont="1" applyBorder="1" applyAlignment="1">
      <alignment vertical="center"/>
    </xf>
    <xf numFmtId="0" fontId="12" fillId="0" borderId="0" xfId="0" applyFont="1" applyAlignment="1"/>
    <xf numFmtId="0" fontId="12" fillId="0" borderId="8" xfId="0" applyFont="1" applyBorder="1" applyAlignment="1"/>
    <xf numFmtId="49" fontId="12" fillId="0" borderId="0" xfId="0" applyNumberFormat="1" applyFont="1" applyBorder="1" applyAlignment="1">
      <alignment vertical="center"/>
    </xf>
    <xf numFmtId="49" fontId="6" fillId="0" borderId="0" xfId="0" applyNumberFormat="1" applyFont="1" applyBorder="1" applyAlignment="1">
      <alignment horizontal="left" vertical="center"/>
    </xf>
    <xf numFmtId="49" fontId="6" fillId="0" borderId="0" xfId="0" applyNumberFormat="1" applyFont="1" applyBorder="1" applyAlignment="1">
      <alignment horizontal="center" vertical="center"/>
    </xf>
    <xf numFmtId="49" fontId="6" fillId="0" borderId="0" xfId="0" quotePrefix="1" applyNumberFormat="1" applyFont="1" applyBorder="1" applyAlignment="1">
      <alignment horizontal="left" vertical="center"/>
    </xf>
    <xf numFmtId="49" fontId="13" fillId="0" borderId="0" xfId="0" applyNumberFormat="1" applyFont="1" applyBorder="1" applyAlignment="1">
      <alignment vertical="center"/>
    </xf>
    <xf numFmtId="49" fontId="5" fillId="0" borderId="0" xfId="0" applyNumberFormat="1" applyFont="1" applyBorder="1" applyAlignment="1">
      <alignment horizontal="left" vertical="center"/>
    </xf>
    <xf numFmtId="49" fontId="15" fillId="0" borderId="3" xfId="0" applyNumberFormat="1" applyFont="1" applyBorder="1" applyAlignment="1">
      <alignment vertical="center" shrinkToFit="1"/>
    </xf>
    <xf numFmtId="49" fontId="15" fillId="0" borderId="10" xfId="0" applyNumberFormat="1" applyFont="1" applyBorder="1" applyAlignment="1">
      <alignment vertical="center" shrinkToFit="1"/>
    </xf>
    <xf numFmtId="49" fontId="15" fillId="0" borderId="6" xfId="0" applyNumberFormat="1" applyFont="1" applyBorder="1" applyAlignment="1">
      <alignment vertical="center" shrinkToFit="1"/>
    </xf>
    <xf numFmtId="0" fontId="13" fillId="0" borderId="0" xfId="3" applyFont="1" applyBorder="1" applyAlignment="1">
      <alignment vertical="center"/>
    </xf>
    <xf numFmtId="0" fontId="7" fillId="0" borderId="0" xfId="3" applyFont="1" applyBorder="1" applyAlignment="1">
      <alignment vertical="center"/>
    </xf>
    <xf numFmtId="0" fontId="7" fillId="0" borderId="0" xfId="3" applyFont="1" applyBorder="1" applyAlignment="1">
      <alignment horizontal="center" vertical="center"/>
    </xf>
    <xf numFmtId="0" fontId="7" fillId="0" borderId="0" xfId="3" quotePrefix="1" applyFont="1" applyBorder="1" applyAlignment="1">
      <alignment vertical="center"/>
    </xf>
    <xf numFmtId="0" fontId="15" fillId="0" borderId="0" xfId="3" applyFont="1" applyBorder="1" applyAlignment="1">
      <alignment vertical="center"/>
    </xf>
    <xf numFmtId="0" fontId="8" fillId="0" borderId="0" xfId="3" applyFont="1" applyBorder="1" applyAlignment="1">
      <alignment vertical="center"/>
    </xf>
    <xf numFmtId="49" fontId="8" fillId="0" borderId="0" xfId="0" applyNumberFormat="1" applyFont="1" applyBorder="1" applyAlignment="1">
      <alignment horizontal="left" vertical="center"/>
    </xf>
    <xf numFmtId="0" fontId="15" fillId="0" borderId="10" xfId="3" applyFont="1" applyBorder="1" applyAlignment="1">
      <alignment vertical="center"/>
    </xf>
    <xf numFmtId="49" fontId="7" fillId="0" borderId="0" xfId="3" applyNumberFormat="1" applyFont="1" applyBorder="1" applyAlignment="1">
      <alignment horizontal="right" vertical="center"/>
    </xf>
    <xf numFmtId="0" fontId="7" fillId="0" borderId="0" xfId="3" applyFont="1" applyBorder="1" applyAlignment="1">
      <alignment horizontal="left" vertical="center"/>
    </xf>
    <xf numFmtId="0" fontId="8" fillId="0" borderId="0" xfId="3" applyFont="1" applyBorder="1" applyAlignment="1">
      <alignment horizontal="left" vertical="center"/>
    </xf>
    <xf numFmtId="49" fontId="8" fillId="0" borderId="0" xfId="0" applyNumberFormat="1" applyFont="1" applyBorder="1" applyAlignment="1">
      <alignment horizontal="left" vertical="center" shrinkToFit="1"/>
    </xf>
    <xf numFmtId="0" fontId="8" fillId="0" borderId="0" xfId="3" quotePrefix="1" applyFont="1" applyBorder="1" applyAlignment="1">
      <alignment horizontal="left" vertical="center"/>
    </xf>
    <xf numFmtId="0" fontId="8" fillId="0" borderId="0" xfId="3" applyFont="1" applyBorder="1" applyAlignment="1">
      <alignment horizontal="left" vertical="center" textRotation="255"/>
    </xf>
    <xf numFmtId="0" fontId="8" fillId="0" borderId="0" xfId="3" applyFont="1" applyBorder="1" applyAlignment="1">
      <alignment horizontal="right" vertical="center"/>
    </xf>
    <xf numFmtId="0" fontId="8" fillId="0" borderId="11" xfId="3" applyFont="1" applyBorder="1" applyAlignment="1">
      <alignment horizontal="center" vertical="center"/>
    </xf>
    <xf numFmtId="0" fontId="8" fillId="0" borderId="0" xfId="3" applyFont="1" applyBorder="1" applyAlignment="1">
      <alignment horizontal="center" vertical="center"/>
    </xf>
    <xf numFmtId="0" fontId="8" fillId="0" borderId="8" xfId="3" applyFont="1" applyBorder="1" applyAlignment="1">
      <alignment horizontal="center" vertical="center"/>
    </xf>
    <xf numFmtId="0" fontId="8" fillId="0" borderId="9" xfId="3" applyFont="1" applyBorder="1" applyAlignment="1">
      <alignment horizontal="left" vertical="center" shrinkToFit="1"/>
    </xf>
    <xf numFmtId="0" fontId="8" fillId="0" borderId="8" xfId="3" applyFont="1" applyBorder="1" applyAlignment="1">
      <alignment horizontal="left" vertical="center"/>
    </xf>
    <xf numFmtId="0" fontId="8" fillId="0" borderId="4" xfId="3" applyFont="1" applyBorder="1" applyAlignment="1">
      <alignment vertical="center"/>
    </xf>
    <xf numFmtId="49" fontId="7" fillId="0" borderId="0" xfId="3" applyNumberFormat="1" applyFont="1" applyBorder="1" applyAlignment="1">
      <alignment horizontal="left" vertical="center"/>
    </xf>
    <xf numFmtId="0" fontId="8" fillId="0" borderId="13" xfId="3" applyFont="1" applyBorder="1" applyAlignment="1">
      <alignment horizontal="center"/>
    </xf>
    <xf numFmtId="0" fontId="8" fillId="0" borderId="2" xfId="3" applyFont="1" applyBorder="1" applyAlignment="1">
      <alignment horizontal="left" vertical="center" shrinkToFit="1"/>
    </xf>
    <xf numFmtId="0" fontId="8" fillId="0" borderId="8" xfId="3" applyFont="1" applyBorder="1" applyAlignment="1">
      <alignment horizontal="center" vertical="center" shrinkToFit="1"/>
    </xf>
    <xf numFmtId="0" fontId="8" fillId="0" borderId="13" xfId="3" applyFont="1" applyBorder="1" applyAlignment="1">
      <alignment horizontal="center" vertical="center" shrinkToFit="1"/>
    </xf>
    <xf numFmtId="0" fontId="8" fillId="0" borderId="5" xfId="3" applyFont="1" applyBorder="1" applyAlignment="1">
      <alignment horizontal="left" vertical="center" shrinkToFit="1"/>
    </xf>
    <xf numFmtId="0" fontId="8" fillId="0" borderId="12" xfId="3" applyFont="1" applyBorder="1" applyAlignment="1">
      <alignment horizontal="right" vertical="center" shrinkToFit="1"/>
    </xf>
    <xf numFmtId="0" fontId="8" fillId="0" borderId="3" xfId="3" applyFont="1" applyBorder="1" applyAlignment="1">
      <alignment horizontal="right" vertical="center" shrinkToFit="1"/>
    </xf>
    <xf numFmtId="0" fontId="8" fillId="0" borderId="7" xfId="3" applyFont="1" applyBorder="1" applyAlignment="1">
      <alignment horizontal="left" vertical="center" shrinkToFit="1"/>
    </xf>
    <xf numFmtId="0" fontId="8" fillId="0" borderId="10" xfId="3" applyFont="1" applyBorder="1" applyAlignment="1">
      <alignment horizontal="right" vertical="center" shrinkToFit="1"/>
    </xf>
    <xf numFmtId="0" fontId="8" fillId="0" borderId="8" xfId="3" applyFont="1" applyBorder="1" applyAlignment="1">
      <alignment horizontal="left" vertical="center" shrinkToFit="1"/>
    </xf>
    <xf numFmtId="0" fontId="8" fillId="0" borderId="6" xfId="3" applyFont="1" applyBorder="1" applyAlignment="1">
      <alignment horizontal="right" vertical="center" shrinkToFit="1"/>
    </xf>
    <xf numFmtId="0" fontId="7" fillId="0" borderId="16" xfId="3" applyFont="1" applyBorder="1" applyAlignment="1">
      <alignment horizontal="left" vertical="center" shrinkToFit="1"/>
    </xf>
    <xf numFmtId="0" fontId="7" fillId="0" borderId="3" xfId="3" applyFont="1" applyBorder="1" applyAlignment="1">
      <alignment horizontal="right" vertical="center" shrinkToFit="1"/>
    </xf>
    <xf numFmtId="0" fontId="7" fillId="0" borderId="13" xfId="3" applyFont="1" applyBorder="1" applyAlignment="1">
      <alignment horizontal="center" shrinkToFit="1"/>
    </xf>
    <xf numFmtId="0" fontId="7" fillId="0" borderId="5" xfId="3" applyFont="1" applyBorder="1" applyAlignment="1">
      <alignment horizontal="left" vertical="center" shrinkToFit="1"/>
    </xf>
    <xf numFmtId="0" fontId="7" fillId="0" borderId="17" xfId="3" applyFont="1" applyBorder="1" applyAlignment="1">
      <alignment horizontal="left" vertical="center" shrinkToFit="1"/>
    </xf>
    <xf numFmtId="0" fontId="7" fillId="0" borderId="11" xfId="3" applyFont="1" applyBorder="1" applyAlignment="1">
      <alignment horizontal="center" vertical="center" shrinkToFit="1"/>
    </xf>
    <xf numFmtId="0" fontId="8" fillId="0" borderId="18" xfId="3" applyFont="1" applyBorder="1" applyAlignment="1">
      <alignment horizontal="right" vertical="center"/>
    </xf>
    <xf numFmtId="0" fontId="20" fillId="0" borderId="0" xfId="0" applyFont="1" applyAlignment="1">
      <alignment horizontal="left" vertical="center"/>
    </xf>
    <xf numFmtId="0" fontId="10" fillId="0" borderId="8" xfId="0" applyFont="1" applyBorder="1" applyAlignment="1">
      <alignment horizontal="center" vertical="center"/>
    </xf>
    <xf numFmtId="49" fontId="6" fillId="0" borderId="0" xfId="0" applyNumberFormat="1" applyFont="1" applyBorder="1" applyAlignment="1">
      <alignment vertical="center"/>
    </xf>
    <xf numFmtId="49" fontId="15" fillId="0" borderId="2" xfId="0" applyNumberFormat="1" applyFont="1" applyBorder="1" applyAlignment="1">
      <alignment vertical="center" shrinkToFit="1"/>
    </xf>
    <xf numFmtId="49" fontId="15" fillId="0" borderId="7" xfId="0" applyNumberFormat="1" applyFont="1" applyBorder="1" applyAlignment="1">
      <alignment vertical="center" shrinkToFit="1"/>
    </xf>
    <xf numFmtId="49" fontId="15" fillId="0" borderId="5" xfId="0" applyNumberFormat="1" applyFont="1" applyBorder="1" applyAlignment="1">
      <alignment vertical="center" shrinkToFit="1"/>
    </xf>
    <xf numFmtId="0" fontId="15" fillId="0" borderId="7" xfId="3" applyFont="1" applyBorder="1" applyAlignment="1">
      <alignment vertical="center"/>
    </xf>
    <xf numFmtId="0" fontId="12" fillId="0" borderId="0" xfId="0" applyFont="1" applyBorder="1" applyAlignment="1"/>
    <xf numFmtId="0" fontId="12" fillId="0" borderId="0" xfId="0" applyFont="1" applyBorder="1" applyAlignment="1">
      <alignment horizontal="right"/>
    </xf>
    <xf numFmtId="0" fontId="8" fillId="0" borderId="14" xfId="3" applyFont="1" applyBorder="1" applyAlignment="1">
      <alignment horizontal="center" vertical="center" shrinkToFit="1"/>
    </xf>
    <xf numFmtId="0" fontId="20" fillId="0" borderId="0" xfId="3" applyFont="1" applyBorder="1" applyAlignment="1">
      <alignment horizontal="left" vertical="center"/>
    </xf>
    <xf numFmtId="0" fontId="10" fillId="0" borderId="0" xfId="0" applyFont="1" applyAlignment="1">
      <alignment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0" fontId="4" fillId="0" borderId="0" xfId="0" applyFont="1" applyAlignment="1">
      <alignment vertical="center" shrinkToFit="1"/>
    </xf>
    <xf numFmtId="0" fontId="4" fillId="0" borderId="0" xfId="0" applyFont="1" applyBorder="1" applyAlignment="1">
      <alignment horizontal="center" vertical="center" shrinkToFit="1"/>
    </xf>
    <xf numFmtId="0" fontId="4" fillId="0" borderId="0" xfId="0" applyFont="1" applyAlignment="1">
      <alignment horizontal="center" vertical="center" shrinkToFit="1"/>
    </xf>
    <xf numFmtId="0" fontId="10" fillId="0" borderId="0" xfId="0" applyFont="1" applyAlignment="1"/>
    <xf numFmtId="0" fontId="7" fillId="0" borderId="0" xfId="3" applyFont="1" applyBorder="1" applyAlignment="1">
      <alignment horizontal="center" shrinkToFit="1"/>
    </xf>
    <xf numFmtId="0" fontId="7" fillId="0" borderId="0" xfId="3" applyFont="1" applyBorder="1" applyAlignment="1">
      <alignment horizontal="center" vertical="center" shrinkToFit="1"/>
    </xf>
    <xf numFmtId="0" fontId="20" fillId="0" borderId="0" xfId="3" applyFont="1" applyBorder="1" applyAlignment="1">
      <alignment vertical="center"/>
    </xf>
    <xf numFmtId="0" fontId="8" fillId="0" borderId="9" xfId="3" applyFont="1" applyBorder="1" applyAlignment="1">
      <alignment shrinkToFit="1"/>
    </xf>
    <xf numFmtId="0" fontId="8" fillId="0" borderId="9" xfId="3" applyFont="1" applyBorder="1" applyAlignment="1">
      <alignment vertical="center" shrinkToFit="1"/>
    </xf>
    <xf numFmtId="0" fontId="8" fillId="0" borderId="0" xfId="3" applyFont="1" applyBorder="1" applyAlignment="1">
      <alignment horizontal="center" vertical="center" shrinkToFit="1"/>
    </xf>
    <xf numFmtId="0" fontId="8" fillId="0" borderId="0" xfId="3" applyFont="1" applyBorder="1" applyAlignment="1">
      <alignment horizontal="left" vertical="center" shrinkToFit="1"/>
    </xf>
    <xf numFmtId="0" fontId="8" fillId="0" borderId="0" xfId="3" applyFont="1" applyBorder="1" applyAlignment="1">
      <alignment horizontal="right" vertical="center" shrinkToFit="1"/>
    </xf>
    <xf numFmtId="0" fontId="8" fillId="0" borderId="0" xfId="3" quotePrefix="1" applyFont="1" applyBorder="1" applyAlignment="1">
      <alignment horizontal="right" vertical="center"/>
    </xf>
    <xf numFmtId="0" fontId="20" fillId="0" borderId="0" xfId="0" applyFont="1" applyAlignment="1"/>
    <xf numFmtId="0" fontId="20" fillId="0" borderId="0" xfId="0" applyFont="1" applyBorder="1" applyAlignment="1">
      <alignment horizontal="center" vertical="center" shrinkToFit="1"/>
    </xf>
    <xf numFmtId="0" fontId="20" fillId="0" borderId="0" xfId="0" applyFont="1" applyBorder="1" applyAlignment="1"/>
    <xf numFmtId="0" fontId="20" fillId="0" borderId="8" xfId="0" applyFont="1" applyBorder="1" applyAlignment="1">
      <alignment horizontal="center" vertical="center"/>
    </xf>
    <xf numFmtId="0" fontId="20" fillId="0" borderId="9" xfId="0" applyFont="1" applyBorder="1" applyAlignment="1"/>
    <xf numFmtId="0" fontId="20" fillId="0" borderId="12" xfId="0" applyFont="1" applyBorder="1" applyAlignment="1"/>
    <xf numFmtId="0" fontId="20" fillId="0" borderId="0" xfId="0" applyFont="1" applyAlignment="1">
      <alignment vertical="center"/>
    </xf>
    <xf numFmtId="0" fontId="20" fillId="0" borderId="0" xfId="0" applyFont="1" applyBorder="1" applyAlignment="1">
      <alignment horizontal="center" vertical="center"/>
    </xf>
    <xf numFmtId="0" fontId="20" fillId="0" borderId="0" xfId="0" applyFont="1" applyAlignment="1">
      <alignment vertical="top"/>
    </xf>
    <xf numFmtId="0" fontId="20" fillId="0" borderId="1" xfId="0" applyFont="1" applyBorder="1" applyAlignment="1">
      <alignment horizontal="center" vertical="center"/>
    </xf>
    <xf numFmtId="0" fontId="20" fillId="0" borderId="1" xfId="0" applyFont="1" applyBorder="1" applyAlignment="1">
      <alignment horizontal="right"/>
    </xf>
    <xf numFmtId="0" fontId="20" fillId="0" borderId="8" xfId="0" applyFont="1" applyBorder="1" applyAlignment="1"/>
    <xf numFmtId="0" fontId="20" fillId="0" borderId="13" xfId="0" applyFont="1" applyBorder="1" applyAlignment="1">
      <alignment vertical="center"/>
    </xf>
    <xf numFmtId="0" fontId="20" fillId="0" borderId="2" xfId="0" applyFont="1" applyBorder="1" applyAlignment="1">
      <alignment horizontal="center" vertical="center"/>
    </xf>
    <xf numFmtId="0" fontId="20" fillId="0" borderId="8" xfId="0" applyFont="1" applyBorder="1" applyAlignment="1">
      <alignment horizontal="right" vertical="center"/>
    </xf>
    <xf numFmtId="0" fontId="20" fillId="0" borderId="14" xfId="0" applyFont="1" applyBorder="1" applyAlignment="1"/>
    <xf numFmtId="0" fontId="20" fillId="0" borderId="14" xfId="0" applyFont="1" applyBorder="1" applyAlignment="1">
      <alignment horizontal="center" vertical="center"/>
    </xf>
    <xf numFmtId="0" fontId="20" fillId="0" borderId="9" xfId="0" applyFont="1" applyBorder="1" applyAlignment="1">
      <alignment vertical="center" wrapText="1"/>
    </xf>
    <xf numFmtId="0" fontId="20" fillId="0" borderId="8" xfId="0" applyFont="1" applyBorder="1" applyAlignment="1">
      <alignment vertical="center"/>
    </xf>
    <xf numFmtId="0" fontId="20" fillId="0" borderId="7" xfId="0" applyFont="1" applyBorder="1" applyAlignment="1">
      <alignment vertical="center" wrapText="1"/>
    </xf>
    <xf numFmtId="0" fontId="20" fillId="0" borderId="15" xfId="0" applyFont="1" applyBorder="1" applyAlignment="1">
      <alignment vertical="center"/>
    </xf>
    <xf numFmtId="0" fontId="20" fillId="0" borderId="15" xfId="0" applyFont="1" applyBorder="1" applyAlignment="1"/>
    <xf numFmtId="0" fontId="20" fillId="0" borderId="7" xfId="0" applyFont="1" applyBorder="1" applyAlignment="1">
      <alignment horizontal="right" vertical="center"/>
    </xf>
    <xf numFmtId="0" fontId="20" fillId="0" borderId="10" xfId="0" applyFont="1" applyBorder="1" applyAlignment="1">
      <alignment horizontal="right" vertical="center"/>
    </xf>
    <xf numFmtId="0" fontId="20" fillId="0" borderId="19" xfId="0" applyFont="1" applyBorder="1" applyAlignment="1"/>
    <xf numFmtId="0" fontId="20" fillId="0" borderId="14" xfId="0" applyFont="1" applyBorder="1" applyAlignment="1">
      <alignment vertical="center"/>
    </xf>
    <xf numFmtId="0" fontId="20" fillId="0" borderId="12" xfId="0" applyFont="1" applyBorder="1" applyAlignment="1">
      <alignment vertical="center"/>
    </xf>
    <xf numFmtId="0" fontId="20" fillId="0" borderId="9" xfId="0" applyFont="1" applyBorder="1" applyAlignment="1">
      <alignment vertical="center"/>
    </xf>
    <xf numFmtId="0" fontId="20" fillId="0" borderId="12" xfId="0" applyFont="1" applyBorder="1" applyAlignment="1">
      <alignment horizontal="center" vertical="center"/>
    </xf>
    <xf numFmtId="49" fontId="7" fillId="0" borderId="0" xfId="3" applyNumberFormat="1" applyFont="1" applyBorder="1" applyAlignment="1">
      <alignment horizontal="right" vertical="top"/>
    </xf>
    <xf numFmtId="0" fontId="10" fillId="0" borderId="0" xfId="0" applyFont="1" applyBorder="1" applyAlignment="1">
      <alignment vertical="center" shrinkToFit="1"/>
    </xf>
    <xf numFmtId="0" fontId="8" fillId="0" borderId="12" xfId="3" applyFont="1" applyBorder="1" applyAlignment="1">
      <alignment horizontal="center" vertical="center"/>
    </xf>
    <xf numFmtId="0" fontId="8" fillId="0" borderId="14" xfId="3" applyFont="1" applyBorder="1" applyAlignment="1">
      <alignment vertical="center" wrapText="1" shrinkToFit="1"/>
    </xf>
    <xf numFmtId="0" fontId="8" fillId="0" borderId="1" xfId="3" applyFont="1" applyBorder="1" applyAlignment="1">
      <alignment vertical="center" wrapText="1" shrinkToFit="1"/>
    </xf>
    <xf numFmtId="49" fontId="7" fillId="0" borderId="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0" fontId="8" fillId="0" borderId="0" xfId="0" applyFont="1">
      <alignment vertical="center"/>
    </xf>
    <xf numFmtId="0" fontId="7" fillId="0" borderId="0" xfId="0" applyFont="1">
      <alignment vertical="center"/>
    </xf>
    <xf numFmtId="0" fontId="4" fillId="0" borderId="0" xfId="0" applyFont="1" applyAlignment="1">
      <alignment vertical="center"/>
    </xf>
    <xf numFmtId="0" fontId="8" fillId="0" borderId="0" xfId="0" applyFont="1" applyBorder="1" applyAlignment="1">
      <alignment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5" xfId="0" applyFont="1" applyBorder="1" applyAlignment="1">
      <alignment horizontal="right" vertical="top" shrinkToFit="1"/>
    </xf>
    <xf numFmtId="0" fontId="7" fillId="0" borderId="6" xfId="0" applyFont="1" applyBorder="1" applyAlignment="1">
      <alignment vertical="top" shrinkToFit="1"/>
    </xf>
    <xf numFmtId="0" fontId="7" fillId="0" borderId="4" xfId="0" applyFont="1" applyBorder="1" applyAlignment="1">
      <alignment vertical="center" shrinkToFit="1"/>
    </xf>
    <xf numFmtId="0" fontId="7" fillId="0" borderId="6" xfId="0" applyFont="1" applyBorder="1" applyAlignment="1">
      <alignment vertical="center" shrinkToFit="1"/>
    </xf>
    <xf numFmtId="0" fontId="7" fillId="0" borderId="7" xfId="0" applyFont="1" applyBorder="1" applyAlignment="1">
      <alignment vertical="center" shrinkToFit="1"/>
    </xf>
    <xf numFmtId="0" fontId="7" fillId="0" borderId="5" xfId="0" applyFont="1" applyBorder="1" applyAlignment="1">
      <alignment vertical="center" shrinkToFit="1"/>
    </xf>
    <xf numFmtId="0" fontId="7" fillId="0" borderId="0" xfId="0" applyFont="1" applyBorder="1" applyAlignment="1">
      <alignment vertical="center" shrinkToFit="1"/>
    </xf>
    <xf numFmtId="0" fontId="5" fillId="0" borderId="4" xfId="0" applyFont="1" applyBorder="1" applyAlignment="1">
      <alignment horizontal="right" vertical="center" shrinkToFit="1"/>
    </xf>
    <xf numFmtId="0" fontId="7" fillId="0" borderId="10" xfId="0" applyFont="1" applyBorder="1" applyAlignment="1">
      <alignment vertical="center" shrinkToFit="1"/>
    </xf>
    <xf numFmtId="0" fontId="6" fillId="0" borderId="11" xfId="0" applyFont="1" applyBorder="1" applyAlignment="1">
      <alignment horizontal="center" vertical="center" shrinkToFit="1"/>
    </xf>
    <xf numFmtId="0" fontId="5" fillId="0" borderId="0" xfId="0" applyFont="1">
      <alignment vertical="center"/>
    </xf>
    <xf numFmtId="0" fontId="5" fillId="0" borderId="0" xfId="0" applyFont="1" applyAlignment="1">
      <alignment horizontal="right" vertical="center" shrinkToFit="1"/>
    </xf>
    <xf numFmtId="0" fontId="5" fillId="0" borderId="0" xfId="0" applyFont="1" applyAlignment="1">
      <alignment horizontal="right" vertical="center"/>
    </xf>
    <xf numFmtId="0" fontId="50" fillId="0" borderId="0" xfId="0" applyFont="1" applyBorder="1" applyAlignment="1">
      <alignment vertical="center"/>
    </xf>
    <xf numFmtId="0" fontId="12" fillId="0" borderId="0" xfId="0" applyFont="1" applyBorder="1" applyAlignment="1">
      <alignment vertical="center" textRotation="255"/>
    </xf>
    <xf numFmtId="0" fontId="30" fillId="0" borderId="0" xfId="0" applyFont="1" applyBorder="1" applyAlignment="1">
      <alignment vertical="center"/>
    </xf>
    <xf numFmtId="49" fontId="20" fillId="0" borderId="0" xfId="0" applyNumberFormat="1" applyFont="1" applyBorder="1" applyAlignment="1">
      <alignment horizontal="left" vertical="center"/>
    </xf>
    <xf numFmtId="49" fontId="7" fillId="0" borderId="0" xfId="0" applyNumberFormat="1" applyFont="1" applyBorder="1" applyAlignment="1">
      <alignment vertical="center"/>
    </xf>
    <xf numFmtId="49" fontId="7" fillId="0" borderId="0" xfId="0" applyNumberFormat="1" applyFont="1" applyBorder="1" applyAlignment="1">
      <alignment horizontal="left" vertical="center"/>
    </xf>
    <xf numFmtId="49" fontId="20" fillId="0" borderId="0" xfId="0" applyNumberFormat="1" applyFont="1" applyBorder="1" applyAlignment="1">
      <alignment vertical="center"/>
    </xf>
    <xf numFmtId="49" fontId="7" fillId="0" borderId="0" xfId="0" applyNumberFormat="1" applyFont="1" applyBorder="1" applyAlignment="1">
      <alignment horizontal="left" vertical="center" shrinkToFit="1"/>
    </xf>
    <xf numFmtId="49" fontId="7" fillId="0" borderId="0" xfId="0" applyNumberFormat="1" applyFont="1" applyBorder="1" applyAlignment="1">
      <alignment vertical="center" textRotation="255" shrinkToFit="1"/>
    </xf>
    <xf numFmtId="49" fontId="7" fillId="0" borderId="0" xfId="0" applyNumberFormat="1" applyFont="1" applyBorder="1" applyAlignment="1">
      <alignment vertical="center" shrinkToFit="1"/>
    </xf>
    <xf numFmtId="49" fontId="22" fillId="0" borderId="8" xfId="0" applyNumberFormat="1" applyFont="1" applyBorder="1" applyAlignment="1">
      <alignment horizontal="center" vertical="center" shrinkToFit="1"/>
    </xf>
    <xf numFmtId="49" fontId="7" fillId="0" borderId="9" xfId="0" applyNumberFormat="1" applyFont="1" applyBorder="1" applyAlignment="1">
      <alignment vertical="center" shrinkToFit="1"/>
    </xf>
    <xf numFmtId="49" fontId="7" fillId="0" borderId="12" xfId="0" applyNumberFormat="1" applyFont="1" applyBorder="1" applyAlignment="1">
      <alignment vertical="center" shrinkToFit="1"/>
    </xf>
    <xf numFmtId="49" fontId="8" fillId="0" borderId="13" xfId="0" applyNumberFormat="1" applyFont="1" applyBorder="1" applyAlignment="1">
      <alignment horizontal="center" shrinkToFit="1"/>
    </xf>
    <xf numFmtId="49" fontId="8" fillId="0" borderId="2" xfId="0" applyNumberFormat="1" applyFont="1" applyBorder="1" applyAlignment="1">
      <alignment horizontal="center" shrinkToFit="1"/>
    </xf>
    <xf numFmtId="49" fontId="7" fillId="0" borderId="11" xfId="0" applyNumberFormat="1" applyFont="1" applyBorder="1" applyAlignment="1">
      <alignment horizontal="right" vertical="top" shrinkToFit="1"/>
    </xf>
    <xf numFmtId="49" fontId="8" fillId="0" borderId="11" xfId="0" applyNumberFormat="1" applyFont="1" applyBorder="1" applyAlignment="1">
      <alignment horizontal="center" vertical="top" shrinkToFit="1"/>
    </xf>
    <xf numFmtId="49" fontId="31" fillId="0" borderId="13" xfId="0" applyNumberFormat="1" applyFont="1" applyBorder="1" applyAlignment="1">
      <alignment vertical="center" shrinkToFit="1"/>
    </xf>
    <xf numFmtId="49" fontId="32" fillId="0" borderId="15" xfId="0" applyNumberFormat="1" applyFont="1" applyBorder="1" applyAlignment="1">
      <alignment shrinkToFit="1"/>
    </xf>
    <xf numFmtId="49" fontId="32" fillId="0" borderId="15" xfId="0" applyNumberFormat="1" applyFont="1" applyBorder="1" applyAlignment="1">
      <alignment vertical="center" shrinkToFit="1"/>
    </xf>
    <xf numFmtId="49" fontId="32" fillId="0" borderId="11" xfId="0" applyNumberFormat="1" applyFont="1" applyBorder="1" applyAlignment="1">
      <alignment vertical="center" shrinkToFit="1"/>
    </xf>
    <xf numFmtId="49" fontId="8" fillId="0" borderId="5" xfId="0" applyNumberFormat="1" applyFont="1" applyBorder="1" applyAlignment="1">
      <alignment horizontal="center" vertical="center" shrinkToFit="1"/>
    </xf>
    <xf numFmtId="49" fontId="20" fillId="0" borderId="7" xfId="0" applyNumberFormat="1" applyFont="1" applyBorder="1" applyAlignment="1">
      <alignment horizontal="center" vertical="center" shrinkToFit="1"/>
    </xf>
    <xf numFmtId="49" fontId="34" fillId="0" borderId="0" xfId="4" applyNumberFormat="1" applyFont="1">
      <alignment vertical="center"/>
    </xf>
    <xf numFmtId="49" fontId="34" fillId="0" borderId="20" xfId="4" applyNumberFormat="1" applyFont="1" applyBorder="1" applyAlignment="1">
      <alignment vertical="center"/>
    </xf>
    <xf numFmtId="49" fontId="34" fillId="0" borderId="0" xfId="4" applyNumberFormat="1" applyFont="1" applyBorder="1" applyAlignment="1">
      <alignment vertical="center"/>
    </xf>
    <xf numFmtId="49" fontId="34" fillId="0" borderId="21" xfId="4" applyNumberFormat="1" applyFont="1" applyBorder="1" applyAlignment="1">
      <alignment vertical="center"/>
    </xf>
    <xf numFmtId="49" fontId="34" fillId="0" borderId="22" xfId="4" applyNumberFormat="1" applyFont="1" applyBorder="1" applyAlignment="1">
      <alignment vertical="center"/>
    </xf>
    <xf numFmtId="49" fontId="34" fillId="0" borderId="4" xfId="4" applyNumberFormat="1" applyFont="1" applyBorder="1" applyAlignment="1">
      <alignment vertical="center"/>
    </xf>
    <xf numFmtId="49" fontId="34" fillId="0" borderId="23" xfId="4" applyNumberFormat="1" applyFont="1" applyBorder="1" applyAlignment="1">
      <alignment vertical="center"/>
    </xf>
    <xf numFmtId="49" fontId="12" fillId="0" borderId="0" xfId="4" applyNumberFormat="1" applyFont="1">
      <alignment vertical="center"/>
    </xf>
    <xf numFmtId="49" fontId="34" fillId="0" borderId="22" xfId="4" applyNumberFormat="1" applyFont="1" applyBorder="1">
      <alignment vertical="center"/>
    </xf>
    <xf numFmtId="49" fontId="34" fillId="0" borderId="4" xfId="4" applyNumberFormat="1" applyFont="1" applyBorder="1">
      <alignment vertical="center"/>
    </xf>
    <xf numFmtId="0" fontId="38" fillId="0" borderId="0" xfId="0" applyFont="1" applyBorder="1" applyAlignment="1">
      <alignment vertical="center" shrinkToFit="1"/>
    </xf>
    <xf numFmtId="49" fontId="34" fillId="0" borderId="0" xfId="4" applyNumberFormat="1" applyFont="1" applyAlignment="1">
      <alignment horizontal="center" vertical="center"/>
    </xf>
    <xf numFmtId="0" fontId="14" fillId="0" borderId="0" xfId="4" applyNumberFormat="1" applyFont="1" applyAlignment="1">
      <alignment horizontal="center" vertical="top"/>
    </xf>
    <xf numFmtId="0" fontId="20" fillId="0" borderId="0" xfId="0" applyNumberFormat="1" applyFont="1" applyBorder="1" applyAlignment="1">
      <alignment horizontal="left" vertical="center"/>
    </xf>
    <xf numFmtId="0" fontId="15" fillId="0" borderId="9" xfId="0" applyFont="1" applyBorder="1" applyAlignment="1">
      <alignment horizontal="center" vertical="center"/>
    </xf>
    <xf numFmtId="0" fontId="10" fillId="0" borderId="0" xfId="0" applyFont="1" applyAlignment="1" applyProtection="1">
      <alignment vertical="center" shrinkToFit="1"/>
      <protection locked="0"/>
    </xf>
    <xf numFmtId="0" fontId="26" fillId="0" borderId="0" xfId="0" applyFont="1" applyAlignment="1" applyProtection="1">
      <alignment vertical="center" shrinkToFit="1"/>
      <protection locked="0"/>
    </xf>
    <xf numFmtId="0" fontId="10" fillId="0" borderId="2"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20" fillId="0" borderId="2" xfId="0" applyFont="1" applyBorder="1" applyAlignment="1" applyProtection="1">
      <alignment vertical="center" shrinkToFit="1"/>
      <protection locked="0"/>
    </xf>
    <xf numFmtId="0" fontId="20" fillId="0" borderId="1" xfId="0" applyFont="1" applyBorder="1" applyAlignment="1" applyProtection="1">
      <alignment vertical="center" shrinkToFit="1"/>
      <protection locked="0"/>
    </xf>
    <xf numFmtId="0" fontId="10" fillId="0" borderId="7"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10" fillId="0" borderId="10" xfId="0" applyFont="1" applyBorder="1" applyAlignment="1" applyProtection="1">
      <alignment vertical="center" shrinkToFit="1"/>
      <protection locked="0"/>
    </xf>
    <xf numFmtId="0" fontId="20" fillId="0" borderId="7" xfId="0" applyFont="1" applyBorder="1" applyAlignment="1" applyProtection="1">
      <alignment vertical="center" shrinkToFit="1"/>
      <protection locked="0"/>
    </xf>
    <xf numFmtId="0" fontId="20" fillId="0" borderId="0" xfId="0" applyFont="1" applyBorder="1" applyAlignment="1" applyProtection="1">
      <alignment vertical="center" shrinkToFit="1"/>
      <protection locked="0"/>
    </xf>
    <xf numFmtId="0" fontId="20" fillId="0" borderId="10" xfId="0" applyFont="1" applyBorder="1" applyAlignment="1" applyProtection="1">
      <alignment vertical="center" shrinkToFit="1"/>
      <protection locked="0"/>
    </xf>
    <xf numFmtId="0" fontId="20" fillId="0" borderId="0"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0" fillId="0" borderId="5" xfId="0" applyFont="1" applyBorder="1" applyAlignment="1" applyProtection="1">
      <alignment vertical="center" shrinkToFit="1"/>
      <protection locked="0"/>
    </xf>
    <xf numFmtId="0" fontId="20" fillId="0" borderId="4" xfId="0" applyFont="1" applyBorder="1" applyAlignment="1" applyProtection="1">
      <alignment vertical="center" shrinkToFit="1"/>
      <protection locked="0"/>
    </xf>
    <xf numFmtId="0" fontId="20" fillId="0" borderId="2" xfId="0" applyFont="1" applyBorder="1" applyAlignment="1" applyProtection="1">
      <alignment vertical="center" wrapText="1" shrinkToFit="1"/>
      <protection locked="0"/>
    </xf>
    <xf numFmtId="0" fontId="20" fillId="0" borderId="1" xfId="0" applyFont="1" applyBorder="1" applyAlignment="1" applyProtection="1">
      <alignment vertical="center" wrapText="1" shrinkToFit="1"/>
      <protection locked="0"/>
    </xf>
    <xf numFmtId="0" fontId="26" fillId="0" borderId="7" xfId="0" applyFont="1" applyBorder="1" applyAlignment="1" applyProtection="1">
      <alignment vertical="center" shrinkToFit="1"/>
      <protection locked="0"/>
    </xf>
    <xf numFmtId="0" fontId="26" fillId="0" borderId="0" xfId="0" applyFont="1" applyBorder="1" applyAlignment="1" applyProtection="1">
      <alignment vertical="center" shrinkToFit="1"/>
      <protection locked="0"/>
    </xf>
    <xf numFmtId="0" fontId="20" fillId="0" borderId="5" xfId="0" applyFont="1" applyBorder="1" applyAlignment="1" applyProtection="1">
      <alignment vertical="top" shrinkToFit="1"/>
      <protection locked="0"/>
    </xf>
    <xf numFmtId="0" fontId="20" fillId="0" borderId="4" xfId="0" applyFont="1" applyBorder="1" applyAlignment="1" applyProtection="1">
      <alignment vertical="top" shrinkToFit="1"/>
      <protection locked="0"/>
    </xf>
    <xf numFmtId="0" fontId="10" fillId="0" borderId="5" xfId="0" applyFont="1" applyBorder="1" applyAlignment="1" applyProtection="1">
      <alignment vertical="center" shrinkToFit="1"/>
      <protection locked="0"/>
    </xf>
    <xf numFmtId="0" fontId="10" fillId="0" borderId="4" xfId="0" applyFont="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49" fontId="20" fillId="0" borderId="1" xfId="0" applyNumberFormat="1" applyFont="1" applyBorder="1" applyAlignment="1" applyProtection="1">
      <alignment horizontal="right" shrinkToFit="1"/>
      <protection locked="0"/>
    </xf>
    <xf numFmtId="0" fontId="20" fillId="0" borderId="1" xfId="0" applyFont="1" applyBorder="1" applyAlignment="1" applyProtection="1">
      <alignment shrinkToFit="1"/>
      <protection locked="0"/>
    </xf>
    <xf numFmtId="0" fontId="20" fillId="0" borderId="0" xfId="0" applyFont="1" applyBorder="1" applyAlignment="1" applyProtection="1">
      <alignment horizontal="left" shrinkToFit="1"/>
      <protection locked="0"/>
    </xf>
    <xf numFmtId="0" fontId="20" fillId="0" borderId="0" xfId="0" applyFont="1" applyAlignment="1" applyProtection="1">
      <alignment shrinkToFit="1"/>
      <protection locked="0"/>
    </xf>
    <xf numFmtId="0" fontId="20" fillId="0" borderId="0" xfId="0" applyFont="1" applyAlignment="1" applyProtection="1">
      <alignment horizontal="left" shrinkToFit="1"/>
      <protection locked="0"/>
    </xf>
    <xf numFmtId="0" fontId="20" fillId="0" borderId="0" xfId="0" applyFont="1" applyAlignment="1" applyProtection="1">
      <alignment horizontal="center" shrinkToFit="1"/>
      <protection locked="0"/>
    </xf>
    <xf numFmtId="0" fontId="20" fillId="0" borderId="0" xfId="0" applyFont="1" applyAlignment="1" applyProtection="1">
      <alignment horizontal="left"/>
      <protection locked="0"/>
    </xf>
    <xf numFmtId="0" fontId="0" fillId="0" borderId="81" xfId="0" applyFill="1" applyBorder="1" applyAlignment="1">
      <alignment vertical="center" shrinkToFit="1"/>
    </xf>
    <xf numFmtId="0" fontId="0" fillId="0" borderId="79" xfId="0" applyFill="1" applyBorder="1" applyAlignment="1">
      <alignment vertical="center" shrinkToFit="1"/>
    </xf>
    <xf numFmtId="0" fontId="44" fillId="0" borderId="79" xfId="0" applyNumberFormat="1" applyFont="1" applyFill="1" applyBorder="1" applyAlignment="1">
      <alignment horizontal="center" vertical="center" shrinkToFit="1"/>
    </xf>
    <xf numFmtId="0" fontId="14" fillId="0" borderId="0" xfId="0" applyFont="1" applyBorder="1" applyAlignment="1" applyProtection="1">
      <alignment vertical="center" shrinkToFit="1"/>
      <protection locked="0"/>
    </xf>
    <xf numFmtId="0" fontId="20" fillId="0" borderId="12" xfId="0" applyFont="1" applyBorder="1" applyAlignment="1" applyProtection="1">
      <alignment vertical="center" shrinkToFit="1"/>
      <protection locked="0"/>
    </xf>
    <xf numFmtId="0" fontId="12" fillId="0" borderId="8" xfId="0" applyFont="1" applyBorder="1" applyAlignment="1">
      <alignment horizontal="center" vertical="center"/>
    </xf>
    <xf numFmtId="0" fontId="20" fillId="0" borderId="1" xfId="0" applyFont="1" applyBorder="1" applyAlignment="1" applyProtection="1">
      <alignment horizontal="left"/>
      <protection locked="0"/>
    </xf>
    <xf numFmtId="49" fontId="20" fillId="0" borderId="0" xfId="0" applyNumberFormat="1" applyFont="1" applyAlignment="1" applyProtection="1">
      <alignment horizontal="right" shrinkToFit="1"/>
      <protection locked="0"/>
    </xf>
    <xf numFmtId="0" fontId="53" fillId="0" borderId="0" xfId="0" applyFont="1" applyAlignment="1" applyProtection="1">
      <alignment horizontal="left"/>
      <protection locked="0"/>
    </xf>
    <xf numFmtId="49" fontId="20" fillId="0" borderId="0" xfId="0" applyNumberFormat="1" applyFont="1" applyAlignment="1" applyProtection="1">
      <alignment shrinkToFit="1"/>
      <protection locked="0"/>
    </xf>
    <xf numFmtId="0" fontId="6" fillId="0" borderId="0" xfId="0" applyFont="1" applyBorder="1" applyAlignment="1">
      <alignment horizontal="center" vertical="center"/>
    </xf>
    <xf numFmtId="49" fontId="5" fillId="0" borderId="10" xfId="0" applyNumberFormat="1" applyFont="1" applyBorder="1" applyAlignment="1">
      <alignment horizontal="right" vertical="center"/>
    </xf>
    <xf numFmtId="0" fontId="7" fillId="0" borderId="0" xfId="0" applyFont="1" applyBorder="1" applyAlignment="1">
      <alignment horizontal="center" vertical="center"/>
    </xf>
    <xf numFmtId="0" fontId="5" fillId="0" borderId="0" xfId="0" applyFont="1" applyBorder="1" applyAlignment="1">
      <alignment horizontal="left" vertical="center"/>
    </xf>
    <xf numFmtId="0" fontId="29" fillId="0" borderId="0" xfId="0" applyFont="1" applyBorder="1" applyAlignment="1">
      <alignment horizontal="left" vertical="center"/>
    </xf>
    <xf numFmtId="0" fontId="12" fillId="0" borderId="9" xfId="0" applyFont="1" applyBorder="1" applyAlignment="1">
      <alignment horizontal="center" vertical="center"/>
    </xf>
    <xf numFmtId="0" fontId="8" fillId="0" borderId="0" xfId="3" applyFont="1" applyBorder="1" applyAlignment="1">
      <alignment horizontal="left" vertical="center"/>
    </xf>
    <xf numFmtId="0" fontId="10" fillId="0" borderId="8" xfId="0" applyFont="1" applyBorder="1" applyAlignment="1">
      <alignment horizontal="center" vertical="center"/>
    </xf>
    <xf numFmtId="49" fontId="8" fillId="0" borderId="12" xfId="0" applyNumberFormat="1" applyFont="1" applyBorder="1" applyAlignment="1">
      <alignment horizontal="center" vertical="center" shrinkToFit="1"/>
    </xf>
    <xf numFmtId="49" fontId="7" fillId="0" borderId="0" xfId="3" applyNumberFormat="1" applyFont="1" applyBorder="1" applyAlignment="1">
      <alignment horizontal="right" vertical="center"/>
    </xf>
    <xf numFmtId="0" fontId="7" fillId="0" borderId="0" xfId="3" applyFont="1" applyBorder="1" applyAlignment="1">
      <alignment horizontal="left" vertical="center"/>
    </xf>
    <xf numFmtId="0" fontId="8" fillId="0" borderId="9" xfId="3" applyFont="1" applyBorder="1" applyAlignment="1">
      <alignment horizontal="right" vertical="center" shrinkToFit="1"/>
    </xf>
    <xf numFmtId="0" fontId="8" fillId="0" borderId="12" xfId="3" applyFont="1" applyBorder="1" applyAlignment="1">
      <alignment horizontal="right" vertical="center" shrinkToFit="1"/>
    </xf>
    <xf numFmtId="0" fontId="8" fillId="0" borderId="12" xfId="3" applyFont="1" applyBorder="1" applyAlignment="1">
      <alignment horizontal="center" vertical="center" shrinkToFit="1"/>
    </xf>
    <xf numFmtId="0" fontId="8" fillId="0" borderId="0" xfId="3" applyFont="1" applyBorder="1" applyAlignment="1">
      <alignment horizontal="left" vertical="center"/>
    </xf>
    <xf numFmtId="0" fontId="8" fillId="0" borderId="8" xfId="3" applyFont="1" applyBorder="1" applyAlignment="1">
      <alignment horizontal="center" vertical="center"/>
    </xf>
    <xf numFmtId="0" fontId="8" fillId="0" borderId="6" xfId="3" applyFont="1" applyBorder="1" applyAlignment="1">
      <alignment horizontal="right" vertical="center" shrinkToFit="1"/>
    </xf>
    <xf numFmtId="0" fontId="20" fillId="0" borderId="9" xfId="0" applyFont="1" applyBorder="1" applyAlignment="1">
      <alignment horizontal="right" vertical="center"/>
    </xf>
    <xf numFmtId="0" fontId="20" fillId="0" borderId="12" xfId="0" applyFont="1" applyBorder="1" applyAlignment="1">
      <alignment horizontal="right" vertical="center"/>
    </xf>
    <xf numFmtId="0" fontId="20" fillId="0" borderId="0" xfId="0" applyFont="1" applyAlignment="1">
      <alignment horizontal="left" vertical="center"/>
    </xf>
    <xf numFmtId="0" fontId="12" fillId="0" borderId="12" xfId="0" applyFont="1" applyBorder="1" applyAlignment="1"/>
    <xf numFmtId="0" fontId="12" fillId="0" borderId="14" xfId="0" applyFont="1" applyBorder="1" applyAlignment="1">
      <alignment horizontal="center" vertical="center"/>
    </xf>
    <xf numFmtId="0" fontId="12" fillId="0" borderId="9" xfId="0" applyFont="1" applyBorder="1" applyAlignment="1">
      <alignment horizontal="center" vertical="center" shrinkToFit="1"/>
    </xf>
    <xf numFmtId="0" fontId="7" fillId="0" borderId="0" xfId="0" applyFont="1" applyBorder="1" applyAlignment="1">
      <alignment shrinkToFit="1"/>
    </xf>
    <xf numFmtId="0" fontId="5" fillId="0" borderId="0" xfId="0" applyFont="1" applyBorder="1">
      <alignment vertical="center"/>
    </xf>
    <xf numFmtId="0" fontId="7" fillId="0" borderId="15" xfId="0" applyFont="1" applyBorder="1">
      <alignment vertical="center"/>
    </xf>
    <xf numFmtId="0" fontId="7" fillId="0" borderId="0" xfId="0" applyFont="1" applyBorder="1">
      <alignment vertical="center"/>
    </xf>
    <xf numFmtId="0" fontId="7" fillId="0" borderId="7" xfId="0" applyFont="1" applyBorder="1" applyAlignment="1">
      <alignment horizontal="right" shrinkToFit="1"/>
    </xf>
    <xf numFmtId="182" fontId="7" fillId="0" borderId="0" xfId="0" applyNumberFormat="1" applyFont="1" applyBorder="1" applyAlignment="1">
      <alignment shrinkToFit="1"/>
    </xf>
    <xf numFmtId="0" fontId="8" fillId="0" borderId="0" xfId="3" applyFont="1" applyBorder="1" applyAlignment="1">
      <alignment horizontal="left"/>
    </xf>
    <xf numFmtId="0" fontId="8" fillId="0" borderId="5" xfId="3" applyFont="1" applyBorder="1" applyAlignment="1">
      <alignment vertical="center" shrinkToFit="1"/>
    </xf>
    <xf numFmtId="0" fontId="8" fillId="0" borderId="6" xfId="3" applyFont="1" applyBorder="1" applyAlignment="1">
      <alignment vertical="center" shrinkToFit="1"/>
    </xf>
    <xf numFmtId="0" fontId="8" fillId="0" borderId="13" xfId="3" applyFont="1" applyBorder="1" applyAlignment="1">
      <alignment horizontal="right" vertical="top"/>
    </xf>
    <xf numFmtId="0" fontId="8" fillId="0" borderId="15" xfId="3" applyFont="1" applyBorder="1" applyAlignment="1">
      <alignment horizontal="right" vertical="top"/>
    </xf>
    <xf numFmtId="0" fontId="8" fillId="0" borderId="11" xfId="3" applyFont="1" applyBorder="1" applyAlignment="1">
      <alignment horizontal="right" vertical="top"/>
    </xf>
    <xf numFmtId="0" fontId="8" fillId="0" borderId="0" xfId="3" applyFont="1" applyBorder="1" applyAlignment="1">
      <alignment vertical="center" wrapText="1" shrinkToFit="1"/>
    </xf>
    <xf numFmtId="0" fontId="20" fillId="0" borderId="7" xfId="0" applyFont="1" applyBorder="1" applyAlignment="1"/>
    <xf numFmtId="49" fontId="12" fillId="0" borderId="0" xfId="0" applyNumberFormat="1" applyFont="1" applyBorder="1" applyAlignment="1">
      <alignment vertical="center" shrinkToFit="1"/>
    </xf>
    <xf numFmtId="49" fontId="15" fillId="0" borderId="0" xfId="0" applyNumberFormat="1" applyFont="1" applyBorder="1" applyAlignment="1">
      <alignment horizontal="left" vertical="center"/>
    </xf>
    <xf numFmtId="0" fontId="7" fillId="0" borderId="0" xfId="3" applyFont="1" applyBorder="1" applyAlignment="1">
      <alignment horizontal="right" vertical="center"/>
    </xf>
    <xf numFmtId="49" fontId="12" fillId="0" borderId="0" xfId="4" applyNumberFormat="1" applyFont="1">
      <alignment vertical="center"/>
    </xf>
    <xf numFmtId="0" fontId="7" fillId="0" borderId="0" xfId="3" applyFont="1" applyBorder="1" applyAlignment="1">
      <alignment horizontal="center" vertical="center"/>
    </xf>
    <xf numFmtId="0" fontId="7" fillId="0" borderId="0" xfId="3" applyFont="1" applyBorder="1" applyAlignment="1">
      <alignment vertical="center"/>
    </xf>
    <xf numFmtId="0" fontId="35" fillId="0" borderId="0" xfId="0" applyFont="1" applyAlignment="1" applyProtection="1">
      <alignment vertical="center" shrinkToFit="1"/>
      <protection locked="0"/>
    </xf>
    <xf numFmtId="0" fontId="4" fillId="0" borderId="9" xfId="0" applyFont="1" applyBorder="1" applyAlignment="1">
      <alignment vertical="center" shrinkToFit="1"/>
    </xf>
    <xf numFmtId="0" fontId="8" fillId="0" borderId="13" xfId="3" applyFont="1" applyBorder="1" applyAlignment="1">
      <alignment horizontal="left" vertical="center"/>
    </xf>
    <xf numFmtId="0" fontId="8" fillId="0" borderId="15" xfId="3" applyFont="1" applyBorder="1" applyAlignment="1">
      <alignment horizontal="left" vertical="center"/>
    </xf>
    <xf numFmtId="0" fontId="8" fillId="0" borderId="11" xfId="3" applyFont="1" applyBorder="1" applyAlignment="1">
      <alignment horizontal="left"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49" fontId="5" fillId="0" borderId="0" xfId="0" applyNumberFormat="1" applyFont="1" applyBorder="1" applyAlignment="1">
      <alignment vertical="center"/>
    </xf>
    <xf numFmtId="0" fontId="7" fillId="0" borderId="0" xfId="3" applyFont="1" applyBorder="1" applyAlignment="1">
      <alignment horizontal="left" vertical="center"/>
    </xf>
    <xf numFmtId="0" fontId="8" fillId="0" borderId="0" xfId="3" applyFont="1" applyBorder="1" applyAlignment="1">
      <alignment horizontal="left" vertical="center"/>
    </xf>
    <xf numFmtId="0" fontId="59" fillId="0" borderId="0" xfId="0" applyFont="1">
      <alignment vertical="center"/>
    </xf>
    <xf numFmtId="0" fontId="0" fillId="0" borderId="0" xfId="0" applyFill="1">
      <alignment vertical="center"/>
    </xf>
    <xf numFmtId="0" fontId="51" fillId="0" borderId="0" xfId="0" applyFont="1" applyFill="1">
      <alignment vertical="center"/>
    </xf>
    <xf numFmtId="0" fontId="0" fillId="0" borderId="0" xfId="0" applyFill="1" applyAlignment="1">
      <alignment vertical="center" shrinkToFit="1"/>
    </xf>
    <xf numFmtId="0" fontId="0" fillId="0" borderId="0" xfId="0" applyFill="1" applyAlignment="1">
      <alignment horizontal="center" vertical="center" shrinkToFit="1"/>
    </xf>
    <xf numFmtId="0" fontId="54" fillId="0" borderId="8" xfId="0" applyFont="1" applyFill="1" applyBorder="1" applyAlignment="1">
      <alignment horizontal="center" vertical="center" shrinkToFit="1"/>
    </xf>
    <xf numFmtId="0" fontId="54" fillId="0" borderId="2" xfId="0" applyFont="1" applyFill="1" applyBorder="1" applyAlignment="1">
      <alignment horizontal="centerContinuous" vertical="center" shrinkToFit="1"/>
    </xf>
    <xf numFmtId="0" fontId="54" fillId="0" borderId="3" xfId="0" applyFont="1" applyFill="1" applyBorder="1" applyAlignment="1">
      <alignment horizontal="centerContinuous" vertical="center" shrinkToFit="1"/>
    </xf>
    <xf numFmtId="0" fontId="54" fillId="0" borderId="13" xfId="0" applyNumberFormat="1" applyFont="1" applyFill="1" applyBorder="1" applyAlignment="1">
      <alignment horizontal="center" vertical="center" wrapText="1" shrinkToFit="1"/>
    </xf>
    <xf numFmtId="0" fontId="0" fillId="0" borderId="0" xfId="0" applyFill="1" applyAlignment="1">
      <alignment horizontal="center" vertical="center"/>
    </xf>
    <xf numFmtId="49" fontId="0" fillId="0" borderId="77" xfId="0" applyNumberFormat="1" applyFill="1" applyBorder="1">
      <alignment vertical="center"/>
    </xf>
    <xf numFmtId="0" fontId="0" fillId="0" borderId="77" xfId="0" applyFill="1" applyBorder="1" applyAlignment="1">
      <alignment vertical="center" shrinkToFit="1"/>
    </xf>
    <xf numFmtId="0" fontId="0" fillId="0" borderId="2" xfId="0" applyFill="1" applyBorder="1" applyAlignment="1">
      <alignment vertical="center"/>
    </xf>
    <xf numFmtId="0" fontId="0" fillId="0" borderId="78" xfId="0" applyFill="1" applyBorder="1" applyAlignment="1">
      <alignment vertical="center" shrinkToFit="1"/>
    </xf>
    <xf numFmtId="0" fontId="0" fillId="0" borderId="77" xfId="0" applyNumberFormat="1" applyFill="1" applyBorder="1" applyAlignment="1">
      <alignment horizontal="center" vertical="center" shrinkToFit="1"/>
    </xf>
    <xf numFmtId="0" fontId="0" fillId="0" borderId="24" xfId="0" applyFill="1" applyBorder="1">
      <alignment vertical="center"/>
    </xf>
    <xf numFmtId="0" fontId="0" fillId="0" borderId="25" xfId="0" applyFill="1" applyBorder="1">
      <alignment vertical="center"/>
    </xf>
    <xf numFmtId="0" fontId="0" fillId="0" borderId="26" xfId="0" applyFill="1" applyBorder="1">
      <alignment vertical="center"/>
    </xf>
    <xf numFmtId="49" fontId="0" fillId="0" borderId="79" xfId="0" applyNumberFormat="1" applyFill="1" applyBorder="1">
      <alignment vertical="center"/>
    </xf>
    <xf numFmtId="0" fontId="0" fillId="0" borderId="79" xfId="0" applyNumberFormat="1" applyFill="1" applyBorder="1" applyAlignment="1">
      <alignment horizontal="center" vertical="center" shrinkToFit="1"/>
    </xf>
    <xf numFmtId="0" fontId="0" fillId="0" borderId="7" xfId="0" applyFill="1" applyBorder="1" applyAlignment="1">
      <alignment vertical="center"/>
    </xf>
    <xf numFmtId="0" fontId="0" fillId="0" borderId="27"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85" xfId="0" applyFill="1" applyBorder="1" applyAlignment="1">
      <alignment vertical="center"/>
    </xf>
    <xf numFmtId="0" fontId="0" fillId="0" borderId="84" xfId="0" applyFill="1" applyBorder="1" applyAlignment="1">
      <alignment vertical="center"/>
    </xf>
    <xf numFmtId="0" fontId="0" fillId="0" borderId="30" xfId="0" applyFill="1" applyBorder="1">
      <alignment vertical="center"/>
    </xf>
    <xf numFmtId="0" fontId="0" fillId="0" borderId="31" xfId="0" applyFill="1" applyBorder="1">
      <alignment vertical="center"/>
    </xf>
    <xf numFmtId="0" fontId="0" fillId="0" borderId="32" xfId="0" applyFill="1" applyBorder="1">
      <alignment vertical="center"/>
    </xf>
    <xf numFmtId="177" fontId="0" fillId="0" borderId="0" xfId="0" applyNumberFormat="1" applyFill="1">
      <alignment vertical="center"/>
    </xf>
    <xf numFmtId="0" fontId="34" fillId="0" borderId="79" xfId="0" applyFont="1" applyFill="1" applyBorder="1" applyAlignment="1">
      <alignment horizontal="right" vertical="center" shrinkToFit="1"/>
    </xf>
    <xf numFmtId="0" fontId="34" fillId="0" borderId="81" xfId="0" applyFont="1" applyFill="1" applyBorder="1" applyAlignment="1">
      <alignment vertical="center" shrinkToFit="1"/>
    </xf>
    <xf numFmtId="0" fontId="52" fillId="0" borderId="79" xfId="0" applyNumberFormat="1" applyFont="1" applyFill="1" applyBorder="1" applyAlignment="1">
      <alignment horizontal="center" vertical="center" shrinkToFit="1"/>
    </xf>
    <xf numFmtId="0" fontId="34" fillId="0" borderId="79" xfId="0" applyNumberFormat="1" applyFont="1" applyFill="1" applyBorder="1" applyAlignment="1">
      <alignment horizontal="center" vertical="center" shrinkToFit="1"/>
    </xf>
    <xf numFmtId="0" fontId="0" fillId="0" borderId="80" xfId="0" applyFill="1" applyBorder="1">
      <alignment vertical="center"/>
    </xf>
    <xf numFmtId="49" fontId="0" fillId="0" borderId="82" xfId="0" applyNumberFormat="1" applyFill="1" applyBorder="1">
      <alignment vertical="center"/>
    </xf>
    <xf numFmtId="0" fontId="0" fillId="0" borderId="82" xfId="0" applyFill="1" applyBorder="1" applyAlignment="1">
      <alignment vertical="center" shrinkToFit="1"/>
    </xf>
    <xf numFmtId="0" fontId="0" fillId="0" borderId="83" xfId="0" applyFill="1" applyBorder="1" applyAlignment="1">
      <alignment vertical="center" shrinkToFit="1"/>
    </xf>
    <xf numFmtId="0" fontId="0" fillId="0" borderId="82" xfId="0" applyNumberFormat="1" applyFill="1" applyBorder="1" applyAlignment="1">
      <alignment horizontal="center" vertical="center" shrinkToFit="1"/>
    </xf>
    <xf numFmtId="0" fontId="14" fillId="0" borderId="0" xfId="0" applyFont="1" applyAlignment="1">
      <alignment shrinkToFit="1"/>
    </xf>
    <xf numFmtId="0" fontId="7" fillId="0" borderId="0" xfId="3" applyFont="1" applyBorder="1" applyAlignment="1">
      <alignment vertical="center" shrinkToFit="1"/>
    </xf>
    <xf numFmtId="49" fontId="7" fillId="0" borderId="0" xfId="3" applyNumberFormat="1" applyFont="1" applyBorder="1" applyAlignment="1">
      <alignment horizontal="right" vertical="center"/>
    </xf>
    <xf numFmtId="49" fontId="7" fillId="0" borderId="0" xfId="3" applyNumberFormat="1" applyFont="1" applyBorder="1" applyAlignment="1">
      <alignment vertical="center" shrinkToFit="1"/>
    </xf>
    <xf numFmtId="49" fontId="7" fillId="0" borderId="0" xfId="3" applyNumberFormat="1" applyFont="1" applyBorder="1" applyAlignment="1">
      <alignment horizontal="left" vertical="center" shrinkToFit="1"/>
    </xf>
    <xf numFmtId="0" fontId="7" fillId="0" borderId="0" xfId="3" applyFont="1" applyBorder="1" applyAlignment="1">
      <alignment horizontal="center" vertical="center"/>
    </xf>
    <xf numFmtId="0" fontId="7" fillId="0" borderId="0" xfId="3" applyFont="1" applyBorder="1" applyAlignment="1">
      <alignment horizontal="left" vertical="center"/>
    </xf>
    <xf numFmtId="0" fontId="7" fillId="0" borderId="0" xfId="3" applyFont="1" applyBorder="1" applyAlignment="1">
      <alignment vertical="center"/>
    </xf>
    <xf numFmtId="0" fontId="7" fillId="0" borderId="0" xfId="3" applyFont="1" applyBorder="1" applyAlignment="1">
      <alignment vertical="center"/>
    </xf>
    <xf numFmtId="38" fontId="10" fillId="0" borderId="0" xfId="1" applyFont="1" applyBorder="1" applyAlignment="1">
      <alignment horizontal="center" vertical="center"/>
    </xf>
    <xf numFmtId="0" fontId="7" fillId="0" borderId="8" xfId="3" applyFont="1" applyBorder="1" applyAlignment="1">
      <alignment vertical="center"/>
    </xf>
    <xf numFmtId="38" fontId="7" fillId="0" borderId="8" xfId="3" applyNumberFormat="1" applyFont="1" applyBorder="1" applyAlignment="1">
      <alignment vertical="center"/>
    </xf>
    <xf numFmtId="0" fontId="0" fillId="2" borderId="0" xfId="0" applyFill="1">
      <alignment vertical="center"/>
    </xf>
    <xf numFmtId="0" fontId="10" fillId="0" borderId="9"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10" fillId="0" borderId="14" xfId="0" applyFont="1" applyBorder="1" applyAlignment="1" applyProtection="1">
      <alignment horizontal="center" vertical="center" shrinkToFit="1"/>
      <protection locked="0"/>
    </xf>
    <xf numFmtId="0" fontId="7" fillId="0" borderId="0" xfId="0" applyFont="1" applyBorder="1" applyAlignment="1" applyProtection="1">
      <alignment horizontal="left" vertical="center" shrinkToFit="1"/>
      <protection locked="0"/>
    </xf>
    <xf numFmtId="0" fontId="10" fillId="0" borderId="0"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10" fillId="0" borderId="2"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176" fontId="10" fillId="0" borderId="9" xfId="0" applyNumberFormat="1" applyFont="1" applyBorder="1" applyAlignment="1" applyProtection="1">
      <alignment vertical="center" shrinkToFit="1"/>
      <protection locked="0"/>
    </xf>
    <xf numFmtId="0" fontId="10" fillId="0" borderId="14" xfId="0" applyFont="1" applyBorder="1" applyAlignment="1" applyProtection="1">
      <alignment vertical="center" shrinkToFit="1"/>
      <protection locked="0"/>
    </xf>
    <xf numFmtId="38" fontId="57" fillId="0" borderId="9" xfId="1" applyFont="1" applyBorder="1" applyAlignment="1" applyProtection="1">
      <alignment horizontal="center" vertical="center" shrinkToFit="1"/>
      <protection locked="0"/>
    </xf>
    <xf numFmtId="38" fontId="57" fillId="0" borderId="14" xfId="1"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shrinkToFit="1"/>
      <protection locked="0"/>
    </xf>
    <xf numFmtId="0" fontId="20" fillId="0" borderId="1"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6" xfId="0" applyFont="1" applyBorder="1" applyAlignment="1" applyProtection="1">
      <alignment horizontal="center" vertical="center" shrinkToFit="1"/>
      <protection locked="0"/>
    </xf>
    <xf numFmtId="0" fontId="10" fillId="0" borderId="86"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20" fillId="0" borderId="2" xfId="0" applyFont="1" applyBorder="1" applyAlignment="1" applyProtection="1">
      <alignment horizontal="center" vertical="center" wrapText="1" shrinkToFit="1"/>
      <protection locked="0"/>
    </xf>
    <xf numFmtId="0" fontId="20" fillId="0" borderId="1" xfId="0" applyFont="1" applyBorder="1" applyAlignment="1" applyProtection="1">
      <alignment horizontal="center" vertical="center" wrapText="1" shrinkToFit="1"/>
      <protection locked="0"/>
    </xf>
    <xf numFmtId="0" fontId="20" fillId="0" borderId="7" xfId="0" applyFont="1" applyBorder="1" applyAlignment="1" applyProtection="1">
      <alignment horizontal="center" vertical="center" wrapText="1" shrinkToFit="1"/>
      <protection locked="0"/>
    </xf>
    <xf numFmtId="0" fontId="20" fillId="0" borderId="0" xfId="0" applyFont="1" applyBorder="1" applyAlignment="1" applyProtection="1">
      <alignment horizontal="center" vertical="center" wrapText="1" shrinkToFit="1"/>
      <protection locked="0"/>
    </xf>
    <xf numFmtId="0" fontId="20" fillId="0" borderId="5" xfId="0" applyFont="1" applyBorder="1" applyAlignment="1" applyProtection="1">
      <alignment horizontal="center" vertical="center" wrapText="1" shrinkToFit="1"/>
      <protection locked="0"/>
    </xf>
    <xf numFmtId="0" fontId="20" fillId="0" borderId="4" xfId="0" applyFont="1" applyBorder="1" applyAlignment="1" applyProtection="1">
      <alignment horizontal="center" vertical="center" wrapText="1" shrinkToFit="1"/>
      <protection locked="0"/>
    </xf>
    <xf numFmtId="0" fontId="20" fillId="0" borderId="9"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176" fontId="27" fillId="0" borderId="8" xfId="0" applyNumberFormat="1" applyFont="1" applyBorder="1" applyAlignment="1" applyProtection="1">
      <alignment shrinkToFit="1"/>
      <protection locked="0"/>
    </xf>
    <xf numFmtId="0" fontId="8" fillId="0" borderId="2" xfId="0" applyFont="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8" fillId="0" borderId="5"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55" fillId="0" borderId="2" xfId="0" applyFont="1" applyBorder="1" applyAlignment="1" applyProtection="1">
      <alignment horizontal="center" shrinkToFit="1"/>
      <protection locked="0"/>
    </xf>
    <xf numFmtId="0" fontId="55" fillId="0" borderId="3" xfId="0" applyFont="1" applyBorder="1" applyAlignment="1" applyProtection="1">
      <alignment horizontal="center" shrinkToFit="1"/>
      <protection locked="0"/>
    </xf>
    <xf numFmtId="0" fontId="5" fillId="0" borderId="5"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3" fillId="0" borderId="0" xfId="0" applyFont="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20" fillId="0" borderId="7" xfId="0" applyFont="1" applyBorder="1" applyAlignment="1" applyProtection="1">
      <alignment horizontal="right" vertical="center" shrinkToFit="1"/>
      <protection locked="0"/>
    </xf>
    <xf numFmtId="0" fontId="20" fillId="0" borderId="0" xfId="0" applyFont="1" applyBorder="1" applyAlignment="1" applyProtection="1">
      <alignment horizontal="right" vertical="center" shrinkToFit="1"/>
      <protection locked="0"/>
    </xf>
    <xf numFmtId="0" fontId="20" fillId="0" borderId="10" xfId="0" applyFont="1" applyBorder="1" applyAlignment="1" applyProtection="1">
      <alignment horizontal="right" vertical="center" shrinkToFit="1"/>
      <protection locked="0"/>
    </xf>
    <xf numFmtId="0" fontId="20" fillId="0" borderId="7" xfId="0" applyFont="1" applyBorder="1" applyAlignment="1" applyProtection="1">
      <alignment horizontal="center" shrinkToFit="1"/>
      <protection locked="0"/>
    </xf>
    <xf numFmtId="0" fontId="20" fillId="0" borderId="0" xfId="0" applyFont="1" applyBorder="1" applyAlignment="1" applyProtection="1">
      <alignment horizontal="center" shrinkToFit="1"/>
      <protection locked="0"/>
    </xf>
    <xf numFmtId="0" fontId="10" fillId="0" borderId="7" xfId="0" applyFont="1" applyBorder="1" applyAlignment="1" applyProtection="1">
      <alignment horizontal="left" vertical="center" shrinkToFit="1"/>
      <protection locked="0"/>
    </xf>
    <xf numFmtId="0" fontId="10" fillId="0" borderId="89" xfId="0" applyFont="1" applyBorder="1" applyAlignment="1" applyProtection="1">
      <alignment horizontal="center" vertical="center" shrinkToFit="1"/>
      <protection locked="0"/>
    </xf>
    <xf numFmtId="0" fontId="10" fillId="0" borderId="90" xfId="0" applyFont="1" applyBorder="1" applyAlignment="1" applyProtection="1">
      <alignment horizontal="center" vertical="center" shrinkToFit="1"/>
      <protection locked="0"/>
    </xf>
    <xf numFmtId="0" fontId="10" fillId="0" borderId="91" xfId="0" applyFont="1" applyBorder="1" applyAlignment="1" applyProtection="1">
      <alignment horizontal="center" vertical="center" shrinkToFit="1"/>
      <protection locked="0"/>
    </xf>
    <xf numFmtId="0" fontId="10" fillId="0" borderId="92" xfId="0" applyFont="1" applyBorder="1" applyAlignment="1" applyProtection="1">
      <alignment horizontal="center" vertical="center" shrinkToFit="1"/>
      <protection locked="0"/>
    </xf>
    <xf numFmtId="0" fontId="10" fillId="0" borderId="93" xfId="0" applyFont="1" applyBorder="1" applyAlignment="1" applyProtection="1">
      <alignment horizontal="center" vertical="center" shrinkToFit="1"/>
      <protection locked="0"/>
    </xf>
    <xf numFmtId="0" fontId="10" fillId="0" borderId="94" xfId="0" applyFont="1" applyBorder="1" applyAlignment="1" applyProtection="1">
      <alignment horizontal="center" vertical="center" shrinkToFit="1"/>
      <protection locked="0"/>
    </xf>
    <xf numFmtId="0" fontId="4" fillId="0" borderId="0" xfId="0" applyFont="1" applyBorder="1" applyAlignment="1" applyProtection="1">
      <alignment horizontal="center" vertical="top" shrinkToFit="1"/>
      <protection locked="0"/>
    </xf>
    <xf numFmtId="0" fontId="4" fillId="0" borderId="10" xfId="0" applyFont="1" applyBorder="1" applyAlignment="1" applyProtection="1">
      <alignment horizontal="center" vertical="top" shrinkToFit="1"/>
      <protection locked="0"/>
    </xf>
    <xf numFmtId="0" fontId="4" fillId="0" borderId="3"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49" fontId="4" fillId="0" borderId="1" xfId="0" applyNumberFormat="1" applyFont="1" applyBorder="1" applyAlignment="1" applyProtection="1">
      <alignment horizontal="center" shrinkToFit="1"/>
      <protection locked="0"/>
    </xf>
    <xf numFmtId="49" fontId="4" fillId="0" borderId="0" xfId="0" applyNumberFormat="1" applyFont="1" applyBorder="1" applyAlignment="1" applyProtection="1">
      <alignment horizontal="center" shrinkToFit="1"/>
      <protection locked="0"/>
    </xf>
    <xf numFmtId="0" fontId="55" fillId="0" borderId="5" xfId="0" applyFont="1" applyBorder="1" applyAlignment="1" applyProtection="1">
      <alignment horizontal="center" vertical="center" shrinkToFit="1"/>
      <protection locked="0"/>
    </xf>
    <xf numFmtId="0" fontId="55" fillId="0" borderId="6" xfId="0" applyFont="1" applyBorder="1" applyAlignment="1" applyProtection="1">
      <alignment horizontal="center" vertical="center" shrinkToFit="1"/>
      <protection locked="0"/>
    </xf>
    <xf numFmtId="0" fontId="20" fillId="3" borderId="2" xfId="0" applyFont="1" applyFill="1" applyBorder="1" applyAlignment="1" applyProtection="1">
      <alignment horizontal="center" vertical="center" shrinkToFit="1"/>
      <protection locked="0"/>
    </xf>
    <xf numFmtId="0" fontId="20" fillId="3" borderId="1" xfId="0" applyFont="1" applyFill="1" applyBorder="1" applyAlignment="1" applyProtection="1">
      <alignment horizontal="center" vertical="center" shrinkToFit="1"/>
      <protection locked="0"/>
    </xf>
    <xf numFmtId="0" fontId="20" fillId="3" borderId="7" xfId="0" applyFont="1" applyFill="1" applyBorder="1" applyAlignment="1" applyProtection="1">
      <alignment horizontal="center" vertical="center" shrinkToFit="1"/>
      <protection locked="0"/>
    </xf>
    <xf numFmtId="0" fontId="20" fillId="3" borderId="0" xfId="0" applyFont="1" applyFill="1" applyBorder="1" applyAlignment="1" applyProtection="1">
      <alignment horizontal="center" vertical="center" shrinkToFit="1"/>
      <protection locked="0"/>
    </xf>
    <xf numFmtId="0" fontId="20" fillId="3" borderId="5" xfId="0" applyFont="1" applyFill="1" applyBorder="1" applyAlignment="1" applyProtection="1">
      <alignment horizontal="center" vertical="center" shrinkToFit="1"/>
      <protection locked="0"/>
    </xf>
    <xf numFmtId="0" fontId="20" fillId="3" borderId="4" xfId="0"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shrinkToFit="1"/>
      <protection locked="0"/>
    </xf>
    <xf numFmtId="0" fontId="20" fillId="3" borderId="10" xfId="0" applyFont="1" applyFill="1" applyBorder="1" applyAlignment="1" applyProtection="1">
      <alignment horizontal="center" vertical="center" shrinkToFit="1"/>
      <protection locked="0"/>
    </xf>
    <xf numFmtId="0" fontId="20" fillId="3" borderId="6" xfId="0" applyFont="1" applyFill="1" applyBorder="1" applyAlignment="1" applyProtection="1">
      <alignment horizontal="center" vertical="center" shrinkToFit="1"/>
      <protection locked="0"/>
    </xf>
    <xf numFmtId="0" fontId="4" fillId="0" borderId="4" xfId="0" applyFont="1" applyBorder="1" applyAlignment="1" applyProtection="1">
      <alignment horizontal="center" vertical="top" shrinkToFit="1"/>
      <protection locked="0"/>
    </xf>
    <xf numFmtId="0" fontId="4" fillId="0" borderId="6" xfId="0" applyFont="1" applyBorder="1" applyAlignment="1" applyProtection="1">
      <alignment horizontal="center" vertical="top" shrinkToFit="1"/>
      <protection locked="0"/>
    </xf>
    <xf numFmtId="0" fontId="7" fillId="0" borderId="2" xfId="0" applyFont="1" applyBorder="1" applyAlignment="1" applyProtection="1">
      <alignment horizontal="center" shrinkToFit="1"/>
      <protection locked="0"/>
    </xf>
    <xf numFmtId="0" fontId="7" fillId="0" borderId="1" xfId="0" applyFont="1" applyBorder="1" applyAlignment="1" applyProtection="1">
      <alignment horizontal="center" shrinkToFit="1"/>
      <protection locked="0"/>
    </xf>
    <xf numFmtId="0" fontId="7" fillId="0" borderId="3" xfId="0" applyFont="1" applyBorder="1" applyAlignment="1" applyProtection="1">
      <alignment horizontal="center" shrinkToFit="1"/>
      <protection locked="0"/>
    </xf>
    <xf numFmtId="0" fontId="12" fillId="0" borderId="7" xfId="0" applyFont="1" applyBorder="1" applyAlignment="1" applyProtection="1">
      <alignment horizontal="center" vertical="center" wrapText="1" shrinkToFit="1"/>
      <protection locked="0"/>
    </xf>
    <xf numFmtId="0" fontId="12" fillId="0" borderId="0" xfId="0" applyFont="1" applyBorder="1" applyAlignment="1" applyProtection="1">
      <alignment horizontal="center" vertical="center" wrapText="1" shrinkToFit="1"/>
      <protection locked="0"/>
    </xf>
    <xf numFmtId="0" fontId="12" fillId="0" borderId="10" xfId="0" applyFont="1" applyBorder="1" applyAlignment="1" applyProtection="1">
      <alignment horizontal="center" vertical="center" wrapText="1" shrinkToFit="1"/>
      <protection locked="0"/>
    </xf>
    <xf numFmtId="0" fontId="12" fillId="0" borderId="5" xfId="0" applyFont="1" applyBorder="1" applyAlignment="1" applyProtection="1">
      <alignment horizontal="center" vertical="center" wrapText="1" shrinkToFit="1"/>
      <protection locked="0"/>
    </xf>
    <xf numFmtId="0" fontId="12" fillId="0" borderId="4" xfId="0" applyFont="1" applyBorder="1" applyAlignment="1" applyProtection="1">
      <alignment horizontal="center" vertical="center" wrapText="1" shrinkToFit="1"/>
      <protection locked="0"/>
    </xf>
    <xf numFmtId="0" fontId="12" fillId="0" borderId="6" xfId="0" applyFont="1" applyBorder="1" applyAlignment="1" applyProtection="1">
      <alignment horizontal="center" vertical="center" wrapText="1" shrinkToFit="1"/>
      <protection locked="0"/>
    </xf>
    <xf numFmtId="0" fontId="20" fillId="0" borderId="33"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0" fillId="0" borderId="34" xfId="0" applyFont="1" applyBorder="1" applyAlignment="1" applyProtection="1">
      <alignment horizontal="center" vertical="center" shrinkToFit="1"/>
      <protection locked="0"/>
    </xf>
    <xf numFmtId="0" fontId="20" fillId="0" borderId="7" xfId="0" applyFont="1" applyBorder="1" applyAlignment="1" applyProtection="1">
      <alignment horizontal="center" vertical="top" shrinkToFit="1"/>
      <protection locked="0"/>
    </xf>
    <xf numFmtId="0" fontId="20" fillId="0" borderId="0" xfId="0" applyFont="1" applyBorder="1" applyAlignment="1" applyProtection="1">
      <alignment horizontal="center" vertical="top" shrinkToFit="1"/>
      <protection locked="0"/>
    </xf>
    <xf numFmtId="0" fontId="20" fillId="0" borderId="10" xfId="0" applyFont="1" applyBorder="1" applyAlignment="1" applyProtection="1">
      <alignment horizontal="center" vertical="top" shrinkToFit="1"/>
      <protection locked="0"/>
    </xf>
    <xf numFmtId="0" fontId="20" fillId="0" borderId="5" xfId="0" applyFont="1" applyBorder="1" applyAlignment="1" applyProtection="1">
      <alignment horizontal="center" vertical="top" shrinkToFit="1"/>
      <protection locked="0"/>
    </xf>
    <xf numFmtId="0" fontId="20" fillId="0" borderId="4" xfId="0" applyFont="1" applyBorder="1" applyAlignment="1" applyProtection="1">
      <alignment horizontal="center" vertical="top" shrinkToFit="1"/>
      <protection locked="0"/>
    </xf>
    <xf numFmtId="0" fontId="20" fillId="0" borderId="6" xfId="0" applyFont="1" applyBorder="1" applyAlignment="1" applyProtection="1">
      <alignment horizontal="center" vertical="top" shrinkToFit="1"/>
      <protection locked="0"/>
    </xf>
    <xf numFmtId="0" fontId="20" fillId="0" borderId="7" xfId="0" applyFont="1" applyBorder="1" applyAlignment="1" applyProtection="1">
      <alignment vertical="center" shrinkToFit="1"/>
      <protection locked="0"/>
    </xf>
    <xf numFmtId="0" fontId="20" fillId="0" borderId="0" xfId="0" applyFont="1" applyBorder="1" applyAlignment="1" applyProtection="1">
      <alignment vertical="center" shrinkToFit="1"/>
      <protection locked="0"/>
    </xf>
    <xf numFmtId="0" fontId="20" fillId="0" borderId="10" xfId="0" applyFont="1" applyBorder="1" applyAlignment="1" applyProtection="1">
      <alignment vertical="center" shrinkToFit="1"/>
      <protection locked="0"/>
    </xf>
    <xf numFmtId="0" fontId="20" fillId="0" borderId="5" xfId="0" applyFont="1" applyBorder="1" applyAlignment="1" applyProtection="1">
      <alignment vertical="center" shrinkToFit="1"/>
      <protection locked="0"/>
    </xf>
    <xf numFmtId="0" fontId="20" fillId="0" borderId="4" xfId="0" applyFont="1" applyBorder="1" applyAlignment="1" applyProtection="1">
      <alignment vertical="center" shrinkToFit="1"/>
      <protection locked="0"/>
    </xf>
    <xf numFmtId="0" fontId="20" fillId="0" borderId="6" xfId="0" applyFont="1" applyBorder="1" applyAlignment="1" applyProtection="1">
      <alignment vertical="center" shrinkToFit="1"/>
      <protection locked="0"/>
    </xf>
    <xf numFmtId="0" fontId="20" fillId="0" borderId="2" xfId="0" applyFont="1" applyBorder="1" applyAlignment="1" applyProtection="1">
      <alignment horizontal="center" shrinkToFit="1"/>
      <protection locked="0"/>
    </xf>
    <xf numFmtId="0" fontId="20" fillId="0" borderId="1" xfId="0" applyFont="1" applyBorder="1" applyAlignment="1" applyProtection="1">
      <alignment horizontal="center" shrinkToFit="1"/>
      <protection locked="0"/>
    </xf>
    <xf numFmtId="0" fontId="12" fillId="0" borderId="2" xfId="0" applyFont="1" applyBorder="1" applyAlignment="1" applyProtection="1">
      <alignment horizontal="center" vertical="center" wrapText="1" shrinkToFit="1"/>
      <protection locked="0"/>
    </xf>
    <xf numFmtId="0" fontId="12" fillId="0" borderId="1" xfId="0" applyFont="1" applyBorder="1" applyAlignment="1" applyProtection="1">
      <alignment horizontal="center" vertical="center" wrapText="1" shrinkToFit="1"/>
      <protection locked="0"/>
    </xf>
    <xf numFmtId="0" fontId="12" fillId="0" borderId="3" xfId="0" applyFont="1" applyBorder="1" applyAlignment="1" applyProtection="1">
      <alignment horizontal="center" vertical="center" wrapText="1" shrinkToFit="1"/>
      <protection locked="0"/>
    </xf>
    <xf numFmtId="0" fontId="46" fillId="0" borderId="2" xfId="0" applyFont="1" applyBorder="1" applyAlignment="1" applyProtection="1">
      <alignment horizontal="center" vertical="center" shrinkToFit="1"/>
      <protection locked="0"/>
    </xf>
    <xf numFmtId="0" fontId="46" fillId="0" borderId="1" xfId="0" applyFont="1" applyBorder="1" applyAlignment="1" applyProtection="1">
      <alignment horizontal="center" vertical="center" shrinkToFit="1"/>
      <protection locked="0"/>
    </xf>
    <xf numFmtId="0" fontId="46" fillId="0" borderId="3" xfId="0" applyFont="1" applyBorder="1" applyAlignment="1" applyProtection="1">
      <alignment horizontal="center" vertical="center" shrinkToFit="1"/>
      <protection locked="0"/>
    </xf>
    <xf numFmtId="0" fontId="46" fillId="0" borderId="5" xfId="0" applyFont="1" applyBorder="1" applyAlignment="1" applyProtection="1">
      <alignment horizontal="center" vertical="center" shrinkToFit="1"/>
      <protection locked="0"/>
    </xf>
    <xf numFmtId="0" fontId="46" fillId="0" borderId="4" xfId="0" applyFont="1" applyBorder="1" applyAlignment="1" applyProtection="1">
      <alignment horizontal="center" vertical="center" shrinkToFit="1"/>
      <protection locked="0"/>
    </xf>
    <xf numFmtId="0" fontId="46" fillId="0" borderId="6" xfId="0" applyFont="1" applyBorder="1" applyAlignment="1" applyProtection="1">
      <alignment horizontal="center" vertical="center" shrinkToFit="1"/>
      <protection locked="0"/>
    </xf>
    <xf numFmtId="0" fontId="35" fillId="0" borderId="0" xfId="0" applyFont="1" applyAlignment="1" applyProtection="1">
      <alignment horizontal="distributed" vertical="center" indent="1" shrinkToFit="1"/>
      <protection locked="0"/>
    </xf>
    <xf numFmtId="0" fontId="4" fillId="0" borderId="1" xfId="0" applyFont="1" applyBorder="1" applyAlignment="1" applyProtection="1">
      <alignment horizontal="center" shrinkToFit="1"/>
      <protection locked="0"/>
    </xf>
    <xf numFmtId="0" fontId="4" fillId="0" borderId="0" xfId="0" applyFont="1" applyBorder="1" applyAlignment="1" applyProtection="1">
      <alignment horizontal="center" shrinkToFit="1"/>
      <protection locked="0"/>
    </xf>
    <xf numFmtId="0" fontId="8" fillId="0" borderId="7" xfId="0" applyFont="1" applyBorder="1" applyAlignment="1" applyProtection="1">
      <alignment horizontal="center" vertical="center" wrapText="1" shrinkToFit="1"/>
      <protection locked="0"/>
    </xf>
    <xf numFmtId="0" fontId="8" fillId="0" borderId="0" xfId="0" applyFont="1" applyBorder="1" applyAlignment="1" applyProtection="1">
      <alignment horizontal="center" vertical="center" wrapText="1" shrinkToFit="1"/>
      <protection locked="0"/>
    </xf>
    <xf numFmtId="0" fontId="20" fillId="0" borderId="0" xfId="0" applyFont="1" applyAlignment="1" applyProtection="1">
      <alignment horizontal="center" shrinkToFit="1"/>
      <protection locked="0"/>
    </xf>
    <xf numFmtId="0" fontId="4" fillId="0" borderId="0" xfId="0" applyFont="1" applyBorder="1" applyAlignment="1" applyProtection="1">
      <alignment horizontal="right" vertical="center" shrinkToFit="1"/>
      <protection locked="0"/>
    </xf>
    <xf numFmtId="0" fontId="28" fillId="0" borderId="9"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38" fontId="57" fillId="0" borderId="12" xfId="1" applyFont="1" applyBorder="1" applyAlignment="1" applyProtection="1">
      <alignment horizontal="center" vertical="center" shrinkToFit="1"/>
      <protection locked="0"/>
    </xf>
    <xf numFmtId="0" fontId="57" fillId="0" borderId="8"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38" fontId="6" fillId="0" borderId="7" xfId="1" applyFont="1" applyBorder="1" applyAlignment="1">
      <alignment horizontal="center" vertical="center"/>
    </xf>
    <xf numFmtId="38" fontId="6" fillId="0" borderId="10" xfId="1"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38" fontId="9" fillId="0" borderId="7" xfId="1" applyFont="1" applyBorder="1" applyAlignment="1">
      <alignment horizontal="right" vertical="center"/>
    </xf>
    <xf numFmtId="38" fontId="9" fillId="0" borderId="0" xfId="1" applyFont="1" applyBorder="1" applyAlignment="1">
      <alignment horizontal="right" vertical="center"/>
    </xf>
    <xf numFmtId="38" fontId="9" fillId="0" borderId="0" xfId="1" applyFont="1" applyBorder="1" applyAlignment="1">
      <alignment horizontal="left" vertical="center"/>
    </xf>
    <xf numFmtId="38" fontId="9" fillId="0" borderId="10" xfId="1" applyFont="1" applyBorder="1" applyAlignment="1">
      <alignment horizontal="left" vertical="center"/>
    </xf>
    <xf numFmtId="0" fontId="7" fillId="0" borderId="13" xfId="0" applyFont="1" applyBorder="1" applyAlignment="1">
      <alignment horizontal="center" vertical="center" textRotation="255" shrinkToFit="1"/>
    </xf>
    <xf numFmtId="0" fontId="7" fillId="0" borderId="15" xfId="0" applyFont="1" applyBorder="1" applyAlignment="1">
      <alignment horizontal="center" vertical="center" textRotation="255" shrinkToFit="1"/>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7" fillId="0" borderId="7" xfId="0" applyFont="1" applyBorder="1" applyAlignment="1">
      <alignment horizontal="right" vertical="center" shrinkToFit="1"/>
    </xf>
    <xf numFmtId="0" fontId="7" fillId="0" borderId="5" xfId="0" applyFont="1" applyBorder="1" applyAlignment="1">
      <alignment horizontal="right" vertical="center" shrinkToFit="1"/>
    </xf>
    <xf numFmtId="0" fontId="7" fillId="0" borderId="1" xfId="0" applyFont="1" applyBorder="1" applyAlignment="1">
      <alignment horizontal="distributed" shrinkToFit="1"/>
    </xf>
    <xf numFmtId="0" fontId="8" fillId="0" borderId="0" xfId="0" applyFont="1" applyBorder="1" applyAlignment="1">
      <alignment horizontal="center" shrinkToFit="1"/>
    </xf>
    <xf numFmtId="0" fontId="8" fillId="0" borderId="4" xfId="0" applyFont="1" applyBorder="1" applyAlignment="1">
      <alignment horizontal="center" vertical="top" shrinkToFit="1"/>
    </xf>
    <xf numFmtId="0" fontId="7" fillId="0" borderId="10"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14" xfId="0" applyFont="1" applyBorder="1" applyAlignment="1">
      <alignment horizontal="center" vertical="center" shrinkToFit="1"/>
    </xf>
    <xf numFmtId="0" fontId="4" fillId="0" borderId="0" xfId="0" applyFont="1" applyAlignment="1">
      <alignment horizontal="left" vertical="center"/>
    </xf>
    <xf numFmtId="0" fontId="7" fillId="0" borderId="1" xfId="0" applyFont="1" applyBorder="1" applyAlignment="1">
      <alignment horizontal="distributed" vertical="center" shrinkToFit="1"/>
    </xf>
    <xf numFmtId="0" fontId="7" fillId="0" borderId="4" xfId="0" applyFont="1" applyBorder="1" applyAlignment="1">
      <alignment horizontal="distributed" vertical="center" shrinkToFit="1"/>
    </xf>
    <xf numFmtId="0" fontId="7" fillId="0" borderId="4" xfId="0" applyFont="1" applyBorder="1" applyAlignment="1">
      <alignment horizontal="center" vertical="top" shrinkToFit="1"/>
    </xf>
    <xf numFmtId="0" fontId="7" fillId="0" borderId="1" xfId="0" applyFont="1" applyBorder="1" applyAlignment="1">
      <alignment horizontal="left" shrinkToFit="1"/>
    </xf>
    <xf numFmtId="0" fontId="4" fillId="0" borderId="0" xfId="0" applyFont="1" applyBorder="1" applyAlignment="1">
      <alignment horizontal="center" vertical="center"/>
    </xf>
    <xf numFmtId="0" fontId="7" fillId="0" borderId="1" xfId="0" applyFont="1" applyBorder="1" applyAlignment="1">
      <alignment horizontal="center" vertical="center" shrinkToFit="1"/>
    </xf>
    <xf numFmtId="0" fontId="7" fillId="0" borderId="0" xfId="0" applyFont="1" applyBorder="1" applyAlignment="1">
      <alignment horizontal="center" shrinkToFi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7" xfId="0" applyFont="1" applyBorder="1" applyAlignment="1">
      <alignment horizontal="left" wrapText="1"/>
    </xf>
    <xf numFmtId="0" fontId="5" fillId="0" borderId="10" xfId="0" applyFont="1" applyBorder="1" applyAlignment="1">
      <alignment horizontal="left" wrapText="1"/>
    </xf>
    <xf numFmtId="0" fontId="5" fillId="0" borderId="5" xfId="0" applyFont="1" applyBorder="1" applyAlignment="1">
      <alignment horizontal="right" vertical="top"/>
    </xf>
    <xf numFmtId="0" fontId="5" fillId="0" borderId="6" xfId="0" applyFont="1" applyBorder="1" applyAlignment="1">
      <alignment horizontal="right" vertical="top"/>
    </xf>
    <xf numFmtId="38" fontId="6" fillId="0" borderId="5" xfId="1" applyFont="1" applyBorder="1" applyAlignment="1">
      <alignment horizontal="center" vertical="center"/>
    </xf>
    <xf numFmtId="38" fontId="6" fillId="0" borderId="4" xfId="1" applyFont="1" applyBorder="1" applyAlignment="1">
      <alignment horizontal="center" vertical="center"/>
    </xf>
    <xf numFmtId="38" fontId="6" fillId="0" borderId="6" xfId="1" applyFont="1" applyBorder="1" applyAlignment="1">
      <alignment horizontal="center" vertical="center"/>
    </xf>
    <xf numFmtId="0" fontId="7" fillId="0" borderId="6" xfId="0" applyFont="1" applyBorder="1" applyAlignment="1">
      <alignment horizontal="left" vertical="center" shrinkToFit="1"/>
    </xf>
    <xf numFmtId="0" fontId="5" fillId="0" borderId="2" xfId="0" applyFont="1" applyBorder="1" applyAlignment="1">
      <alignment horizontal="center" shrinkToFit="1"/>
    </xf>
    <xf numFmtId="0" fontId="5" fillId="0" borderId="1" xfId="0" applyFont="1" applyBorder="1" applyAlignment="1">
      <alignment horizontal="center" shrinkToFit="1"/>
    </xf>
    <xf numFmtId="0" fontId="5" fillId="0" borderId="3" xfId="0" applyFont="1" applyBorder="1" applyAlignment="1">
      <alignment horizontal="center" shrinkToFit="1"/>
    </xf>
    <xf numFmtId="0" fontId="5" fillId="0" borderId="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top" shrinkToFit="1"/>
    </xf>
    <xf numFmtId="0" fontId="5" fillId="0" borderId="14" xfId="0" applyFont="1" applyBorder="1" applyAlignment="1">
      <alignment horizontal="center" vertical="top" shrinkToFit="1"/>
    </xf>
    <xf numFmtId="0" fontId="5" fillId="0" borderId="12" xfId="0" applyFont="1" applyBorder="1" applyAlignment="1">
      <alignment horizontal="center" vertical="top" shrinkToFit="1"/>
    </xf>
    <xf numFmtId="0" fontId="5" fillId="0" borderId="9" xfId="0" applyFont="1" applyBorder="1" applyAlignment="1">
      <alignment horizontal="left" vertical="center" shrinkToFit="1"/>
    </xf>
    <xf numFmtId="0" fontId="5" fillId="0" borderId="14" xfId="0" applyFont="1" applyBorder="1" applyAlignment="1">
      <alignment horizontal="left" vertical="center" shrinkToFit="1"/>
    </xf>
    <xf numFmtId="0" fontId="5" fillId="0" borderId="12" xfId="0" applyFont="1" applyBorder="1" applyAlignment="1">
      <alignment horizontal="left" vertical="center" shrinkToFit="1"/>
    </xf>
    <xf numFmtId="0" fontId="7" fillId="0" borderId="4" xfId="0" applyFont="1" applyBorder="1" applyAlignment="1">
      <alignment horizontal="left" vertical="top" shrinkToFi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38" fontId="6" fillId="0" borderId="0" xfId="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6" fillId="0" borderId="2" xfId="1" applyFont="1" applyBorder="1" applyAlignment="1">
      <alignment horizontal="center" vertical="center"/>
    </xf>
    <xf numFmtId="38" fontId="6" fillId="0" borderId="3" xfId="1"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5" xfId="0" applyFont="1" applyBorder="1" applyAlignment="1">
      <alignment horizontal="right" vertical="top" wrapText="1"/>
    </xf>
    <xf numFmtId="0" fontId="5" fillId="0" borderId="6" xfId="0" applyFont="1" applyBorder="1" applyAlignment="1">
      <alignment horizontal="right"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10" xfId="0" applyFont="1" applyBorder="1" applyAlignment="1">
      <alignment horizontal="center" wrapText="1"/>
    </xf>
    <xf numFmtId="49" fontId="8" fillId="0" borderId="1"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8" fillId="0" borderId="0" xfId="0" applyFont="1" applyBorder="1" applyAlignment="1">
      <alignment horizontal="left" vertical="center"/>
    </xf>
    <xf numFmtId="0" fontId="8" fillId="0" borderId="4" xfId="0" applyFont="1" applyBorder="1" applyAlignment="1">
      <alignment horizontal="left" vertical="center"/>
    </xf>
    <xf numFmtId="49" fontId="8" fillId="0" borderId="0"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Font="1" applyBorder="1" applyAlignment="1">
      <alignment horizontal="center" vertical="center"/>
    </xf>
    <xf numFmtId="0" fontId="39" fillId="0" borderId="0" xfId="0" applyFont="1" applyBorder="1" applyAlignment="1">
      <alignment horizontal="left" vertical="top" wrapText="1"/>
    </xf>
    <xf numFmtId="0" fontId="7" fillId="0" borderId="2"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0" fontId="7" fillId="0" borderId="0" xfId="0" applyFont="1" applyBorder="1" applyAlignment="1">
      <alignment horizontal="center"/>
    </xf>
    <xf numFmtId="0" fontId="7" fillId="0" borderId="10" xfId="0" applyFont="1" applyBorder="1" applyAlignment="1">
      <alignment horizontal="center"/>
    </xf>
    <xf numFmtId="0" fontId="7" fillId="0" borderId="1" xfId="0" applyFont="1" applyBorder="1" applyAlignment="1">
      <alignment horizontal="center" vertical="center"/>
    </xf>
    <xf numFmtId="38" fontId="6" fillId="0" borderId="1" xfId="1" applyFont="1" applyBorder="1" applyAlignment="1">
      <alignment horizontal="center" vertical="center"/>
    </xf>
    <xf numFmtId="0" fontId="6" fillId="0" borderId="6"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38" fontId="6" fillId="0" borderId="9" xfId="1" applyFont="1" applyBorder="1" applyAlignment="1">
      <alignment horizontal="center" vertical="center"/>
    </xf>
    <xf numFmtId="38" fontId="6" fillId="0" borderId="12" xfId="1" applyFont="1" applyBorder="1" applyAlignment="1">
      <alignment horizontal="center" vertical="center"/>
    </xf>
    <xf numFmtId="180" fontId="7" fillId="0" borderId="8" xfId="0" applyNumberFormat="1" applyFont="1" applyBorder="1" applyAlignment="1">
      <alignment horizontal="center" vertical="center" shrinkToFit="1"/>
    </xf>
    <xf numFmtId="0" fontId="7" fillId="0" borderId="8" xfId="0" applyFont="1" applyBorder="1" applyAlignment="1">
      <alignment horizontal="right" vertical="center" shrinkToFit="1"/>
    </xf>
    <xf numFmtId="0" fontId="5" fillId="0" borderId="8" xfId="0" applyFont="1" applyBorder="1" applyAlignment="1">
      <alignment horizontal="right" vertical="center" shrinkToFit="1"/>
    </xf>
    <xf numFmtId="181" fontId="7" fillId="0" borderId="8" xfId="0" applyNumberFormat="1" applyFont="1" applyBorder="1" applyAlignment="1">
      <alignment horizontal="center" vertical="center" shrinkToFit="1"/>
    </xf>
    <xf numFmtId="0" fontId="7" fillId="0" borderId="8" xfId="0" applyFont="1" applyBorder="1" applyAlignment="1">
      <alignment horizontal="center" vertical="center" shrinkToFit="1"/>
    </xf>
    <xf numFmtId="179" fontId="5" fillId="0" borderId="0" xfId="0" applyNumberFormat="1" applyFont="1" applyBorder="1" applyAlignment="1">
      <alignment horizontal="center" vertical="center"/>
    </xf>
    <xf numFmtId="179" fontId="5" fillId="0" borderId="10" xfId="0" applyNumberFormat="1"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49" fontId="5" fillId="0" borderId="0" xfId="0" applyNumberFormat="1" applyFont="1" applyBorder="1" applyAlignment="1">
      <alignment horizontal="center" vertical="center"/>
    </xf>
    <xf numFmtId="49" fontId="5" fillId="0" borderId="10" xfId="0" applyNumberFormat="1" applyFont="1" applyBorder="1" applyAlignment="1">
      <alignment horizontal="center" vertical="center"/>
    </xf>
    <xf numFmtId="178" fontId="5" fillId="0" borderId="0" xfId="1" applyNumberFormat="1" applyFont="1" applyBorder="1" applyAlignment="1">
      <alignment horizontal="center" vertical="center"/>
    </xf>
    <xf numFmtId="178" fontId="5" fillId="0" borderId="10" xfId="1" applyNumberFormat="1" applyFont="1" applyBorder="1" applyAlignment="1">
      <alignment horizontal="center" vertical="center"/>
    </xf>
    <xf numFmtId="0" fontId="7" fillId="0" borderId="8" xfId="0" applyFont="1" applyBorder="1" applyAlignment="1">
      <alignment horizontal="center" shrinkToFit="1"/>
    </xf>
    <xf numFmtId="0" fontId="7" fillId="0" borderId="13" xfId="0" applyFont="1" applyBorder="1" applyAlignment="1">
      <alignment horizontal="center" shrinkToFit="1"/>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8" fillId="0" borderId="0" xfId="0" applyFont="1" applyBorder="1" applyAlignment="1">
      <alignment horizontal="left" vertical="center" shrinkToFit="1"/>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2" fillId="0" borderId="8" xfId="0" applyFont="1" applyBorder="1" applyAlignment="1">
      <alignment horizontal="center"/>
    </xf>
    <xf numFmtId="0" fontId="12" fillId="0" borderId="0" xfId="0" applyFont="1" applyBorder="1" applyAlignment="1">
      <alignment horizontal="left" vertical="center" shrinkToFit="1"/>
    </xf>
    <xf numFmtId="0" fontId="13" fillId="0" borderId="0" xfId="0" applyFont="1" applyAlignment="1">
      <alignment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49" fontId="1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49" fontId="5" fillId="0" borderId="0" xfId="0" applyNumberFormat="1" applyFont="1" applyBorder="1" applyAlignment="1">
      <alignment vertical="center"/>
    </xf>
    <xf numFmtId="38" fontId="20" fillId="0" borderId="18" xfId="1" applyFont="1" applyBorder="1" applyAlignment="1">
      <alignment horizontal="center" vertical="center" shrinkToFit="1"/>
    </xf>
    <xf numFmtId="49" fontId="15" fillId="0" borderId="7" xfId="0" applyNumberFormat="1" applyFont="1" applyBorder="1" applyAlignment="1">
      <alignment horizontal="center" vertical="center" shrinkToFit="1"/>
    </xf>
    <xf numFmtId="49" fontId="15" fillId="0" borderId="10" xfId="0" applyNumberFormat="1" applyFont="1" applyBorder="1" applyAlignment="1">
      <alignment horizontal="center" vertical="center" shrinkToFit="1"/>
    </xf>
    <xf numFmtId="49" fontId="6" fillId="0" borderId="42" xfId="0" applyNumberFormat="1" applyFont="1" applyBorder="1" applyAlignment="1">
      <alignment horizontal="center" vertical="center" shrinkToFit="1"/>
    </xf>
    <xf numFmtId="49" fontId="6" fillId="0" borderId="18" xfId="0" applyNumberFormat="1" applyFont="1" applyBorder="1" applyAlignment="1">
      <alignment horizontal="center" vertical="center" shrinkToFit="1"/>
    </xf>
    <xf numFmtId="38" fontId="20" fillId="0" borderId="8" xfId="1" applyFont="1" applyBorder="1" applyAlignment="1">
      <alignment horizontal="center" vertical="center" shrinkToFit="1"/>
    </xf>
    <xf numFmtId="49" fontId="8" fillId="0" borderId="12" xfId="0" applyNumberFormat="1" applyFont="1" applyBorder="1" applyAlignment="1">
      <alignment horizontal="center" vertical="center" shrinkToFit="1"/>
    </xf>
    <xf numFmtId="49" fontId="6" fillId="0" borderId="37"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0" xfId="0" applyNumberFormat="1" applyFont="1" applyBorder="1" applyAlignment="1">
      <alignment horizontal="center" vertical="center"/>
    </xf>
    <xf numFmtId="38" fontId="20" fillId="0" borderId="2" xfId="1" applyFont="1" applyBorder="1" applyAlignment="1">
      <alignment horizontal="center" vertical="center" shrinkToFit="1"/>
    </xf>
    <xf numFmtId="38" fontId="20" fillId="0" borderId="1" xfId="1" applyFont="1" applyBorder="1" applyAlignment="1">
      <alignment horizontal="center" vertical="center" shrinkToFit="1"/>
    </xf>
    <xf numFmtId="38" fontId="20" fillId="0" borderId="3" xfId="1" applyFont="1" applyBorder="1" applyAlignment="1">
      <alignment horizontal="center" vertical="center" shrinkToFit="1"/>
    </xf>
    <xf numFmtId="38" fontId="20" fillId="0" borderId="7" xfId="1" applyFont="1" applyBorder="1" applyAlignment="1">
      <alignment horizontal="center" vertical="center" shrinkToFit="1"/>
    </xf>
    <xf numFmtId="38" fontId="20" fillId="0" borderId="0" xfId="1" applyFont="1" applyBorder="1" applyAlignment="1">
      <alignment horizontal="center" vertical="center" shrinkToFit="1"/>
    </xf>
    <xf numFmtId="38" fontId="20" fillId="0" borderId="10" xfId="1" applyFont="1" applyBorder="1" applyAlignment="1">
      <alignment horizontal="center" vertical="center" shrinkToFit="1"/>
    </xf>
    <xf numFmtId="38" fontId="20" fillId="0" borderId="5" xfId="1" applyFont="1" applyBorder="1" applyAlignment="1">
      <alignment horizontal="center" vertical="center" shrinkToFit="1"/>
    </xf>
    <xf numFmtId="38" fontId="20" fillId="0" borderId="4" xfId="1" applyFont="1" applyBorder="1" applyAlignment="1">
      <alignment horizontal="center" vertical="center" shrinkToFit="1"/>
    </xf>
    <xf numFmtId="38" fontId="20" fillId="0" borderId="6" xfId="1" applyFont="1" applyBorder="1" applyAlignment="1">
      <alignment horizontal="center" vertical="center" shrinkToFit="1"/>
    </xf>
    <xf numFmtId="38" fontId="20" fillId="0" borderId="11" xfId="1" applyFont="1" applyBorder="1" applyAlignment="1">
      <alignment horizontal="center" vertical="center" shrinkToFit="1"/>
    </xf>
    <xf numFmtId="49" fontId="15" fillId="0" borderId="2" xfId="0" applyNumberFormat="1" applyFont="1" applyBorder="1" applyAlignment="1">
      <alignment horizontal="center" shrinkToFit="1"/>
    </xf>
    <xf numFmtId="49" fontId="15" fillId="0" borderId="1" xfId="0" applyNumberFormat="1" applyFont="1" applyBorder="1" applyAlignment="1">
      <alignment horizontal="center" shrinkToFit="1"/>
    </xf>
    <xf numFmtId="49" fontId="15" fillId="0" borderId="7" xfId="0" applyNumberFormat="1" applyFont="1" applyBorder="1" applyAlignment="1">
      <alignment horizontal="center" shrinkToFit="1"/>
    </xf>
    <xf numFmtId="49" fontId="15" fillId="0" borderId="0" xfId="0" applyNumberFormat="1" applyFont="1" applyBorder="1" applyAlignment="1">
      <alignment horizontal="center" shrinkToFit="1"/>
    </xf>
    <xf numFmtId="49" fontId="7" fillId="0" borderId="2"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1" xfId="0" applyNumberFormat="1" applyFont="1" applyBorder="1" applyAlignment="1">
      <alignment horizontal="center" shrinkToFit="1"/>
    </xf>
    <xf numFmtId="49" fontId="5" fillId="0" borderId="7" xfId="0" applyNumberFormat="1" applyFont="1" applyBorder="1" applyAlignment="1">
      <alignment horizontal="center" shrinkToFit="1"/>
    </xf>
    <xf numFmtId="49" fontId="5" fillId="0" borderId="0" xfId="0" applyNumberFormat="1" applyFont="1" applyBorder="1" applyAlignment="1">
      <alignment horizontal="center" shrinkToFit="1"/>
    </xf>
    <xf numFmtId="49" fontId="15" fillId="0" borderId="0" xfId="0" applyNumberFormat="1" applyFont="1" applyBorder="1" applyAlignment="1">
      <alignment horizontal="center" vertical="center" shrinkToFit="1"/>
    </xf>
    <xf numFmtId="49" fontId="15" fillId="0" borderId="7" xfId="0" applyNumberFormat="1" applyFont="1" applyBorder="1" applyAlignment="1">
      <alignment horizontal="center" vertical="top" shrinkToFit="1"/>
    </xf>
    <xf numFmtId="49" fontId="15" fillId="0" borderId="0" xfId="0" applyNumberFormat="1" applyFont="1" applyBorder="1" applyAlignment="1">
      <alignment horizontal="center" vertical="top" shrinkToFit="1"/>
    </xf>
    <xf numFmtId="49" fontId="15" fillId="0" borderId="5" xfId="0" applyNumberFormat="1" applyFont="1" applyBorder="1" applyAlignment="1">
      <alignment horizontal="center" vertical="top" shrinkToFit="1"/>
    </xf>
    <xf numFmtId="49" fontId="15" fillId="0" borderId="4" xfId="0" applyNumberFormat="1" applyFont="1" applyBorder="1" applyAlignment="1">
      <alignment horizontal="center" vertical="top" shrinkToFit="1"/>
    </xf>
    <xf numFmtId="49" fontId="7" fillId="0" borderId="15"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7" fillId="0" borderId="13" xfId="0" applyNumberFormat="1" applyFont="1" applyBorder="1" applyAlignment="1">
      <alignment horizontal="center" shrinkToFit="1"/>
    </xf>
    <xf numFmtId="49" fontId="7" fillId="0" borderId="15" xfId="0" applyNumberFormat="1" applyFont="1" applyBorder="1" applyAlignment="1">
      <alignment horizontal="center" shrinkToFit="1"/>
    </xf>
    <xf numFmtId="0" fontId="4" fillId="0" borderId="0" xfId="0" applyNumberFormat="1" applyFont="1" applyBorder="1" applyAlignment="1">
      <alignment horizontal="right" vertical="center" shrinkToFit="1"/>
    </xf>
    <xf numFmtId="49" fontId="15" fillId="0" borderId="9"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49" xfId="0" applyNumberFormat="1" applyFont="1" applyBorder="1" applyAlignment="1">
      <alignment horizontal="center" vertical="center"/>
    </xf>
    <xf numFmtId="49" fontId="15" fillId="0" borderId="40" xfId="0" applyNumberFormat="1" applyFont="1" applyBorder="1" applyAlignment="1">
      <alignment horizontal="center" vertical="center"/>
    </xf>
    <xf numFmtId="49" fontId="15" fillId="0" borderId="43" xfId="0" applyNumberFormat="1" applyFont="1" applyBorder="1" applyAlignment="1">
      <alignment horizontal="center" vertical="center"/>
    </xf>
    <xf numFmtId="49" fontId="15" fillId="0" borderId="41" xfId="0" applyNumberFormat="1" applyFont="1" applyBorder="1" applyAlignment="1">
      <alignment horizontal="center" vertical="center"/>
    </xf>
    <xf numFmtId="49" fontId="7" fillId="0" borderId="2" xfId="0" applyNumberFormat="1" applyFont="1" applyBorder="1" applyAlignment="1">
      <alignment horizontal="center" shrinkToFit="1"/>
    </xf>
    <xf numFmtId="49" fontId="7" fillId="0" borderId="1" xfId="0" applyNumberFormat="1" applyFont="1" applyBorder="1" applyAlignment="1">
      <alignment horizontal="center" shrinkToFit="1"/>
    </xf>
    <xf numFmtId="49" fontId="7" fillId="0" borderId="3" xfId="0" applyNumberFormat="1" applyFont="1" applyBorder="1" applyAlignment="1">
      <alignment horizontal="center" shrinkToFit="1"/>
    </xf>
    <xf numFmtId="49" fontId="7" fillId="0" borderId="7" xfId="0" applyNumberFormat="1" applyFont="1" applyBorder="1" applyAlignment="1">
      <alignment horizontal="center" shrinkToFit="1"/>
    </xf>
    <xf numFmtId="49" fontId="7" fillId="0" borderId="0" xfId="0" applyNumberFormat="1" applyFont="1" applyBorder="1" applyAlignment="1">
      <alignment horizontal="center" shrinkToFit="1"/>
    </xf>
    <xf numFmtId="49" fontId="7" fillId="0" borderId="10" xfId="0" applyNumberFormat="1" applyFont="1" applyBorder="1" applyAlignment="1">
      <alignment horizontal="center" shrinkToFit="1"/>
    </xf>
    <xf numFmtId="49" fontId="13" fillId="0" borderId="0" xfId="0" applyNumberFormat="1" applyFont="1" applyBorder="1" applyAlignment="1">
      <alignment horizontal="left" vertical="center"/>
    </xf>
    <xf numFmtId="49" fontId="8"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4" fillId="0" borderId="44" xfId="0" applyNumberFormat="1" applyFont="1" applyBorder="1" applyAlignment="1">
      <alignment horizontal="center" vertical="center"/>
    </xf>
    <xf numFmtId="49" fontId="4" fillId="0" borderId="46" xfId="0" applyNumberFormat="1" applyFont="1" applyBorder="1" applyAlignment="1">
      <alignment horizontal="center" vertical="center"/>
    </xf>
    <xf numFmtId="49" fontId="4" fillId="0" borderId="47"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5" fillId="0" borderId="2" xfId="0" applyNumberFormat="1" applyFont="1" applyBorder="1" applyAlignment="1">
      <alignment horizontal="center" wrapText="1" shrinkToFit="1"/>
    </xf>
    <xf numFmtId="49" fontId="5" fillId="0" borderId="3" xfId="0" applyNumberFormat="1" applyFont="1" applyBorder="1" applyAlignment="1">
      <alignment horizontal="center" shrinkToFit="1"/>
    </xf>
    <xf numFmtId="49" fontId="5" fillId="0" borderId="10" xfId="0" applyNumberFormat="1" applyFont="1" applyBorder="1" applyAlignment="1">
      <alignment horizontal="center" shrinkToFit="1"/>
    </xf>
    <xf numFmtId="49" fontId="5" fillId="0" borderId="0" xfId="0" applyNumberFormat="1" applyFont="1" applyBorder="1" applyAlignment="1">
      <alignment horizontal="left" vertical="center"/>
    </xf>
    <xf numFmtId="38" fontId="17" fillId="0" borderId="7"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horizontal="right" vertical="center"/>
    </xf>
    <xf numFmtId="38" fontId="17" fillId="0" borderId="4" xfId="1" applyFont="1" applyBorder="1" applyAlignment="1">
      <alignment horizontal="right" vertical="center"/>
    </xf>
    <xf numFmtId="38" fontId="17" fillId="0" borderId="6" xfId="1" applyFont="1" applyBorder="1" applyAlignment="1">
      <alignment horizontal="right" vertical="center"/>
    </xf>
    <xf numFmtId="49" fontId="7" fillId="0" borderId="0" xfId="3" applyNumberFormat="1" applyFont="1" applyBorder="1" applyAlignment="1">
      <alignment vertical="center" shrinkToFit="1"/>
    </xf>
    <xf numFmtId="49" fontId="7" fillId="0" borderId="0" xfId="3" applyNumberFormat="1" applyFont="1" applyBorder="1" applyAlignment="1">
      <alignment horizontal="right" vertical="center"/>
    </xf>
    <xf numFmtId="0" fontId="7" fillId="0" borderId="0" xfId="3" applyFont="1" applyBorder="1" applyAlignment="1">
      <alignment vertical="center" shrinkToFit="1"/>
    </xf>
    <xf numFmtId="38" fontId="17" fillId="0" borderId="8" xfId="1" applyFont="1" applyBorder="1" applyAlignment="1">
      <alignment horizontal="right" vertical="center"/>
    </xf>
    <xf numFmtId="0" fontId="17" fillId="0" borderId="8" xfId="3" applyNumberFormat="1" applyFont="1" applyBorder="1" applyAlignment="1">
      <alignment horizontal="center" vertical="center" shrinkToFit="1"/>
    </xf>
    <xf numFmtId="0" fontId="5" fillId="0" borderId="2" xfId="3" applyFont="1" applyBorder="1" applyAlignment="1">
      <alignment horizontal="distributed" vertical="center" justifyLastLine="1"/>
    </xf>
    <xf numFmtId="0" fontId="5" fillId="0" borderId="1" xfId="3" applyFont="1" applyBorder="1" applyAlignment="1">
      <alignment horizontal="distributed" vertical="center" justifyLastLine="1"/>
    </xf>
    <xf numFmtId="0" fontId="5" fillId="0" borderId="3" xfId="3" applyFont="1" applyBorder="1" applyAlignment="1">
      <alignment horizontal="distributed" vertical="center" justifyLastLine="1"/>
    </xf>
    <xf numFmtId="0" fontId="5" fillId="0" borderId="9" xfId="3" applyFont="1" applyBorder="1" applyAlignment="1">
      <alignment horizontal="center" vertical="center"/>
    </xf>
    <xf numFmtId="0" fontId="5" fillId="0" borderId="14" xfId="3" applyFont="1" applyBorder="1" applyAlignment="1">
      <alignment horizontal="center" vertical="center"/>
    </xf>
    <xf numFmtId="0" fontId="5" fillId="0" borderId="12" xfId="3" applyFont="1" applyBorder="1" applyAlignment="1">
      <alignment horizontal="center" vertical="center"/>
    </xf>
    <xf numFmtId="0" fontId="15" fillId="0" borderId="7" xfId="3" applyFont="1" applyBorder="1" applyAlignment="1">
      <alignment horizontal="center" vertical="center"/>
    </xf>
    <xf numFmtId="0" fontId="15" fillId="0" borderId="0" xfId="3" applyFont="1" applyBorder="1" applyAlignment="1">
      <alignment horizontal="center" vertical="center"/>
    </xf>
    <xf numFmtId="0" fontId="15" fillId="0" borderId="10" xfId="3" applyFont="1" applyBorder="1" applyAlignment="1">
      <alignment horizontal="center" vertical="center"/>
    </xf>
    <xf numFmtId="0" fontId="15" fillId="0" borderId="5" xfId="3" applyFont="1" applyBorder="1" applyAlignment="1">
      <alignment horizontal="center" vertical="center"/>
    </xf>
    <xf numFmtId="0" fontId="15" fillId="0" borderId="4" xfId="3" applyFont="1" applyBorder="1" applyAlignment="1">
      <alignment horizontal="center" vertical="center"/>
    </xf>
    <xf numFmtId="0" fontId="15" fillId="0" borderId="6"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center" vertical="center"/>
    </xf>
    <xf numFmtId="0" fontId="7" fillId="0" borderId="3" xfId="3" applyFont="1" applyBorder="1" applyAlignment="1">
      <alignment horizontal="center" vertical="center"/>
    </xf>
    <xf numFmtId="0" fontId="7" fillId="0" borderId="7" xfId="3" applyFont="1" applyBorder="1" applyAlignment="1">
      <alignment horizontal="center" vertical="center"/>
    </xf>
    <xf numFmtId="0" fontId="7" fillId="0" borderId="0" xfId="3" applyFont="1" applyBorder="1" applyAlignment="1">
      <alignment horizontal="center" vertical="center"/>
    </xf>
    <xf numFmtId="0" fontId="7" fillId="0" borderId="10" xfId="3" applyFont="1" applyBorder="1" applyAlignment="1">
      <alignment horizontal="center" vertical="center"/>
    </xf>
    <xf numFmtId="0" fontId="7" fillId="0" borderId="5" xfId="3" applyFont="1" applyBorder="1" applyAlignment="1">
      <alignment horizontal="center" vertical="center"/>
    </xf>
    <xf numFmtId="0" fontId="7" fillId="0" borderId="4" xfId="3" applyFont="1" applyBorder="1" applyAlignment="1">
      <alignment horizontal="center" vertical="center"/>
    </xf>
    <xf numFmtId="0" fontId="7" fillId="0" borderId="6" xfId="3" applyFont="1" applyBorder="1" applyAlignment="1">
      <alignment horizontal="center" vertical="center"/>
    </xf>
    <xf numFmtId="49" fontId="7" fillId="0" borderId="0" xfId="3" applyNumberFormat="1" applyFont="1" applyBorder="1" applyAlignment="1">
      <alignment horizontal="left" vertical="center" shrinkToFit="1"/>
    </xf>
    <xf numFmtId="0" fontId="18" fillId="0" borderId="2" xfId="3" applyFont="1" applyBorder="1" applyAlignment="1">
      <alignment horizontal="center" vertical="center"/>
    </xf>
    <xf numFmtId="0" fontId="18" fillId="0" borderId="1" xfId="3" applyFont="1" applyBorder="1" applyAlignment="1">
      <alignment horizontal="center" vertical="center"/>
    </xf>
    <xf numFmtId="0" fontId="18" fillId="0" borderId="3" xfId="3" applyFont="1" applyBorder="1" applyAlignment="1">
      <alignment horizontal="center" vertical="center"/>
    </xf>
    <xf numFmtId="0" fontId="18" fillId="0" borderId="7" xfId="3" applyFont="1" applyBorder="1" applyAlignment="1">
      <alignment horizontal="center" vertical="center"/>
    </xf>
    <xf numFmtId="0" fontId="18" fillId="0" borderId="0" xfId="3" applyFont="1" applyBorder="1" applyAlignment="1">
      <alignment horizontal="center" vertical="center"/>
    </xf>
    <xf numFmtId="0" fontId="18" fillId="0" borderId="10" xfId="3" applyFont="1" applyBorder="1" applyAlignment="1">
      <alignment horizontal="center" vertical="center"/>
    </xf>
    <xf numFmtId="0" fontId="18" fillId="0" borderId="5" xfId="3" applyFont="1" applyBorder="1" applyAlignment="1">
      <alignment horizontal="center" vertical="center"/>
    </xf>
    <xf numFmtId="0" fontId="18" fillId="0" borderId="4" xfId="3" applyFont="1" applyBorder="1" applyAlignment="1">
      <alignment horizontal="center" vertical="center"/>
    </xf>
    <xf numFmtId="0" fontId="18" fillId="0" borderId="6" xfId="3" applyFont="1" applyBorder="1" applyAlignment="1">
      <alignment horizontal="center" vertical="center"/>
    </xf>
    <xf numFmtId="0" fontId="18" fillId="0" borderId="2" xfId="3" applyFont="1" applyBorder="1" applyAlignment="1">
      <alignment horizontal="center" vertical="center" shrinkToFit="1"/>
    </xf>
    <xf numFmtId="0" fontId="18" fillId="0" borderId="1"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7" xfId="3" applyFont="1" applyBorder="1" applyAlignment="1">
      <alignment horizontal="center" vertical="center" shrinkToFit="1"/>
    </xf>
    <xf numFmtId="0" fontId="18" fillId="0" borderId="0" xfId="3" applyFont="1" applyBorder="1" applyAlignment="1">
      <alignment horizontal="center" vertical="center" shrinkToFit="1"/>
    </xf>
    <xf numFmtId="0" fontId="18" fillId="0" borderId="10" xfId="3" applyFont="1" applyBorder="1" applyAlignment="1">
      <alignment horizontal="center" vertical="center" shrinkToFit="1"/>
    </xf>
    <xf numFmtId="0" fontId="18" fillId="0" borderId="5" xfId="3" applyFont="1" applyBorder="1" applyAlignment="1">
      <alignment horizontal="center" vertical="center" shrinkToFit="1"/>
    </xf>
    <xf numFmtId="0" fontId="18" fillId="0" borderId="4" xfId="3" applyFont="1" applyBorder="1" applyAlignment="1">
      <alignment horizontal="center" vertical="center" shrinkToFit="1"/>
    </xf>
    <xf numFmtId="0" fontId="18" fillId="0" borderId="6" xfId="3" applyFont="1" applyBorder="1" applyAlignment="1">
      <alignment horizontal="center" vertical="center" shrinkToFit="1"/>
    </xf>
    <xf numFmtId="0" fontId="7" fillId="0" borderId="0" xfId="3" applyFont="1" applyBorder="1" applyAlignment="1">
      <alignment horizontal="left" vertical="center"/>
    </xf>
    <xf numFmtId="0" fontId="7" fillId="0" borderId="0" xfId="3" applyFont="1" applyBorder="1" applyAlignment="1">
      <alignment horizontal="left"/>
    </xf>
    <xf numFmtId="0" fontId="15" fillId="0" borderId="2" xfId="3" applyFont="1" applyBorder="1" applyAlignment="1">
      <alignment horizontal="center" vertical="center" wrapText="1" shrinkToFit="1"/>
    </xf>
    <xf numFmtId="0" fontId="15" fillId="0" borderId="1" xfId="3" applyFont="1" applyBorder="1" applyAlignment="1">
      <alignment horizontal="center" vertical="center" shrinkToFit="1"/>
    </xf>
    <xf numFmtId="0" fontId="15" fillId="0" borderId="3" xfId="3" applyFont="1" applyBorder="1" applyAlignment="1">
      <alignment horizontal="center" vertical="center" shrinkToFit="1"/>
    </xf>
    <xf numFmtId="0" fontId="15" fillId="0" borderId="7" xfId="3" applyFont="1" applyBorder="1" applyAlignment="1">
      <alignment horizontal="center" vertical="center" shrinkToFit="1"/>
    </xf>
    <xf numFmtId="0" fontId="15" fillId="0" borderId="0" xfId="3" applyFont="1" applyBorder="1" applyAlignment="1">
      <alignment horizontal="center" vertical="center" shrinkToFit="1"/>
    </xf>
    <xf numFmtId="0" fontId="15" fillId="0" borderId="10" xfId="3" applyFont="1" applyBorder="1" applyAlignment="1">
      <alignment horizontal="center" vertical="center" shrinkToFit="1"/>
    </xf>
    <xf numFmtId="0" fontId="15" fillId="0" borderId="5" xfId="3" applyFont="1" applyBorder="1" applyAlignment="1">
      <alignment horizontal="center" vertical="center" shrinkToFit="1"/>
    </xf>
    <xf numFmtId="0" fontId="15" fillId="0" borderId="4" xfId="3" applyFont="1" applyBorder="1" applyAlignment="1">
      <alignment horizontal="center" vertical="center" shrinkToFit="1"/>
    </xf>
    <xf numFmtId="0" fontId="15" fillId="0" borderId="6" xfId="3" applyFont="1" applyBorder="1" applyAlignment="1">
      <alignment horizontal="center" vertical="center" shrinkToFit="1"/>
    </xf>
    <xf numFmtId="0" fontId="4" fillId="0" borderId="0" xfId="0" applyNumberFormat="1" applyFont="1" applyBorder="1" applyAlignment="1">
      <alignment horizontal="center" vertical="center" shrinkToFit="1"/>
    </xf>
    <xf numFmtId="0" fontId="13" fillId="0" borderId="2" xfId="3" applyFont="1" applyBorder="1" applyAlignment="1">
      <alignment horizontal="center" vertical="center"/>
    </xf>
    <xf numFmtId="0" fontId="13" fillId="0" borderId="1" xfId="3" applyFont="1" applyBorder="1" applyAlignment="1">
      <alignment horizontal="center" vertical="center"/>
    </xf>
    <xf numFmtId="0" fontId="13" fillId="0" borderId="3" xfId="3" applyFont="1" applyBorder="1" applyAlignment="1">
      <alignment horizontal="center" vertical="center"/>
    </xf>
    <xf numFmtId="0" fontId="13" fillId="0" borderId="5" xfId="3" applyFont="1" applyBorder="1" applyAlignment="1">
      <alignment horizontal="center" vertical="center"/>
    </xf>
    <xf numFmtId="0" fontId="13" fillId="0" borderId="4" xfId="3" applyFont="1" applyBorder="1" applyAlignment="1">
      <alignment horizontal="center" vertical="center"/>
    </xf>
    <xf numFmtId="0" fontId="13" fillId="0" borderId="6" xfId="3" applyFont="1" applyBorder="1" applyAlignment="1">
      <alignment horizontal="center" vertical="center"/>
    </xf>
    <xf numFmtId="0" fontId="13" fillId="0" borderId="0" xfId="3" applyFont="1" applyBorder="1" applyAlignment="1">
      <alignment horizontal="center" vertical="center"/>
    </xf>
    <xf numFmtId="0" fontId="7" fillId="0" borderId="2" xfId="3" applyFont="1" applyBorder="1" applyAlignment="1">
      <alignment horizontal="center" vertical="center" textRotation="255"/>
    </xf>
    <xf numFmtId="0" fontId="7" fillId="0" borderId="1" xfId="3" applyFont="1" applyBorder="1" applyAlignment="1">
      <alignment horizontal="center" vertical="center" textRotation="255"/>
    </xf>
    <xf numFmtId="0" fontId="7" fillId="0" borderId="3" xfId="3" applyFont="1" applyBorder="1" applyAlignment="1">
      <alignment horizontal="center" vertical="center" textRotation="255"/>
    </xf>
    <xf numFmtId="0" fontId="7" fillId="0" borderId="7" xfId="3" applyFont="1" applyBorder="1" applyAlignment="1">
      <alignment horizontal="center" vertical="center" textRotation="255"/>
    </xf>
    <xf numFmtId="0" fontId="7" fillId="0" borderId="0" xfId="3" applyFont="1" applyBorder="1" applyAlignment="1">
      <alignment horizontal="center" vertical="center" textRotation="255"/>
    </xf>
    <xf numFmtId="0" fontId="7" fillId="0" borderId="10" xfId="3" applyFont="1" applyBorder="1" applyAlignment="1">
      <alignment horizontal="center" vertical="center" textRotation="255"/>
    </xf>
    <xf numFmtId="0" fontId="7" fillId="0" borderId="5" xfId="3" applyFont="1" applyBorder="1" applyAlignment="1">
      <alignment horizontal="center" vertical="center" textRotation="255"/>
    </xf>
    <xf numFmtId="0" fontId="7" fillId="0" borderId="4" xfId="3" applyFont="1" applyBorder="1" applyAlignment="1">
      <alignment horizontal="center" vertical="center" textRotation="255"/>
    </xf>
    <xf numFmtId="0" fontId="7" fillId="0" borderId="6" xfId="3" applyFont="1" applyBorder="1" applyAlignment="1">
      <alignment horizontal="center" vertical="center" textRotation="255"/>
    </xf>
    <xf numFmtId="0" fontId="15" fillId="0" borderId="2" xfId="3" applyFont="1" applyBorder="1" applyAlignment="1">
      <alignment horizontal="center" vertical="center"/>
    </xf>
    <xf numFmtId="0" fontId="15" fillId="0" borderId="1" xfId="3" applyFont="1" applyBorder="1" applyAlignment="1">
      <alignment horizontal="center" vertical="center"/>
    </xf>
    <xf numFmtId="0" fontId="15" fillId="0" borderId="3" xfId="3" applyFont="1" applyBorder="1" applyAlignment="1">
      <alignment horizontal="center" vertical="center"/>
    </xf>
    <xf numFmtId="0" fontId="61" fillId="0" borderId="4" xfId="3" applyFont="1" applyBorder="1" applyAlignment="1">
      <alignment horizontal="center" vertical="center"/>
    </xf>
    <xf numFmtId="0" fontId="7" fillId="0" borderId="50" xfId="3" applyFont="1" applyBorder="1" applyAlignment="1">
      <alignment horizontal="center" vertical="center"/>
    </xf>
    <xf numFmtId="0" fontId="7" fillId="0" borderId="51" xfId="3" applyFont="1" applyBorder="1" applyAlignment="1">
      <alignment horizontal="center" vertical="center"/>
    </xf>
    <xf numFmtId="0" fontId="7" fillId="0" borderId="52" xfId="3" applyFont="1" applyBorder="1" applyAlignment="1">
      <alignment horizontal="center" vertical="center"/>
    </xf>
    <xf numFmtId="0" fontId="10" fillId="0" borderId="2" xfId="3" applyFont="1" applyBorder="1" applyAlignment="1">
      <alignment horizontal="distributed" vertical="center"/>
    </xf>
    <xf numFmtId="0" fontId="10" fillId="0" borderId="1" xfId="3" applyFont="1" applyBorder="1" applyAlignment="1">
      <alignment horizontal="distributed" vertical="center"/>
    </xf>
    <xf numFmtId="0" fontId="10" fillId="0" borderId="45" xfId="3" applyFont="1" applyBorder="1" applyAlignment="1">
      <alignment horizontal="distributed" vertical="center"/>
    </xf>
    <xf numFmtId="0" fontId="10" fillId="0" borderId="5" xfId="3" applyFont="1" applyBorder="1" applyAlignment="1">
      <alignment horizontal="distributed" vertical="center"/>
    </xf>
    <xf numFmtId="0" fontId="10" fillId="0" borderId="4" xfId="3" applyFont="1" applyBorder="1" applyAlignment="1">
      <alignment horizontal="distributed" vertical="center"/>
    </xf>
    <xf numFmtId="0" fontId="10" fillId="0" borderId="49" xfId="3" applyFont="1" applyBorder="1" applyAlignment="1">
      <alignment horizontal="distributed" vertical="center"/>
    </xf>
    <xf numFmtId="38" fontId="10" fillId="0" borderId="44" xfId="1" applyFont="1" applyBorder="1" applyAlignment="1" applyProtection="1">
      <alignment horizontal="center" vertical="center"/>
      <protection locked="0"/>
    </xf>
    <xf numFmtId="38" fontId="10" fillId="0" borderId="1" xfId="1" applyFont="1" applyBorder="1" applyAlignment="1" applyProtection="1">
      <alignment horizontal="center" vertical="center"/>
      <protection locked="0"/>
    </xf>
    <xf numFmtId="38" fontId="10" fillId="0" borderId="45" xfId="1" applyFont="1" applyBorder="1" applyAlignment="1" applyProtection="1">
      <alignment horizontal="center" vertical="center"/>
      <protection locked="0"/>
    </xf>
    <xf numFmtId="38" fontId="10" fillId="0" borderId="46" xfId="1" applyFont="1" applyBorder="1" applyAlignment="1" applyProtection="1">
      <alignment horizontal="center" vertical="center"/>
      <protection locked="0"/>
    </xf>
    <xf numFmtId="38" fontId="10" fillId="0" borderId="47" xfId="1" applyFont="1" applyBorder="1" applyAlignment="1" applyProtection="1">
      <alignment horizontal="center" vertical="center"/>
      <protection locked="0"/>
    </xf>
    <xf numFmtId="38" fontId="10" fillId="0" borderId="48" xfId="1" applyFont="1" applyBorder="1" applyAlignment="1" applyProtection="1">
      <alignment horizontal="center" vertical="center"/>
      <protection locked="0"/>
    </xf>
    <xf numFmtId="0" fontId="7" fillId="0" borderId="9" xfId="3" applyFont="1" applyBorder="1" applyAlignment="1">
      <alignment horizontal="center" vertical="center"/>
    </xf>
    <xf numFmtId="0" fontId="7" fillId="0" borderId="14" xfId="3" applyFont="1" applyBorder="1" applyAlignment="1">
      <alignment horizontal="center" vertical="center"/>
    </xf>
    <xf numFmtId="0" fontId="7" fillId="0" borderId="53" xfId="3" applyFont="1" applyBorder="1" applyAlignment="1">
      <alignment horizontal="center" vertical="center"/>
    </xf>
    <xf numFmtId="0" fontId="7" fillId="0" borderId="54" xfId="3" applyFont="1" applyBorder="1" applyAlignment="1">
      <alignment horizontal="center" vertical="center"/>
    </xf>
    <xf numFmtId="38" fontId="10" fillId="0" borderId="44" xfId="1" applyFont="1" applyBorder="1" applyAlignment="1">
      <alignment horizontal="center" vertical="center"/>
    </xf>
    <xf numFmtId="38" fontId="10" fillId="0" borderId="1" xfId="1" applyFont="1" applyBorder="1" applyAlignment="1">
      <alignment horizontal="center" vertical="center"/>
    </xf>
    <xf numFmtId="38" fontId="10" fillId="0" borderId="3" xfId="1" applyFont="1" applyBorder="1" applyAlignment="1">
      <alignment horizontal="center" vertical="center"/>
    </xf>
    <xf numFmtId="38" fontId="10" fillId="0" borderId="22" xfId="1" applyFont="1" applyBorder="1" applyAlignment="1">
      <alignment horizontal="center" vertical="center"/>
    </xf>
    <xf numFmtId="38" fontId="10" fillId="0" borderId="4" xfId="1" applyFont="1" applyBorder="1" applyAlignment="1">
      <alignment horizontal="center" vertical="center"/>
    </xf>
    <xf numFmtId="38" fontId="10" fillId="0" borderId="6" xfId="1" applyFont="1" applyBorder="1" applyAlignment="1">
      <alignment horizontal="center" vertical="center"/>
    </xf>
    <xf numFmtId="0" fontId="4" fillId="0" borderId="2" xfId="3" applyFont="1" applyBorder="1" applyAlignment="1" applyProtection="1">
      <alignment horizontal="center" vertical="center" shrinkToFit="1"/>
      <protection locked="0"/>
    </xf>
    <xf numFmtId="0" fontId="4" fillId="0" borderId="1" xfId="3" applyFont="1" applyBorder="1" applyAlignment="1" applyProtection="1">
      <alignment horizontal="center" vertical="center" shrinkToFit="1"/>
      <protection locked="0"/>
    </xf>
    <xf numFmtId="0" fontId="4" fillId="0" borderId="3" xfId="3" applyFont="1" applyBorder="1" applyAlignment="1" applyProtection="1">
      <alignment horizontal="center" vertical="center" shrinkToFit="1"/>
      <protection locked="0"/>
    </xf>
    <xf numFmtId="0" fontId="4" fillId="0" borderId="5" xfId="3" applyFont="1" applyBorder="1" applyAlignment="1" applyProtection="1">
      <alignment horizontal="center" vertical="center" shrinkToFit="1"/>
      <protection locked="0"/>
    </xf>
    <xf numFmtId="0" fontId="4" fillId="0" borderId="4" xfId="3" applyFont="1" applyBorder="1" applyAlignment="1" applyProtection="1">
      <alignment horizontal="center" vertical="center" shrinkToFit="1"/>
      <protection locked="0"/>
    </xf>
    <xf numFmtId="0" fontId="4" fillId="0" borderId="6" xfId="3" applyFont="1" applyBorder="1" applyAlignment="1" applyProtection="1">
      <alignment horizontal="center" vertical="center" shrinkToFit="1"/>
      <protection locked="0"/>
    </xf>
    <xf numFmtId="0" fontId="4" fillId="0" borderId="7" xfId="3" applyFont="1" applyBorder="1" applyAlignment="1" applyProtection="1">
      <alignment horizontal="center" vertical="center" shrinkToFit="1"/>
      <protection locked="0"/>
    </xf>
    <xf numFmtId="0" fontId="4" fillId="0" borderId="0" xfId="3" applyFont="1" applyBorder="1" applyAlignment="1" applyProtection="1">
      <alignment horizontal="center" vertical="center" shrinkToFit="1"/>
      <protection locked="0"/>
    </xf>
    <xf numFmtId="0" fontId="4" fillId="0" borderId="10" xfId="3" applyFont="1" applyBorder="1" applyAlignment="1" applyProtection="1">
      <alignment horizontal="center" vertical="center" shrinkToFit="1"/>
      <protection locked="0"/>
    </xf>
    <xf numFmtId="0" fontId="7" fillId="0" borderId="2" xfId="3" applyFont="1" applyBorder="1" applyAlignment="1" applyProtection="1">
      <alignment horizontal="center" vertical="center"/>
      <protection locked="0"/>
    </xf>
    <xf numFmtId="0" fontId="7" fillId="0" borderId="1" xfId="3" applyFont="1" applyBorder="1" applyAlignment="1" applyProtection="1">
      <alignment horizontal="center" vertical="center"/>
      <protection locked="0"/>
    </xf>
    <xf numFmtId="0" fontId="7" fillId="0" borderId="3" xfId="3" applyFont="1" applyBorder="1" applyAlignment="1" applyProtection="1">
      <alignment horizontal="center" vertical="center"/>
      <protection locked="0"/>
    </xf>
    <xf numFmtId="0" fontId="7" fillId="0" borderId="7" xfId="3" applyFont="1" applyBorder="1" applyAlignment="1" applyProtection="1">
      <alignment horizontal="center" vertical="center"/>
      <protection locked="0"/>
    </xf>
    <xf numFmtId="0" fontId="7" fillId="0" borderId="0" xfId="3" applyFont="1" applyBorder="1" applyAlignment="1" applyProtection="1">
      <alignment horizontal="center" vertical="center"/>
      <protection locked="0"/>
    </xf>
    <xf numFmtId="0" fontId="7" fillId="0" borderId="10" xfId="3" applyFont="1" applyBorder="1" applyAlignment="1" applyProtection="1">
      <alignment horizontal="center" vertical="center"/>
      <protection locked="0"/>
    </xf>
    <xf numFmtId="0" fontId="7" fillId="0" borderId="40" xfId="3" applyFont="1" applyBorder="1" applyAlignment="1">
      <alignment horizontal="center" vertical="center"/>
    </xf>
    <xf numFmtId="0" fontId="7" fillId="0" borderId="43" xfId="3" applyFont="1" applyBorder="1" applyAlignment="1">
      <alignment horizontal="center" vertical="center"/>
    </xf>
    <xf numFmtId="0" fontId="7" fillId="0" borderId="41" xfId="3" applyFont="1" applyBorder="1" applyAlignment="1">
      <alignment horizontal="center" vertical="center"/>
    </xf>
    <xf numFmtId="0" fontId="13" fillId="0" borderId="0" xfId="3" applyFont="1" applyBorder="1" applyAlignment="1">
      <alignment horizontal="left" vertical="center"/>
    </xf>
    <xf numFmtId="0" fontId="7" fillId="0" borderId="45" xfId="3" applyFont="1" applyBorder="1" applyAlignment="1" applyProtection="1">
      <alignment horizontal="center" vertical="center"/>
      <protection locked="0"/>
    </xf>
    <xf numFmtId="0" fontId="7" fillId="0" borderId="5" xfId="3" applyFont="1" applyBorder="1" applyAlignment="1" applyProtection="1">
      <alignment horizontal="center" vertical="center"/>
      <protection locked="0"/>
    </xf>
    <xf numFmtId="0" fontId="7" fillId="0" borderId="4" xfId="3" applyFont="1" applyBorder="1" applyAlignment="1" applyProtection="1">
      <alignment horizontal="center" vertical="center"/>
      <protection locked="0"/>
    </xf>
    <xf numFmtId="0" fontId="7" fillId="0" borderId="49" xfId="3" applyFont="1" applyBorder="1" applyAlignment="1" applyProtection="1">
      <alignment horizontal="center" vertical="center"/>
      <protection locked="0"/>
    </xf>
    <xf numFmtId="0" fontId="7" fillId="0" borderId="44" xfId="3" applyFont="1" applyBorder="1" applyAlignment="1" applyProtection="1">
      <alignment horizontal="center" vertical="center"/>
      <protection locked="0"/>
    </xf>
    <xf numFmtId="0" fontId="7" fillId="0" borderId="46" xfId="3" applyFont="1" applyBorder="1" applyAlignment="1" applyProtection="1">
      <alignment horizontal="center" vertical="center"/>
      <protection locked="0"/>
    </xf>
    <xf numFmtId="0" fontId="7" fillId="0" borderId="47" xfId="3" applyFont="1" applyBorder="1" applyAlignment="1" applyProtection="1">
      <alignment horizontal="center" vertical="center"/>
      <protection locked="0"/>
    </xf>
    <xf numFmtId="0" fontId="7" fillId="0" borderId="48" xfId="3" applyFont="1" applyBorder="1" applyAlignment="1" applyProtection="1">
      <alignment horizontal="center" vertical="center"/>
      <protection locked="0"/>
    </xf>
    <xf numFmtId="49" fontId="12" fillId="0" borderId="0" xfId="4" applyNumberFormat="1" applyFont="1" applyAlignment="1"/>
    <xf numFmtId="49" fontId="14" fillId="0" borderId="2" xfId="4" applyNumberFormat="1" applyFont="1" applyBorder="1" applyAlignment="1">
      <alignment horizontal="center" vertical="center"/>
    </xf>
    <xf numFmtId="49" fontId="14" fillId="0" borderId="1" xfId="4" applyNumberFormat="1" applyFont="1" applyBorder="1" applyAlignment="1">
      <alignment horizontal="center" vertical="center"/>
    </xf>
    <xf numFmtId="49" fontId="14" fillId="0" borderId="3" xfId="4" applyNumberFormat="1" applyFont="1" applyBorder="1" applyAlignment="1">
      <alignment horizontal="center" vertical="center"/>
    </xf>
    <xf numFmtId="49" fontId="14" fillId="0" borderId="7" xfId="4" applyNumberFormat="1" applyFont="1" applyBorder="1" applyAlignment="1">
      <alignment horizontal="center" vertical="center"/>
    </xf>
    <xf numFmtId="49" fontId="14" fillId="0" borderId="0" xfId="4" applyNumberFormat="1" applyFont="1" applyBorder="1" applyAlignment="1">
      <alignment horizontal="center" vertical="center"/>
    </xf>
    <xf numFmtId="49" fontId="14" fillId="0" borderId="10" xfId="4" applyNumberFormat="1" applyFont="1" applyBorder="1" applyAlignment="1">
      <alignment horizontal="center" vertical="center"/>
    </xf>
    <xf numFmtId="49" fontId="14" fillId="0" borderId="5" xfId="4" applyNumberFormat="1" applyFont="1" applyBorder="1" applyAlignment="1">
      <alignment horizontal="center" vertical="center"/>
    </xf>
    <xf numFmtId="49" fontId="14" fillId="0" borderId="4" xfId="4" applyNumberFormat="1" applyFont="1" applyBorder="1" applyAlignment="1">
      <alignment horizontal="center" vertical="center"/>
    </xf>
    <xf numFmtId="49" fontId="14" fillId="0" borderId="6" xfId="4" applyNumberFormat="1" applyFont="1" applyBorder="1" applyAlignment="1">
      <alignment horizontal="center" vertical="center"/>
    </xf>
    <xf numFmtId="49" fontId="34" fillId="0" borderId="9" xfId="4" applyNumberFormat="1" applyFont="1" applyBorder="1" applyAlignment="1">
      <alignment horizontal="center" vertical="center"/>
    </xf>
    <xf numFmtId="49" fontId="34" fillId="0" borderId="14" xfId="4" applyNumberFormat="1" applyFont="1" applyBorder="1" applyAlignment="1">
      <alignment horizontal="center" vertical="center"/>
    </xf>
    <xf numFmtId="49" fontId="34" fillId="0" borderId="40" xfId="4" applyNumberFormat="1" applyFont="1" applyBorder="1" applyAlignment="1">
      <alignment horizontal="center" vertical="center"/>
    </xf>
    <xf numFmtId="49" fontId="34" fillId="0" borderId="43" xfId="4" applyNumberFormat="1" applyFont="1" applyBorder="1" applyAlignment="1">
      <alignment horizontal="center" vertical="center"/>
    </xf>
    <xf numFmtId="49" fontId="34" fillId="0" borderId="41" xfId="4" applyNumberFormat="1" applyFont="1" applyBorder="1" applyAlignment="1">
      <alignment horizontal="center" vertical="center"/>
    </xf>
    <xf numFmtId="49" fontId="35" fillId="0" borderId="0" xfId="4" applyNumberFormat="1" applyFont="1" applyAlignment="1">
      <alignment horizontal="distributed" vertical="top" indent="2"/>
    </xf>
    <xf numFmtId="49" fontId="34" fillId="0" borderId="55" xfId="4" applyNumberFormat="1" applyFont="1" applyBorder="1" applyAlignment="1">
      <alignment horizontal="center" vertical="center"/>
    </xf>
    <xf numFmtId="49" fontId="34" fillId="0" borderId="56" xfId="4" applyNumberFormat="1" applyFont="1" applyBorder="1" applyAlignment="1">
      <alignment horizontal="center" vertical="center"/>
    </xf>
    <xf numFmtId="49" fontId="34" fillId="0" borderId="59" xfId="4" applyNumberFormat="1" applyFont="1" applyBorder="1" applyAlignment="1">
      <alignment horizontal="center" vertical="center"/>
    </xf>
    <xf numFmtId="49" fontId="34" fillId="0" borderId="54" xfId="4" applyNumberFormat="1" applyFont="1" applyBorder="1" applyAlignment="1">
      <alignment horizontal="center" vertical="center"/>
    </xf>
    <xf numFmtId="49" fontId="34" fillId="0" borderId="60" xfId="4" applyNumberFormat="1" applyFont="1" applyBorder="1" applyAlignment="1">
      <alignment horizontal="center" vertical="center"/>
    </xf>
    <xf numFmtId="49" fontId="34" fillId="0" borderId="61" xfId="4" applyNumberFormat="1" applyFont="1" applyBorder="1" applyAlignment="1">
      <alignment horizontal="center" vertical="center"/>
    </xf>
    <xf numFmtId="49" fontId="34" fillId="0" borderId="62" xfId="4" applyNumberFormat="1" applyFont="1" applyBorder="1" applyAlignment="1">
      <alignment horizontal="center" vertical="center"/>
    </xf>
    <xf numFmtId="49" fontId="34" fillId="0" borderId="63" xfId="4" applyNumberFormat="1" applyFont="1" applyBorder="1" applyAlignment="1">
      <alignment horizontal="center" vertical="center"/>
    </xf>
    <xf numFmtId="49" fontId="34" fillId="0" borderId="11" xfId="4" applyNumberFormat="1" applyFont="1" applyBorder="1" applyAlignment="1">
      <alignment horizontal="center" vertical="center"/>
    </xf>
    <xf numFmtId="49" fontId="34" fillId="0" borderId="5" xfId="4" applyNumberFormat="1" applyFont="1" applyBorder="1" applyAlignment="1">
      <alignment horizontal="center" vertical="center"/>
    </xf>
    <xf numFmtId="49" fontId="34" fillId="0" borderId="64" xfId="4" applyNumberFormat="1" applyFont="1" applyBorder="1" applyAlignment="1">
      <alignment horizontal="center" vertical="center" shrinkToFit="1"/>
    </xf>
    <xf numFmtId="49" fontId="34" fillId="0" borderId="65" xfId="4" applyNumberFormat="1" applyFont="1" applyBorder="1" applyAlignment="1">
      <alignment horizontal="center" vertical="center" shrinkToFit="1"/>
    </xf>
    <xf numFmtId="49" fontId="34" fillId="0" borderId="66" xfId="4" applyNumberFormat="1" applyFont="1" applyBorder="1" applyAlignment="1">
      <alignment horizontal="center" vertical="center" shrinkToFit="1"/>
    </xf>
    <xf numFmtId="49" fontId="12" fillId="0" borderId="9" xfId="4" applyNumberFormat="1" applyFont="1" applyBorder="1" applyAlignment="1">
      <alignment horizontal="center" vertical="center" shrinkToFit="1"/>
    </xf>
    <xf numFmtId="49" fontId="12" fillId="0" borderId="14" xfId="4" applyNumberFormat="1" applyFont="1" applyBorder="1" applyAlignment="1">
      <alignment horizontal="center" vertical="center" shrinkToFit="1"/>
    </xf>
    <xf numFmtId="49" fontId="12" fillId="0" borderId="12" xfId="4" applyNumberFormat="1" applyFont="1" applyBorder="1" applyAlignment="1">
      <alignment horizontal="center" vertical="center" shrinkToFit="1"/>
    </xf>
    <xf numFmtId="49" fontId="12" fillId="0" borderId="2" xfId="4" applyNumberFormat="1" applyFont="1" applyBorder="1" applyAlignment="1">
      <alignment horizontal="center" vertical="center" shrinkToFit="1"/>
    </xf>
    <xf numFmtId="49" fontId="12" fillId="0" borderId="1" xfId="4" applyNumberFormat="1" applyFont="1" applyBorder="1" applyAlignment="1">
      <alignment horizontal="center" vertical="center" shrinkToFit="1"/>
    </xf>
    <xf numFmtId="49" fontId="12" fillId="0" borderId="3" xfId="4" applyNumberFormat="1" applyFont="1" applyBorder="1" applyAlignment="1">
      <alignment horizontal="center" vertical="center" shrinkToFit="1"/>
    </xf>
    <xf numFmtId="38" fontId="13" fillId="0" borderId="53" xfId="1" applyFont="1" applyBorder="1" applyAlignment="1">
      <alignment horizontal="center" vertical="center"/>
    </xf>
    <xf numFmtId="38" fontId="13" fillId="0" borderId="14" xfId="1" applyFont="1" applyBorder="1" applyAlignment="1">
      <alignment horizontal="center" vertical="center"/>
    </xf>
    <xf numFmtId="38" fontId="13" fillId="0" borderId="71" xfId="1" applyFont="1" applyBorder="1" applyAlignment="1">
      <alignment horizontal="center" vertical="center"/>
    </xf>
    <xf numFmtId="38" fontId="13" fillId="0" borderId="72" xfId="1" applyFont="1" applyBorder="1" applyAlignment="1">
      <alignment horizontal="center" vertical="center"/>
    </xf>
    <xf numFmtId="38" fontId="13" fillId="0" borderId="12" xfId="1" applyFont="1" applyBorder="1" applyAlignment="1">
      <alignment horizontal="center" vertical="center"/>
    </xf>
    <xf numFmtId="49" fontId="20" fillId="0" borderId="8" xfId="4" applyNumberFormat="1" applyFont="1" applyBorder="1" applyAlignment="1">
      <alignment horizontal="center" vertical="center" wrapText="1"/>
    </xf>
    <xf numFmtId="38" fontId="13" fillId="0" borderId="58" xfId="1" applyFont="1" applyBorder="1" applyAlignment="1">
      <alignment horizontal="center" vertical="center"/>
    </xf>
    <xf numFmtId="38" fontId="13" fillId="0" borderId="56" xfId="1" applyFont="1" applyBorder="1" applyAlignment="1">
      <alignment horizontal="center" vertical="center"/>
    </xf>
    <xf numFmtId="38" fontId="13" fillId="0" borderId="59" xfId="1" applyFont="1" applyBorder="1" applyAlignment="1">
      <alignment horizontal="center" vertical="center"/>
    </xf>
    <xf numFmtId="49" fontId="34" fillId="0" borderId="67" xfId="4" applyNumberFormat="1" applyFont="1" applyBorder="1" applyAlignment="1">
      <alignment horizontal="center" vertical="center" shrinkToFit="1"/>
    </xf>
    <xf numFmtId="49" fontId="34" fillId="0" borderId="68" xfId="4" applyNumberFormat="1" applyFont="1" applyBorder="1" applyAlignment="1">
      <alignment horizontal="center" vertical="center" shrinkToFit="1"/>
    </xf>
    <xf numFmtId="49" fontId="34" fillId="0" borderId="69" xfId="4" applyNumberFormat="1" applyFont="1" applyBorder="1" applyAlignment="1">
      <alignment horizontal="center" vertical="center" shrinkToFit="1"/>
    </xf>
    <xf numFmtId="49" fontId="34" fillId="0" borderId="70" xfId="4" applyNumberFormat="1" applyFont="1" applyBorder="1" applyAlignment="1">
      <alignment horizontal="center" vertical="center" shrinkToFit="1"/>
    </xf>
    <xf numFmtId="49" fontId="34" fillId="0" borderId="4" xfId="4" applyNumberFormat="1" applyFont="1" applyBorder="1" applyAlignment="1">
      <alignment horizontal="center" vertical="center" shrinkToFit="1"/>
    </xf>
    <xf numFmtId="49" fontId="34" fillId="0" borderId="6" xfId="4" applyNumberFormat="1" applyFont="1" applyBorder="1" applyAlignment="1">
      <alignment horizontal="center" vertical="center" shrinkToFit="1"/>
    </xf>
    <xf numFmtId="0" fontId="13" fillId="0" borderId="9" xfId="4" applyNumberFormat="1" applyFont="1" applyBorder="1" applyAlignment="1">
      <alignment horizontal="center" vertical="center"/>
    </xf>
    <xf numFmtId="0" fontId="13" fillId="0" borderId="14" xfId="4" applyNumberFormat="1" applyFont="1" applyBorder="1" applyAlignment="1">
      <alignment horizontal="center" vertical="center"/>
    </xf>
    <xf numFmtId="0" fontId="13" fillId="0" borderId="54" xfId="4" applyNumberFormat="1" applyFont="1" applyBorder="1" applyAlignment="1">
      <alignment horizontal="center" vertical="center"/>
    </xf>
    <xf numFmtId="38" fontId="13" fillId="0" borderId="55" xfId="1" applyFont="1" applyBorder="1" applyAlignment="1">
      <alignment horizontal="center" vertical="center"/>
    </xf>
    <xf numFmtId="38" fontId="13" fillId="0" borderId="57" xfId="1" applyFont="1" applyBorder="1" applyAlignment="1">
      <alignment horizontal="center" vertical="center"/>
    </xf>
    <xf numFmtId="49" fontId="34" fillId="0" borderId="1" xfId="4" applyNumberFormat="1" applyFont="1" applyBorder="1" applyAlignment="1">
      <alignment horizontal="center" vertical="center" wrapText="1"/>
    </xf>
    <xf numFmtId="49" fontId="34" fillId="0" borderId="3" xfId="4" applyNumberFormat="1" applyFont="1" applyBorder="1" applyAlignment="1">
      <alignment horizontal="center" vertical="center" wrapText="1"/>
    </xf>
    <xf numFmtId="49" fontId="34" fillId="0" borderId="0" xfId="4" applyNumberFormat="1" applyFont="1" applyBorder="1" applyAlignment="1">
      <alignment horizontal="center" vertical="center" wrapText="1"/>
    </xf>
    <xf numFmtId="49" fontId="34" fillId="0" borderId="10" xfId="4" applyNumberFormat="1" applyFont="1" applyBorder="1" applyAlignment="1">
      <alignment horizontal="center" vertical="center" wrapText="1"/>
    </xf>
    <xf numFmtId="49" fontId="4" fillId="0" borderId="8" xfId="4" applyNumberFormat="1" applyFont="1" applyBorder="1" applyAlignment="1">
      <alignment horizontal="center" vertical="center" wrapText="1"/>
    </xf>
    <xf numFmtId="49" fontId="4" fillId="0" borderId="8" xfId="4" applyNumberFormat="1" applyFont="1" applyBorder="1" applyAlignment="1">
      <alignment horizontal="center" vertical="center"/>
    </xf>
    <xf numFmtId="49" fontId="34" fillId="0" borderId="8" xfId="4" applyNumberFormat="1" applyFont="1" applyBorder="1" applyAlignment="1">
      <alignment horizontal="center" vertical="center"/>
    </xf>
    <xf numFmtId="49" fontId="8" fillId="0" borderId="8" xfId="4" applyNumberFormat="1" applyFont="1" applyBorder="1" applyAlignment="1">
      <alignment horizontal="center" vertical="center" wrapText="1"/>
    </xf>
    <xf numFmtId="49" fontId="8" fillId="0" borderId="8" xfId="4" applyNumberFormat="1" applyFont="1" applyBorder="1" applyAlignment="1">
      <alignment horizontal="center" vertical="center"/>
    </xf>
    <xf numFmtId="49" fontId="8" fillId="0" borderId="13" xfId="4" applyNumberFormat="1" applyFont="1" applyBorder="1" applyAlignment="1">
      <alignment horizontal="center" vertical="center"/>
    </xf>
    <xf numFmtId="49" fontId="34" fillId="0" borderId="60" xfId="4" applyNumberFormat="1" applyFont="1" applyBorder="1" applyAlignment="1">
      <alignment horizontal="center" vertical="center" shrinkToFit="1"/>
    </xf>
    <xf numFmtId="49" fontId="34" fillId="0" borderId="61" xfId="4" applyNumberFormat="1" applyFont="1" applyBorder="1" applyAlignment="1">
      <alignment horizontal="center" vertical="center" shrinkToFit="1"/>
    </xf>
    <xf numFmtId="49" fontId="34" fillId="0" borderId="62" xfId="4" applyNumberFormat="1" applyFont="1" applyBorder="1" applyAlignment="1">
      <alignment horizontal="center" vertical="center" shrinkToFit="1"/>
    </xf>
    <xf numFmtId="49" fontId="34" fillId="0" borderId="12" xfId="4" applyNumberFormat="1" applyFont="1" applyBorder="1" applyAlignment="1">
      <alignment horizontal="center" vertical="center"/>
    </xf>
    <xf numFmtId="49" fontId="34" fillId="0" borderId="6" xfId="4" applyNumberFormat="1" applyFont="1" applyBorder="1" applyAlignment="1">
      <alignment horizontal="center" vertical="center"/>
    </xf>
    <xf numFmtId="49" fontId="34" fillId="0" borderId="73" xfId="4" applyNumberFormat="1" applyFont="1" applyBorder="1" applyAlignment="1">
      <alignment horizontal="center" vertical="center" shrinkToFit="1"/>
    </xf>
    <xf numFmtId="49" fontId="34" fillId="0" borderId="8" xfId="4" applyNumberFormat="1" applyFont="1" applyBorder="1" applyAlignment="1">
      <alignment horizontal="center" vertical="center" shrinkToFit="1"/>
    </xf>
    <xf numFmtId="0" fontId="36" fillId="0" borderId="8" xfId="4" applyNumberFormat="1" applyFont="1" applyBorder="1" applyAlignment="1">
      <alignment horizontal="center" vertical="center"/>
    </xf>
    <xf numFmtId="0" fontId="36" fillId="0" borderId="9" xfId="4" applyNumberFormat="1" applyFont="1" applyBorder="1" applyAlignment="1">
      <alignment horizontal="center" vertical="center"/>
    </xf>
    <xf numFmtId="0" fontId="36" fillId="0" borderId="38" xfId="2" applyNumberFormat="1" applyFont="1" applyBorder="1" applyAlignment="1">
      <alignment vertical="center"/>
    </xf>
    <xf numFmtId="38" fontId="36" fillId="0" borderId="74" xfId="2" applyFont="1" applyBorder="1" applyAlignment="1">
      <alignment vertical="center"/>
    </xf>
    <xf numFmtId="38" fontId="36" fillId="0" borderId="75" xfId="2" applyFont="1" applyBorder="1" applyAlignment="1">
      <alignment vertical="center"/>
    </xf>
    <xf numFmtId="0" fontId="36" fillId="0" borderId="76" xfId="2" applyNumberFormat="1" applyFont="1" applyBorder="1" applyAlignment="1">
      <alignment vertical="center"/>
    </xf>
    <xf numFmtId="38" fontId="36" fillId="0" borderId="39" xfId="2" applyFont="1" applyBorder="1" applyAlignment="1">
      <alignment vertical="center"/>
    </xf>
    <xf numFmtId="38" fontId="36" fillId="0" borderId="12" xfId="2" applyFont="1" applyBorder="1" applyAlignment="1">
      <alignment vertical="center"/>
    </xf>
    <xf numFmtId="38" fontId="36" fillId="0" borderId="8" xfId="2" applyFont="1" applyBorder="1" applyAlignment="1">
      <alignment vertical="center"/>
    </xf>
    <xf numFmtId="38" fontId="36" fillId="0" borderId="9" xfId="2" applyFont="1" applyBorder="1" applyAlignment="1">
      <alignment vertical="center"/>
    </xf>
    <xf numFmtId="38" fontId="36" fillId="0" borderId="73" xfId="2" applyFont="1" applyBorder="1" applyAlignment="1">
      <alignment vertical="center"/>
    </xf>
    <xf numFmtId="49" fontId="36" fillId="0" borderId="9" xfId="4" applyNumberFormat="1" applyFont="1" applyBorder="1" applyAlignment="1">
      <alignment horizontal="center" vertical="center"/>
    </xf>
    <xf numFmtId="49" fontId="36" fillId="0" borderId="14" xfId="4" applyNumberFormat="1" applyFont="1" applyBorder="1" applyAlignment="1">
      <alignment horizontal="center" vertical="center"/>
    </xf>
    <xf numFmtId="49" fontId="36" fillId="0" borderId="12" xfId="4" applyNumberFormat="1" applyFont="1" applyBorder="1" applyAlignment="1">
      <alignment horizontal="center" vertical="center"/>
    </xf>
    <xf numFmtId="49" fontId="36" fillId="0" borderId="2" xfId="4" applyNumberFormat="1" applyFont="1" applyBorder="1" applyAlignment="1">
      <alignment horizontal="center" vertical="center" shrinkToFit="1"/>
    </xf>
    <xf numFmtId="49" fontId="36" fillId="0" borderId="1" xfId="4" applyNumberFormat="1" applyFont="1" applyBorder="1" applyAlignment="1">
      <alignment horizontal="center" vertical="center" shrinkToFit="1"/>
    </xf>
    <xf numFmtId="49" fontId="36" fillId="0" borderId="3" xfId="4" applyNumberFormat="1" applyFont="1" applyBorder="1" applyAlignment="1">
      <alignment horizontal="center" vertical="center" shrinkToFit="1"/>
    </xf>
    <xf numFmtId="0" fontId="7" fillId="0" borderId="5" xfId="3" applyFont="1" applyBorder="1" applyAlignment="1">
      <alignment horizontal="center" vertical="center" shrinkToFit="1"/>
    </xf>
    <xf numFmtId="0" fontId="7" fillId="0" borderId="6" xfId="3" applyFont="1" applyBorder="1" applyAlignment="1">
      <alignment horizontal="center" vertical="center" shrinkToFit="1"/>
    </xf>
    <xf numFmtId="0" fontId="7" fillId="0" borderId="2" xfId="3" applyFont="1" applyBorder="1" applyAlignment="1">
      <alignment horizontal="center" shrinkToFit="1"/>
    </xf>
    <xf numFmtId="0" fontId="7" fillId="0" borderId="3" xfId="3" applyFont="1" applyBorder="1" applyAlignment="1">
      <alignment horizontal="center" shrinkToFit="1"/>
    </xf>
    <xf numFmtId="0" fontId="37" fillId="0" borderId="0" xfId="3" applyFont="1" applyBorder="1" applyAlignment="1">
      <alignment horizontal="left" vertical="center"/>
    </xf>
    <xf numFmtId="0" fontId="8" fillId="0" borderId="9" xfId="3" applyFont="1" applyBorder="1" applyAlignment="1">
      <alignment horizontal="center" vertical="center" shrinkToFit="1"/>
    </xf>
    <xf numFmtId="0" fontId="8" fillId="0" borderId="14" xfId="3" applyFont="1" applyBorder="1" applyAlignment="1">
      <alignment horizontal="center" vertical="center" shrinkToFit="1"/>
    </xf>
    <xf numFmtId="0" fontId="8" fillId="0" borderId="12" xfId="3" applyFont="1" applyBorder="1" applyAlignment="1">
      <alignment horizontal="center" vertical="center" shrinkToFit="1"/>
    </xf>
    <xf numFmtId="0" fontId="7" fillId="0" borderId="2" xfId="3" applyFont="1" applyBorder="1" applyAlignment="1">
      <alignment horizontal="center" vertical="center" shrinkToFit="1"/>
    </xf>
    <xf numFmtId="0" fontId="7" fillId="0" borderId="1" xfId="3" applyFont="1" applyBorder="1" applyAlignment="1">
      <alignment horizontal="center" vertical="center" shrinkToFit="1"/>
    </xf>
    <xf numFmtId="0" fontId="7" fillId="0" borderId="3" xfId="3" applyFont="1" applyBorder="1" applyAlignment="1">
      <alignment horizontal="center" vertical="center" shrinkToFit="1"/>
    </xf>
    <xf numFmtId="0" fontId="7" fillId="0" borderId="4" xfId="3" applyFont="1" applyBorder="1" applyAlignment="1">
      <alignment horizontal="center" vertical="center" shrinkToFit="1"/>
    </xf>
    <xf numFmtId="0" fontId="8" fillId="0" borderId="1" xfId="3" applyFont="1" applyBorder="1" applyAlignment="1">
      <alignment horizontal="left"/>
    </xf>
    <xf numFmtId="181" fontId="8" fillId="0" borderId="8" xfId="3" applyNumberFormat="1" applyFont="1" applyBorder="1" applyAlignment="1">
      <alignment horizontal="right" vertical="center"/>
    </xf>
    <xf numFmtId="0" fontId="8" fillId="0" borderId="9" xfId="3" applyFont="1" applyBorder="1" applyAlignment="1">
      <alignment horizontal="center" vertical="center" wrapText="1" shrinkToFit="1"/>
    </xf>
    <xf numFmtId="0" fontId="8" fillId="0" borderId="12" xfId="3" applyFont="1" applyBorder="1" applyAlignment="1">
      <alignment horizontal="center" vertical="center" wrapText="1" shrinkToFit="1"/>
    </xf>
    <xf numFmtId="0" fontId="8" fillId="0" borderId="0" xfId="3" applyFont="1" applyBorder="1" applyAlignment="1">
      <alignment horizontal="left" vertical="center"/>
    </xf>
    <xf numFmtId="0" fontId="8" fillId="0" borderId="4" xfId="3" applyFont="1" applyBorder="1" applyAlignment="1">
      <alignment horizontal="left" vertical="center"/>
    </xf>
    <xf numFmtId="0" fontId="8" fillId="0" borderId="8" xfId="3" applyFont="1" applyBorder="1" applyAlignment="1">
      <alignment horizontal="center" vertical="center"/>
    </xf>
    <xf numFmtId="0" fontId="8" fillId="0" borderId="13" xfId="3" applyFont="1" applyBorder="1" applyAlignment="1">
      <alignment horizontal="center" vertical="center"/>
    </xf>
    <xf numFmtId="0" fontId="8" fillId="0" borderId="11" xfId="3" applyFont="1" applyBorder="1" applyAlignment="1">
      <alignment horizontal="center" vertical="center"/>
    </xf>
    <xf numFmtId="0" fontId="7" fillId="0" borderId="1" xfId="3" applyFont="1" applyBorder="1" applyAlignment="1">
      <alignment horizontal="center" shrinkToFit="1"/>
    </xf>
    <xf numFmtId="0" fontId="8" fillId="0" borderId="2" xfId="3" applyFont="1" applyBorder="1" applyAlignment="1">
      <alignment horizontal="center" vertical="center" shrinkToFit="1"/>
    </xf>
    <xf numFmtId="0" fontId="8" fillId="0" borderId="1" xfId="3" applyFont="1" applyBorder="1" applyAlignment="1">
      <alignment horizontal="center" vertical="center" shrinkToFit="1"/>
    </xf>
    <xf numFmtId="0" fontId="8" fillId="0" borderId="3" xfId="3" applyFont="1" applyBorder="1" applyAlignment="1">
      <alignment horizontal="center" vertical="center" shrinkToFit="1"/>
    </xf>
    <xf numFmtId="0" fontId="8" fillId="0" borderId="5" xfId="3" applyFont="1" applyBorder="1" applyAlignment="1">
      <alignment horizontal="center" vertical="center" shrinkToFit="1"/>
    </xf>
    <xf numFmtId="0" fontId="8" fillId="0" borderId="4" xfId="3" applyFont="1" applyBorder="1" applyAlignment="1">
      <alignment horizontal="center" vertical="center" shrinkToFit="1"/>
    </xf>
    <xf numFmtId="0" fontId="8" fillId="0" borderId="6" xfId="3" applyFont="1" applyBorder="1" applyAlignment="1">
      <alignment horizontal="center" vertical="center" shrinkToFit="1"/>
    </xf>
    <xf numFmtId="0" fontId="20" fillId="0" borderId="0" xfId="3" applyFont="1" applyBorder="1" applyAlignment="1">
      <alignment horizontal="left" vertical="center"/>
    </xf>
    <xf numFmtId="0" fontId="8" fillId="0" borderId="8" xfId="3" applyFont="1" applyBorder="1" applyAlignment="1">
      <alignment horizontal="center" vertical="center" shrinkToFit="1"/>
    </xf>
    <xf numFmtId="181" fontId="8" fillId="0" borderId="2" xfId="3" applyNumberFormat="1" applyFont="1" applyBorder="1" applyAlignment="1">
      <alignment horizontal="center" vertical="center" shrinkToFit="1"/>
    </xf>
    <xf numFmtId="181" fontId="8" fillId="0" borderId="1" xfId="3" applyNumberFormat="1" applyFont="1" applyBorder="1" applyAlignment="1">
      <alignment horizontal="center" vertical="center" shrinkToFit="1"/>
    </xf>
    <xf numFmtId="181" fontId="8" fillId="0" borderId="3" xfId="3" applyNumberFormat="1" applyFont="1" applyBorder="1" applyAlignment="1">
      <alignment horizontal="center" vertical="center" shrinkToFit="1"/>
    </xf>
    <xf numFmtId="181" fontId="8" fillId="0" borderId="5" xfId="3" applyNumberFormat="1" applyFont="1" applyBorder="1" applyAlignment="1">
      <alignment horizontal="center" vertical="center" shrinkToFit="1"/>
    </xf>
    <xf numFmtId="181" fontId="8" fillId="0" borderId="4" xfId="3" applyNumberFormat="1" applyFont="1" applyBorder="1" applyAlignment="1">
      <alignment horizontal="center" vertical="center" shrinkToFit="1"/>
    </xf>
    <xf numFmtId="181" fontId="8" fillId="0" borderId="6" xfId="3" applyNumberFormat="1" applyFont="1" applyBorder="1" applyAlignment="1">
      <alignment horizontal="center" vertical="center" shrinkToFit="1"/>
    </xf>
    <xf numFmtId="0" fontId="8" fillId="0" borderId="7" xfId="3" applyFont="1" applyBorder="1" applyAlignment="1">
      <alignment horizontal="right" vertical="top"/>
    </xf>
    <xf numFmtId="0" fontId="8" fillId="0" borderId="10" xfId="3" applyFont="1" applyBorder="1" applyAlignment="1">
      <alignment horizontal="right" vertical="top"/>
    </xf>
    <xf numFmtId="0" fontId="8" fillId="0" borderId="7" xfId="3" applyFont="1" applyBorder="1" applyAlignment="1">
      <alignment horizontal="center" vertical="center"/>
    </xf>
    <xf numFmtId="0" fontId="8" fillId="0" borderId="0" xfId="3" applyFont="1" applyBorder="1" applyAlignment="1">
      <alignment horizontal="center" vertical="center"/>
    </xf>
    <xf numFmtId="0" fontId="8" fillId="0" borderId="10" xfId="3" applyFont="1" applyBorder="1" applyAlignment="1">
      <alignment horizontal="center" vertical="center"/>
    </xf>
    <xf numFmtId="0" fontId="8" fillId="0" borderId="5" xfId="3" applyFont="1" applyBorder="1" applyAlignment="1">
      <alignment horizontal="right" vertical="top"/>
    </xf>
    <xf numFmtId="0" fontId="8" fillId="0" borderId="6" xfId="3" applyFont="1" applyBorder="1" applyAlignment="1">
      <alignment horizontal="right" vertical="top"/>
    </xf>
    <xf numFmtId="0" fontId="8" fillId="0" borderId="5" xfId="3" applyFont="1" applyBorder="1" applyAlignment="1">
      <alignment horizontal="center" vertical="center"/>
    </xf>
    <xf numFmtId="0" fontId="8" fillId="0" borderId="4" xfId="3" applyFont="1" applyBorder="1" applyAlignment="1">
      <alignment horizontal="center" vertical="center"/>
    </xf>
    <xf numFmtId="0" fontId="8" fillId="0" borderId="6" xfId="3" applyFont="1" applyBorder="1" applyAlignment="1">
      <alignment horizontal="center" vertical="center"/>
    </xf>
    <xf numFmtId="0" fontId="8" fillId="0" borderId="8" xfId="3" applyFont="1" applyBorder="1" applyAlignment="1">
      <alignment horizontal="right" vertical="center"/>
    </xf>
    <xf numFmtId="0" fontId="8" fillId="0" borderId="42" xfId="3" applyFont="1" applyBorder="1" applyAlignment="1">
      <alignment horizontal="center" vertical="center"/>
    </xf>
    <xf numFmtId="0" fontId="8" fillId="0" borderId="2" xfId="3" applyFont="1" applyBorder="1" applyAlignment="1">
      <alignment horizontal="right" vertical="top"/>
    </xf>
    <xf numFmtId="0" fontId="8" fillId="0" borderId="3" xfId="3" applyFont="1" applyBorder="1" applyAlignment="1">
      <alignment horizontal="right" vertical="top"/>
    </xf>
    <xf numFmtId="0" fontId="8" fillId="0" borderId="2" xfId="3" applyFont="1" applyBorder="1" applyAlignment="1">
      <alignment horizontal="center" vertical="center"/>
    </xf>
    <xf numFmtId="0" fontId="8" fillId="0" borderId="1" xfId="3" applyFont="1" applyBorder="1" applyAlignment="1">
      <alignment horizontal="center" vertical="center"/>
    </xf>
    <xf numFmtId="0" fontId="8" fillId="0" borderId="3" xfId="3" applyFont="1" applyBorder="1" applyAlignment="1">
      <alignment horizontal="center" vertical="center"/>
    </xf>
    <xf numFmtId="0" fontId="7" fillId="0" borderId="0" xfId="3" applyFont="1" applyBorder="1" applyAlignment="1">
      <alignment vertical="center"/>
    </xf>
    <xf numFmtId="0" fontId="8" fillId="0" borderId="9" xfId="3" applyFont="1" applyBorder="1" applyAlignment="1">
      <alignment horizontal="center" vertical="center"/>
    </xf>
    <xf numFmtId="0" fontId="8" fillId="0" borderId="12" xfId="3" applyFont="1" applyBorder="1" applyAlignment="1">
      <alignment horizontal="center" vertical="center"/>
    </xf>
    <xf numFmtId="49" fontId="7" fillId="0" borderId="2" xfId="0" applyNumberFormat="1" applyFont="1" applyBorder="1" applyAlignment="1">
      <alignment horizontal="center" vertical="center" wrapText="1" shrinkToFit="1"/>
    </xf>
    <xf numFmtId="49" fontId="8" fillId="0" borderId="1"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32" fillId="0" borderId="7" xfId="0" applyNumberFormat="1" applyFont="1" applyBorder="1" applyAlignment="1">
      <alignment horizontal="center" vertical="center" shrinkToFit="1"/>
    </xf>
    <xf numFmtId="49" fontId="32" fillId="0" borderId="0" xfId="0" applyNumberFormat="1" applyFont="1" applyBorder="1" applyAlignment="1">
      <alignment horizontal="center" vertical="center" shrinkToFit="1"/>
    </xf>
    <xf numFmtId="49" fontId="32" fillId="0" borderId="5" xfId="0" applyNumberFormat="1" applyFont="1" applyBorder="1" applyAlignment="1">
      <alignment horizontal="center" vertical="center" shrinkToFit="1"/>
    </xf>
    <xf numFmtId="49" fontId="32" fillId="0" borderId="4" xfId="0" applyNumberFormat="1" applyFont="1" applyBorder="1" applyAlignment="1">
      <alignment horizontal="center" vertical="center" shrinkToFit="1"/>
    </xf>
    <xf numFmtId="183" fontId="8" fillId="0" borderId="9" xfId="0" applyNumberFormat="1" applyFont="1" applyBorder="1" applyAlignment="1">
      <alignment horizontal="center" vertical="center" shrinkToFit="1"/>
    </xf>
    <xf numFmtId="183" fontId="8" fillId="0" borderId="14" xfId="0" applyNumberFormat="1" applyFont="1" applyBorder="1" applyAlignment="1">
      <alignment horizontal="center" vertical="center" shrinkToFit="1"/>
    </xf>
    <xf numFmtId="0" fontId="8" fillId="0" borderId="9" xfId="0" applyNumberFormat="1" applyFont="1" applyBorder="1" applyAlignment="1">
      <alignment horizontal="center" vertical="center" shrinkToFit="1"/>
    </xf>
    <xf numFmtId="49" fontId="13" fillId="0" borderId="0"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8" fillId="0" borderId="2" xfId="0" applyNumberFormat="1" applyFont="1" applyBorder="1" applyAlignment="1">
      <alignment horizontal="center" vertical="center" textRotation="255" shrinkToFit="1"/>
    </xf>
    <xf numFmtId="49" fontId="8" fillId="0" borderId="3" xfId="0" applyNumberFormat="1" applyFont="1" applyBorder="1" applyAlignment="1">
      <alignment horizontal="center" vertical="center" textRotation="255" shrinkToFit="1"/>
    </xf>
    <xf numFmtId="49" fontId="8" fillId="0" borderId="7" xfId="0" applyNumberFormat="1" applyFont="1" applyBorder="1" applyAlignment="1">
      <alignment horizontal="center" vertical="center" textRotation="255" shrinkToFit="1"/>
    </xf>
    <xf numFmtId="49" fontId="8" fillId="0" borderId="10" xfId="0" applyNumberFormat="1" applyFont="1" applyBorder="1" applyAlignment="1">
      <alignment horizontal="center" vertical="center" textRotation="255" shrinkToFit="1"/>
    </xf>
    <xf numFmtId="49" fontId="8" fillId="0" borderId="8" xfId="0" applyNumberFormat="1" applyFont="1" applyBorder="1" applyAlignment="1">
      <alignment horizontal="center" vertical="center" shrinkToFit="1"/>
    </xf>
    <xf numFmtId="49" fontId="22" fillId="0" borderId="7"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0"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13"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8" fillId="0" borderId="13" xfId="0" applyNumberFormat="1" applyFont="1" applyBorder="1" applyAlignment="1">
      <alignment horizontal="center" shrinkToFit="1"/>
    </xf>
    <xf numFmtId="49" fontId="8" fillId="0" borderId="2" xfId="0" applyNumberFormat="1" applyFont="1" applyBorder="1" applyAlignment="1">
      <alignment horizontal="center" shrinkToFit="1"/>
    </xf>
    <xf numFmtId="49" fontId="8" fillId="0" borderId="3" xfId="0" applyNumberFormat="1" applyFont="1" applyBorder="1" applyAlignment="1">
      <alignment horizontal="center" shrinkToFit="1"/>
    </xf>
    <xf numFmtId="49" fontId="22" fillId="0" borderId="11" xfId="0" applyNumberFormat="1" applyFont="1" applyBorder="1" applyAlignment="1">
      <alignment horizontal="center" vertical="top" shrinkToFit="1"/>
    </xf>
    <xf numFmtId="49" fontId="8" fillId="0" borderId="11" xfId="0" applyNumberFormat="1" applyFont="1" applyBorder="1" applyAlignment="1">
      <alignment horizontal="center" vertical="top" shrinkToFit="1"/>
    </xf>
    <xf numFmtId="49" fontId="31" fillId="0" borderId="13" xfId="0" applyNumberFormat="1" applyFont="1" applyBorder="1" applyAlignment="1">
      <alignment horizontal="right" vertical="center" shrinkToFit="1"/>
    </xf>
    <xf numFmtId="49" fontId="31" fillId="0" borderId="2" xfId="0" applyNumberFormat="1" applyFont="1" applyBorder="1" applyAlignment="1">
      <alignment horizontal="center" vertical="center" shrinkToFit="1"/>
    </xf>
    <xf numFmtId="49" fontId="31" fillId="0" borderId="3" xfId="0" applyNumberFormat="1" applyFont="1" applyBorder="1" applyAlignment="1">
      <alignment horizontal="center" vertical="center" shrinkToFit="1"/>
    </xf>
    <xf numFmtId="49" fontId="32" fillId="0" borderId="15" xfId="0" applyNumberFormat="1" applyFont="1" applyBorder="1" applyAlignment="1">
      <alignment horizontal="right" shrinkToFit="1"/>
    </xf>
    <xf numFmtId="49" fontId="32" fillId="0" borderId="7" xfId="0" applyNumberFormat="1" applyFont="1" applyBorder="1" applyAlignment="1">
      <alignment horizontal="center" shrinkToFit="1"/>
    </xf>
    <xf numFmtId="49" fontId="32" fillId="0" borderId="10" xfId="0" applyNumberFormat="1" applyFont="1" applyBorder="1" applyAlignment="1">
      <alignment horizontal="center" shrinkToFit="1"/>
    </xf>
    <xf numFmtId="49" fontId="32" fillId="0" borderId="11" xfId="0" applyNumberFormat="1" applyFont="1" applyBorder="1" applyAlignment="1">
      <alignment horizontal="right" vertical="center" shrinkToFit="1"/>
    </xf>
    <xf numFmtId="49" fontId="32" fillId="0" borderId="6" xfId="0" applyNumberFormat="1" applyFont="1" applyBorder="1" applyAlignment="1">
      <alignment horizontal="center" vertical="center" shrinkToFit="1"/>
    </xf>
    <xf numFmtId="49" fontId="8" fillId="0" borderId="2" xfId="0" applyNumberFormat="1" applyFont="1" applyBorder="1" applyAlignment="1">
      <alignment horizontal="left" vertical="center" shrinkToFit="1"/>
    </xf>
    <xf numFmtId="49" fontId="8" fillId="0" borderId="1" xfId="0" applyNumberFormat="1" applyFont="1" applyBorder="1" applyAlignment="1">
      <alignment horizontal="left" vertical="center" shrinkToFit="1"/>
    </xf>
    <xf numFmtId="49" fontId="8" fillId="0" borderId="3" xfId="0" applyNumberFormat="1" applyFont="1" applyBorder="1" applyAlignment="1">
      <alignment horizontal="left" vertical="center" shrinkToFit="1"/>
    </xf>
    <xf numFmtId="0" fontId="8" fillId="0" borderId="1" xfId="0" applyNumberFormat="1" applyFont="1" applyBorder="1" applyAlignment="1">
      <alignment horizontal="right" vertical="center" shrinkToFit="1"/>
    </xf>
    <xf numFmtId="49" fontId="8" fillId="0" borderId="4" xfId="0" applyNumberFormat="1" applyFont="1" applyBorder="1" applyAlignment="1">
      <alignment horizontal="right" vertical="center" shrinkToFit="1"/>
    </xf>
    <xf numFmtId="49" fontId="32" fillId="0" borderId="15" xfId="0" applyNumberFormat="1" applyFont="1" applyBorder="1" applyAlignment="1">
      <alignment horizontal="right" vertical="center" shrinkToFit="1"/>
    </xf>
    <xf numFmtId="49" fontId="32" fillId="0" borderId="10" xfId="0" applyNumberFormat="1" applyFont="1" applyBorder="1" applyAlignment="1">
      <alignment horizontal="center" vertical="center" shrinkToFit="1"/>
    </xf>
    <xf numFmtId="49" fontId="32" fillId="0" borderId="7" xfId="0" applyNumberFormat="1" applyFont="1" applyBorder="1" applyAlignment="1">
      <alignment horizontal="right" shrinkToFit="1"/>
    </xf>
    <xf numFmtId="49" fontId="32" fillId="0" borderId="0" xfId="0" applyNumberFormat="1" applyFont="1" applyBorder="1" applyAlignment="1">
      <alignment horizontal="right" shrinkToFit="1"/>
    </xf>
    <xf numFmtId="49" fontId="32" fillId="0" borderId="10" xfId="0" applyNumberFormat="1" applyFont="1" applyBorder="1" applyAlignment="1">
      <alignment horizontal="right" shrinkToFit="1"/>
    </xf>
    <xf numFmtId="0" fontId="8" fillId="0" borderId="13" xfId="3" applyFont="1" applyBorder="1" applyAlignment="1">
      <alignment horizontal="center" vertical="center" shrinkToFit="1"/>
    </xf>
    <xf numFmtId="0" fontId="8" fillId="0" borderId="15" xfId="3" applyFont="1" applyBorder="1" applyAlignment="1">
      <alignment horizontal="center" vertical="center" shrinkToFit="1"/>
    </xf>
    <xf numFmtId="0" fontId="8" fillId="0" borderId="11" xfId="3" applyFont="1" applyBorder="1" applyAlignment="1">
      <alignment horizontal="center" vertical="center" shrinkToFit="1"/>
    </xf>
    <xf numFmtId="0" fontId="7" fillId="0" borderId="7" xfId="3" applyFont="1" applyBorder="1" applyAlignment="1">
      <alignment horizontal="center" shrinkToFit="1"/>
    </xf>
    <xf numFmtId="0" fontId="7" fillId="0" borderId="5" xfId="3" applyFont="1" applyBorder="1" applyAlignment="1">
      <alignment horizontal="center" shrinkToFit="1"/>
    </xf>
    <xf numFmtId="0" fontId="8" fillId="0" borderId="9" xfId="3" applyFont="1" applyBorder="1" applyAlignment="1">
      <alignment horizontal="center" shrinkToFit="1"/>
    </xf>
    <xf numFmtId="0" fontId="8" fillId="0" borderId="14" xfId="3" applyFont="1" applyBorder="1" applyAlignment="1">
      <alignment horizontal="center" shrinkToFit="1"/>
    </xf>
    <xf numFmtId="0" fontId="7" fillId="0" borderId="5" xfId="3" applyFont="1" applyBorder="1" applyAlignment="1">
      <alignment horizontal="center" vertical="center" wrapText="1" shrinkToFit="1"/>
    </xf>
    <xf numFmtId="0" fontId="7" fillId="0" borderId="6" xfId="3" applyFont="1" applyBorder="1" applyAlignment="1">
      <alignment horizontal="center" vertical="center" wrapText="1" shrinkToFit="1"/>
    </xf>
    <xf numFmtId="0" fontId="8" fillId="0" borderId="35" xfId="3" applyFont="1" applyBorder="1" applyAlignment="1">
      <alignment horizontal="center" vertical="center" shrinkToFit="1"/>
    </xf>
    <xf numFmtId="0" fontId="8" fillId="0" borderId="36" xfId="3" applyFont="1" applyBorder="1" applyAlignment="1">
      <alignment horizontal="center" vertical="center" shrinkToFit="1"/>
    </xf>
    <xf numFmtId="0" fontId="8" fillId="0" borderId="37" xfId="3" applyFont="1" applyBorder="1" applyAlignment="1">
      <alignment horizontal="center" vertical="center" shrinkToFit="1"/>
    </xf>
    <xf numFmtId="0" fontId="22" fillId="0" borderId="5" xfId="3" applyFont="1" applyBorder="1" applyAlignment="1">
      <alignment horizontal="center" vertical="center" wrapText="1" shrinkToFit="1"/>
    </xf>
    <xf numFmtId="0" fontId="22" fillId="0" borderId="6" xfId="3" applyFont="1" applyBorder="1" applyAlignment="1">
      <alignment horizontal="center" vertical="center" wrapText="1" shrinkToFit="1"/>
    </xf>
    <xf numFmtId="0" fontId="20" fillId="0" borderId="0" xfId="3" applyFont="1" applyBorder="1" applyAlignment="1">
      <alignment horizontal="center" vertical="center"/>
    </xf>
    <xf numFmtId="0" fontId="7" fillId="0" borderId="2" xfId="3" applyFont="1" applyBorder="1" applyAlignment="1">
      <alignment horizontal="center" wrapText="1" shrinkToFit="1"/>
    </xf>
    <xf numFmtId="0" fontId="7" fillId="0" borderId="3" xfId="3" applyFont="1" applyBorder="1" applyAlignment="1">
      <alignment horizontal="center" wrapText="1" shrinkToFit="1"/>
    </xf>
    <xf numFmtId="0" fontId="7" fillId="0" borderId="4" xfId="3" applyFont="1" applyBorder="1" applyAlignment="1">
      <alignment horizontal="center" vertical="center" wrapText="1" shrinkToFit="1"/>
    </xf>
    <xf numFmtId="0" fontId="8" fillId="0" borderId="2" xfId="3" applyFont="1" applyBorder="1" applyAlignment="1">
      <alignment horizontal="center" wrapText="1"/>
    </xf>
    <xf numFmtId="0" fontId="8" fillId="0" borderId="1" xfId="3" applyFont="1" applyBorder="1" applyAlignment="1">
      <alignment horizontal="center" wrapText="1"/>
    </xf>
    <xf numFmtId="0" fontId="8" fillId="0" borderId="3" xfId="3" applyFont="1" applyBorder="1" applyAlignment="1">
      <alignment horizontal="center"/>
    </xf>
    <xf numFmtId="0" fontId="7" fillId="0" borderId="1" xfId="3" applyFont="1" applyBorder="1" applyAlignment="1">
      <alignment horizontal="center" wrapText="1" shrinkToFit="1"/>
    </xf>
    <xf numFmtId="0" fontId="8" fillId="0" borderId="2" xfId="3" applyFont="1" applyBorder="1" applyAlignment="1">
      <alignment horizontal="center" vertical="center" wrapText="1" shrinkToFit="1"/>
    </xf>
    <xf numFmtId="0" fontId="8" fillId="0" borderId="3" xfId="3" applyFont="1" applyBorder="1" applyAlignment="1">
      <alignment horizontal="center" vertical="center" wrapText="1" shrinkToFit="1"/>
    </xf>
    <xf numFmtId="0" fontId="8" fillId="0" borderId="2" xfId="3" applyFont="1" applyBorder="1" applyAlignment="1">
      <alignment horizontal="center"/>
    </xf>
    <xf numFmtId="0" fontId="8" fillId="0" borderId="1" xfId="3" applyFont="1" applyBorder="1" applyAlignment="1">
      <alignment horizont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1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center" vertical="center"/>
    </xf>
    <xf numFmtId="0" fontId="20" fillId="0" borderId="10"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wrapText="1"/>
    </xf>
    <xf numFmtId="0" fontId="20" fillId="0" borderId="0" xfId="0" applyFont="1" applyAlignment="1">
      <alignment horizontal="left" vertical="top" wrapText="1"/>
    </xf>
    <xf numFmtId="0" fontId="20" fillId="0" borderId="9" xfId="0" applyFont="1" applyBorder="1" applyAlignment="1">
      <alignment horizontal="right" vertical="center"/>
    </xf>
    <xf numFmtId="0" fontId="20" fillId="0" borderId="12" xfId="0" applyFont="1" applyBorder="1" applyAlignment="1">
      <alignment horizontal="right" vertical="center"/>
    </xf>
    <xf numFmtId="0" fontId="20" fillId="0" borderId="0" xfId="0" applyFont="1" applyAlignment="1">
      <alignment horizontal="left" vertical="center"/>
    </xf>
    <xf numFmtId="0" fontId="20" fillId="0" borderId="0" xfId="0" applyFont="1" applyBorder="1" applyAlignment="1">
      <alignment horizontal="left" vertical="center" shrinkToFit="1"/>
    </xf>
    <xf numFmtId="0" fontId="20" fillId="0" borderId="0" xfId="0" applyFont="1" applyBorder="1" applyAlignment="1">
      <alignment horizontal="center" vertical="center" shrinkToFit="1"/>
    </xf>
    <xf numFmtId="0" fontId="20" fillId="0" borderId="2" xfId="0"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3" fillId="0" borderId="0" xfId="0" applyFont="1" applyAlignment="1">
      <alignment horizontal="center" vertical="center" shrinkToFit="1"/>
    </xf>
    <xf numFmtId="0" fontId="10" fillId="0" borderId="13" xfId="0" applyFont="1" applyBorder="1" applyAlignment="1">
      <alignment horizontal="center" vertical="top" textRotation="255" wrapText="1"/>
    </xf>
    <xf numFmtId="0" fontId="10" fillId="0" borderId="15" xfId="0" applyFont="1" applyBorder="1" applyAlignment="1">
      <alignment horizontal="center" vertical="top" textRotation="255" wrapText="1"/>
    </xf>
    <xf numFmtId="0" fontId="10" fillId="0" borderId="11" xfId="0" applyFont="1" applyBorder="1" applyAlignment="1">
      <alignment horizontal="center" vertical="top" textRotation="255" wrapText="1"/>
    </xf>
    <xf numFmtId="0" fontId="20" fillId="0" borderId="2" xfId="0" applyFont="1" applyBorder="1" applyAlignment="1">
      <alignment horizontal="center"/>
    </xf>
    <xf numFmtId="0" fontId="20" fillId="0" borderId="1" xfId="0" applyFont="1" applyBorder="1" applyAlignment="1">
      <alignment horizontal="center"/>
    </xf>
    <xf numFmtId="0" fontId="20" fillId="0" borderId="3" xfId="0" applyFont="1" applyBorder="1" applyAlignment="1">
      <alignment horizontal="center"/>
    </xf>
    <xf numFmtId="0" fontId="20" fillId="0" borderId="7" xfId="0" applyFont="1" applyBorder="1" applyAlignment="1">
      <alignment horizontal="center"/>
    </xf>
    <xf numFmtId="0" fontId="20" fillId="0" borderId="0" xfId="0" applyFont="1" applyBorder="1" applyAlignment="1">
      <alignment horizontal="center"/>
    </xf>
    <xf numFmtId="0" fontId="20" fillId="0" borderId="10" xfId="0" applyFont="1" applyBorder="1" applyAlignment="1">
      <alignment horizontal="center"/>
    </xf>
    <xf numFmtId="49" fontId="5" fillId="0" borderId="2" xfId="0" applyNumberFormat="1" applyFont="1" applyBorder="1" applyAlignment="1">
      <alignment horizont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metadata.xml" Type="http://schemas.openxmlformats.org/officeDocument/2006/relationships/sheetMetadata"/><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6</xdr:col>
      <xdr:colOff>73025</xdr:colOff>
      <xdr:row>14</xdr:row>
      <xdr:rowOff>22031</xdr:rowOff>
    </xdr:from>
    <xdr:to>
      <xdr:col>9</xdr:col>
      <xdr:colOff>324047</xdr:colOff>
      <xdr:row>18</xdr:row>
      <xdr:rowOff>41883</xdr:rowOff>
    </xdr:to>
    <xdr:sp macro="" textlink="">
      <xdr:nvSpPr>
        <xdr:cNvPr id="2" name="大かっこ 1">
          <a:extLst>
            <a:ext uri="{FF2B5EF4-FFF2-40B4-BE49-F238E27FC236}">
              <a16:creationId xmlns:a16="http://schemas.microsoft.com/office/drawing/2014/main" id="{52A76F67-2FC9-440E-8EC0-EF046885D403}"/>
            </a:ext>
          </a:extLst>
        </xdr:cNvPr>
        <xdr:cNvSpPr/>
      </xdr:nvSpPr>
      <xdr:spPr>
        <a:xfrm>
          <a:off x="1885950" y="2012756"/>
          <a:ext cx="1416050" cy="537430"/>
        </a:xfrm>
        <a:prstGeom prst="bracketPair">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nSpc>
              <a:spcPts val="1100"/>
            </a:lnSpc>
          </a:pPr>
          <a:r>
            <a:rPr lang="ja-JP" altLang="en-US" sz="900">
              <a:latin typeface="ＭＳ 明朝" panose="02020609040205080304" pitchFamily="17" charset="-128"/>
              <a:ea typeface="ＭＳ 明朝" panose="02020609040205080304" pitchFamily="17" charset="-128"/>
            </a:rPr>
            <a:t>法人にあっては法人の名称及び代表者の氏名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48113</xdr:colOff>
      <xdr:row>0</xdr:row>
      <xdr:rowOff>0</xdr:rowOff>
    </xdr:from>
    <xdr:to>
      <xdr:col>106</xdr:col>
      <xdr:colOff>332887</xdr:colOff>
      <xdr:row>2</xdr:row>
      <xdr:rowOff>17828</xdr:rowOff>
    </xdr:to>
    <xdr:sp macro="" textlink="">
      <xdr:nvSpPr>
        <xdr:cNvPr id="2" name="テキスト ボックス 1">
          <a:extLst>
            <a:ext uri="{FF2B5EF4-FFF2-40B4-BE49-F238E27FC236}">
              <a16:creationId xmlns:a16="http://schemas.microsoft.com/office/drawing/2014/main" id="{8F1E44CF-DF3F-297E-C150-BEC3884EBFC4}"/>
            </a:ext>
          </a:extLst>
        </xdr:cNvPr>
        <xdr:cNvSpPr txBox="1"/>
      </xdr:nvSpPr>
      <xdr:spPr>
        <a:xfrm>
          <a:off x="9998075" y="0"/>
          <a:ext cx="1882043" cy="215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　入力しないでください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375DA2-78B4-437D-A913-1AE73FDDD6FD}" name="T_特例" displayName="T_特例" ref="B13:E22" totalsRowShown="0">
  <autoFilter ref="B13:E22" xr:uid="{DD375DA2-78B4-437D-A913-1AE73FDDD6FD}"/>
  <tableColumns count="4">
    <tableColumn id="1" xr3:uid="{D0EB2E2E-D736-425D-A38D-95062A4617AF}" name="分子"/>
    <tableColumn id="2" xr3:uid="{27C601E7-BC3C-434C-AFBC-99158F74AE9B}" name="分母"/>
    <tableColumn id="3" xr3:uid="{E8A9C652-6C9D-4F50-BC1E-28712AE7579F}" name="特例名"/>
    <tableColumn id="4" xr3:uid="{874F4157-4EDF-421A-B541-D032F65F72C7}" name="表示" dataDxfId="0">
      <calculatedColumnFormula>"（"&amp;B14&amp;"/"&amp;C14&amp;"）"&amp;D14</calculatedColumnFormula>
    </tableColumn>
  </tableColumns>
  <tableStyleInfo name="TableStyleLight15"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4.vml" Type="http://schemas.openxmlformats.org/officeDocument/2006/relationships/vmlDrawing"/><Relationship Id="rId3" Target="../comments4.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tables/table1.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Q39"/>
  <sheetViews>
    <sheetView showGridLines="0" tabSelected="1" view="pageBreakPreview" zoomScale="115" zoomScaleNormal="115" zoomScaleSheetLayoutView="115" workbookViewId="0">
      <selection activeCell="B3" sqref="A1:E3"/>
    </sheetView>
  </sheetViews>
  <sheetFormatPr defaultColWidth="9" defaultRowHeight="13"/>
  <cols>
    <col min="1" max="2" width="4.6328125" style="188" customWidth="1"/>
    <col min="3" max="6" width="4.1796875" style="188" customWidth="1"/>
    <col min="7" max="10" width="5.54296875" style="188" customWidth="1"/>
    <col min="11" max="39" width="3.6328125" style="188" customWidth="1"/>
    <col min="40" max="41" width="10.6328125" style="188" customWidth="1"/>
    <col min="42" max="43" width="6.6328125" style="188" customWidth="1"/>
    <col min="44" max="16384" width="9" style="188"/>
  </cols>
  <sheetData>
    <row r="1" spans="1:43" ht="13.5" customHeight="1">
      <c r="A1" s="383" t="s">
        <v>1703</v>
      </c>
      <c r="B1" s="384"/>
      <c r="C1" s="384"/>
      <c r="D1" s="384"/>
      <c r="E1" s="384"/>
      <c r="F1" s="187"/>
      <c r="G1" s="187"/>
      <c r="M1" s="187"/>
      <c r="N1" s="187"/>
      <c r="O1" s="187"/>
      <c r="P1" s="187"/>
      <c r="Q1" s="187"/>
      <c r="R1" s="187"/>
      <c r="S1" s="187"/>
      <c r="T1" s="187"/>
      <c r="U1" s="187"/>
      <c r="V1" s="187"/>
      <c r="W1" s="187"/>
      <c r="X1" s="187"/>
      <c r="Y1" s="187"/>
      <c r="Z1" s="187"/>
      <c r="AA1" s="187"/>
      <c r="AB1" s="187"/>
      <c r="AC1" s="187"/>
      <c r="AH1" s="198"/>
      <c r="AI1" s="199"/>
      <c r="AJ1" s="354" t="s">
        <v>0</v>
      </c>
      <c r="AK1" s="355"/>
      <c r="AL1" s="355"/>
      <c r="AM1" s="356"/>
      <c r="AN1" s="445"/>
      <c r="AO1" s="446"/>
      <c r="AP1" s="446"/>
      <c r="AQ1" s="447"/>
    </row>
    <row r="2" spans="1:43" ht="13.5" customHeight="1">
      <c r="A2" s="384"/>
      <c r="B2" s="384"/>
      <c r="C2" s="384"/>
      <c r="D2" s="384"/>
      <c r="E2" s="384"/>
      <c r="F2" s="187"/>
      <c r="G2" s="187"/>
      <c r="H2" s="187"/>
      <c r="I2" s="451" t="s">
        <v>1696</v>
      </c>
      <c r="J2" s="451"/>
      <c r="K2" s="451"/>
      <c r="L2" s="451"/>
      <c r="M2" s="451"/>
      <c r="N2" s="451"/>
      <c r="O2" s="451"/>
      <c r="P2" s="451"/>
      <c r="Q2" s="451"/>
      <c r="R2" s="451"/>
      <c r="S2" s="451"/>
      <c r="T2" s="451"/>
      <c r="U2" s="451"/>
      <c r="V2" s="451"/>
      <c r="W2" s="451"/>
      <c r="X2" s="451"/>
      <c r="Y2" s="451"/>
      <c r="Z2" s="273"/>
      <c r="AA2" s="273"/>
      <c r="AB2" s="273"/>
      <c r="AC2" s="273"/>
      <c r="AD2" s="273"/>
      <c r="AH2" s="198"/>
      <c r="AI2" s="199"/>
      <c r="AJ2" s="360"/>
      <c r="AK2" s="361"/>
      <c r="AL2" s="361"/>
      <c r="AM2" s="362"/>
      <c r="AN2" s="448"/>
      <c r="AO2" s="449"/>
      <c r="AP2" s="449"/>
      <c r="AQ2" s="450"/>
    </row>
    <row r="3" spans="1:43" ht="12" customHeight="1">
      <c r="F3" s="187"/>
      <c r="G3" s="187"/>
      <c r="H3" s="187"/>
      <c r="I3" s="451"/>
      <c r="J3" s="451"/>
      <c r="K3" s="451"/>
      <c r="L3" s="451"/>
      <c r="M3" s="451"/>
      <c r="N3" s="451"/>
      <c r="O3" s="451"/>
      <c r="P3" s="451"/>
      <c r="Q3" s="451"/>
      <c r="R3" s="451"/>
      <c r="S3" s="451"/>
      <c r="T3" s="451"/>
      <c r="U3" s="451"/>
      <c r="V3" s="451"/>
      <c r="W3" s="451"/>
      <c r="X3" s="451"/>
      <c r="Y3" s="451"/>
      <c r="Z3" s="273"/>
      <c r="AA3" s="273"/>
      <c r="AB3" s="273"/>
      <c r="AC3" s="273"/>
      <c r="AD3" s="273"/>
      <c r="AE3" s="187"/>
      <c r="AF3" s="187"/>
      <c r="AG3" s="187"/>
      <c r="AH3" s="187"/>
      <c r="AI3" s="187"/>
      <c r="AJ3" s="187"/>
      <c r="AK3" s="187"/>
      <c r="AL3" s="187"/>
      <c r="AM3" s="187"/>
      <c r="AN3" s="187"/>
      <c r="AO3" s="187"/>
      <c r="AP3" s="187"/>
      <c r="AQ3" s="187"/>
    </row>
    <row r="4" spans="1:43" ht="12" customHeight="1">
      <c r="A4" s="187"/>
      <c r="B4" s="187"/>
      <c r="C4" s="187"/>
      <c r="D4" s="187"/>
      <c r="E4" s="187"/>
      <c r="F4" s="187"/>
      <c r="G4" s="187"/>
      <c r="H4" s="187"/>
      <c r="I4" s="187"/>
      <c r="J4" s="187"/>
      <c r="K4" s="223"/>
      <c r="L4" s="223"/>
      <c r="M4" s="223"/>
      <c r="N4" s="223"/>
      <c r="O4" s="223"/>
      <c r="P4" s="223"/>
      <c r="Q4" s="223"/>
      <c r="R4" s="223"/>
      <c r="S4" s="223"/>
      <c r="T4" s="223"/>
      <c r="U4" s="223"/>
      <c r="V4" s="223"/>
      <c r="W4" s="223"/>
      <c r="X4" s="223"/>
      <c r="Y4" s="223"/>
      <c r="Z4" s="187"/>
      <c r="AA4" s="187"/>
      <c r="AB4" s="187"/>
      <c r="AC4" s="187"/>
      <c r="AD4" s="187"/>
      <c r="AE4" s="187"/>
      <c r="AF4" s="187"/>
      <c r="AG4" s="187"/>
      <c r="AH4" s="187"/>
      <c r="AI4" s="187"/>
      <c r="AJ4" s="187"/>
      <c r="AK4" s="187"/>
      <c r="AL4" s="187"/>
      <c r="AM4" s="187"/>
      <c r="AN4" s="187"/>
      <c r="AO4" s="187"/>
      <c r="AP4" s="187"/>
      <c r="AQ4" s="187"/>
    </row>
    <row r="5" spans="1:43" ht="10.5" customHeight="1">
      <c r="A5" s="189"/>
      <c r="B5" s="190"/>
      <c r="C5" s="190"/>
      <c r="D5" s="190"/>
      <c r="E5" s="190"/>
      <c r="F5" s="191"/>
      <c r="G5" s="192"/>
      <c r="H5" s="193"/>
      <c r="I5" s="193"/>
      <c r="J5" s="193"/>
      <c r="K5" s="440" t="s">
        <v>349</v>
      </c>
      <c r="L5" s="441"/>
      <c r="M5" s="401"/>
      <c r="N5" s="401"/>
      <c r="O5" s="401"/>
      <c r="P5" s="452" t="s">
        <v>1</v>
      </c>
      <c r="Q5" s="401"/>
      <c r="R5" s="401"/>
      <c r="S5" s="401"/>
      <c r="T5" s="401"/>
      <c r="U5" s="452"/>
      <c r="V5" s="452"/>
      <c r="W5" s="399"/>
      <c r="X5" s="190"/>
      <c r="Y5" s="190"/>
      <c r="Z5" s="190"/>
      <c r="AA5" s="190"/>
      <c r="AB5" s="190"/>
      <c r="AC5" s="191"/>
      <c r="AD5" s="341"/>
      <c r="AE5" s="342"/>
      <c r="AF5" s="342"/>
      <c r="AG5" s="342"/>
      <c r="AH5" s="342"/>
      <c r="AI5" s="342"/>
      <c r="AJ5" s="342"/>
      <c r="AK5" s="342"/>
      <c r="AL5" s="342"/>
      <c r="AM5" s="342"/>
      <c r="AN5" s="342"/>
      <c r="AO5" s="342"/>
      <c r="AP5" s="342"/>
      <c r="AQ5" s="343"/>
    </row>
    <row r="6" spans="1:43" ht="10.5" customHeight="1">
      <c r="A6" s="194"/>
      <c r="B6" s="195"/>
      <c r="C6" s="195"/>
      <c r="D6" s="195"/>
      <c r="E6" s="195"/>
      <c r="F6" s="196"/>
      <c r="G6" s="197"/>
      <c r="H6" s="198"/>
      <c r="I6" s="198"/>
      <c r="J6" s="198"/>
      <c r="K6" s="388"/>
      <c r="L6" s="389"/>
      <c r="M6" s="402"/>
      <c r="N6" s="402"/>
      <c r="O6" s="402"/>
      <c r="P6" s="453"/>
      <c r="Q6" s="402"/>
      <c r="R6" s="402"/>
      <c r="S6" s="402"/>
      <c r="T6" s="402"/>
      <c r="U6" s="453"/>
      <c r="V6" s="453"/>
      <c r="W6" s="400"/>
      <c r="X6" s="397" t="s">
        <v>2</v>
      </c>
      <c r="Y6" s="397"/>
      <c r="Z6" s="397"/>
      <c r="AA6" s="397"/>
      <c r="AB6" s="397"/>
      <c r="AC6" s="398"/>
      <c r="AD6" s="344"/>
      <c r="AE6" s="345"/>
      <c r="AF6" s="345"/>
      <c r="AG6" s="345"/>
      <c r="AH6" s="345"/>
      <c r="AI6" s="345"/>
      <c r="AJ6" s="345"/>
      <c r="AK6" s="345"/>
      <c r="AL6" s="345"/>
      <c r="AM6" s="345"/>
      <c r="AN6" s="345"/>
      <c r="AO6" s="345"/>
      <c r="AP6" s="345"/>
      <c r="AQ6" s="346"/>
    </row>
    <row r="7" spans="1:43" ht="10.5" customHeight="1">
      <c r="A7" s="194"/>
      <c r="B7" s="195"/>
      <c r="C7" s="195"/>
      <c r="D7" s="195"/>
      <c r="E7" s="195"/>
      <c r="F7" s="196"/>
      <c r="G7" s="357" t="s">
        <v>3</v>
      </c>
      <c r="H7" s="358"/>
      <c r="I7" s="358"/>
      <c r="J7" s="358"/>
      <c r="K7" s="434"/>
      <c r="L7" s="435"/>
      <c r="M7" s="435"/>
      <c r="N7" s="435"/>
      <c r="O7" s="435"/>
      <c r="P7" s="435"/>
      <c r="Q7" s="435"/>
      <c r="R7" s="435"/>
      <c r="S7" s="435"/>
      <c r="T7" s="435"/>
      <c r="U7" s="435"/>
      <c r="V7" s="435"/>
      <c r="W7" s="436"/>
      <c r="X7" s="397"/>
      <c r="Y7" s="397"/>
      <c r="Z7" s="397"/>
      <c r="AA7" s="397"/>
      <c r="AB7" s="397"/>
      <c r="AC7" s="398"/>
      <c r="AD7" s="344"/>
      <c r="AE7" s="345"/>
      <c r="AF7" s="345"/>
      <c r="AG7" s="345"/>
      <c r="AH7" s="345"/>
      <c r="AI7" s="345"/>
      <c r="AJ7" s="345"/>
      <c r="AK7" s="345"/>
      <c r="AL7" s="345"/>
      <c r="AM7" s="345"/>
      <c r="AN7" s="345"/>
      <c r="AO7" s="345"/>
      <c r="AP7" s="345"/>
      <c r="AQ7" s="346"/>
    </row>
    <row r="8" spans="1:43" ht="10.5" customHeight="1">
      <c r="A8" s="194"/>
      <c r="B8" s="195"/>
      <c r="C8" s="195"/>
      <c r="D8" s="195"/>
      <c r="E8" s="195"/>
      <c r="F8" s="196"/>
      <c r="G8" s="357"/>
      <c r="H8" s="358"/>
      <c r="I8" s="358"/>
      <c r="J8" s="358"/>
      <c r="K8" s="434"/>
      <c r="L8" s="435"/>
      <c r="M8" s="435"/>
      <c r="N8" s="435"/>
      <c r="O8" s="435"/>
      <c r="P8" s="435"/>
      <c r="Q8" s="435"/>
      <c r="R8" s="435"/>
      <c r="S8" s="435"/>
      <c r="T8" s="435"/>
      <c r="U8" s="435"/>
      <c r="V8" s="435"/>
      <c r="W8" s="436"/>
      <c r="X8" s="397" t="s">
        <v>4</v>
      </c>
      <c r="Y8" s="397"/>
      <c r="Z8" s="397"/>
      <c r="AA8" s="397"/>
      <c r="AB8" s="397"/>
      <c r="AC8" s="398"/>
      <c r="AD8" s="344"/>
      <c r="AE8" s="345"/>
      <c r="AF8" s="345"/>
      <c r="AG8" s="345"/>
      <c r="AH8" s="345"/>
      <c r="AI8" s="345"/>
      <c r="AJ8" s="345"/>
      <c r="AK8" s="345"/>
      <c r="AL8" s="345"/>
      <c r="AM8" s="345"/>
      <c r="AN8" s="345"/>
      <c r="AO8" s="345"/>
      <c r="AP8" s="345"/>
      <c r="AQ8" s="346"/>
    </row>
    <row r="9" spans="1:43" ht="10.5" customHeight="1">
      <c r="A9" s="194"/>
      <c r="B9" s="358"/>
      <c r="C9" s="358"/>
      <c r="D9" s="200"/>
      <c r="E9" s="200"/>
      <c r="F9" s="201"/>
      <c r="G9" s="197"/>
      <c r="H9" s="198"/>
      <c r="I9" s="198"/>
      <c r="J9" s="198"/>
      <c r="K9" s="434"/>
      <c r="L9" s="435"/>
      <c r="M9" s="435"/>
      <c r="N9" s="435"/>
      <c r="O9" s="435"/>
      <c r="P9" s="435"/>
      <c r="Q9" s="435"/>
      <c r="R9" s="435"/>
      <c r="S9" s="435"/>
      <c r="T9" s="435"/>
      <c r="U9" s="435"/>
      <c r="V9" s="435"/>
      <c r="W9" s="436"/>
      <c r="X9" s="397"/>
      <c r="Y9" s="397"/>
      <c r="Z9" s="397"/>
      <c r="AA9" s="397"/>
      <c r="AB9" s="397"/>
      <c r="AC9" s="398"/>
      <c r="AD9" s="344"/>
      <c r="AE9" s="345"/>
      <c r="AF9" s="345"/>
      <c r="AG9" s="345"/>
      <c r="AH9" s="345"/>
      <c r="AI9" s="345"/>
      <c r="AJ9" s="345"/>
      <c r="AK9" s="345"/>
      <c r="AL9" s="345"/>
      <c r="AM9" s="345"/>
      <c r="AN9" s="345"/>
      <c r="AO9" s="345"/>
      <c r="AP9" s="345"/>
      <c r="AQ9" s="346"/>
    </row>
    <row r="10" spans="1:43" ht="10.5" customHeight="1">
      <c r="A10" s="194"/>
      <c r="B10" s="195"/>
      <c r="C10" s="195"/>
      <c r="D10" s="195"/>
      <c r="E10" s="195"/>
      <c r="F10" s="196"/>
      <c r="G10" s="202"/>
      <c r="H10" s="203"/>
      <c r="I10" s="203"/>
      <c r="J10" s="203"/>
      <c r="K10" s="437"/>
      <c r="L10" s="438"/>
      <c r="M10" s="438"/>
      <c r="N10" s="438"/>
      <c r="O10" s="438"/>
      <c r="P10" s="438"/>
      <c r="Q10" s="438"/>
      <c r="R10" s="438"/>
      <c r="S10" s="438"/>
      <c r="T10" s="438"/>
      <c r="U10" s="438"/>
      <c r="V10" s="438"/>
      <c r="W10" s="439"/>
      <c r="X10" s="397" t="s">
        <v>5</v>
      </c>
      <c r="Y10" s="397"/>
      <c r="Z10" s="397"/>
      <c r="AA10" s="397"/>
      <c r="AB10" s="397"/>
      <c r="AC10" s="398"/>
      <c r="AD10" s="344" t="s">
        <v>6</v>
      </c>
      <c r="AE10" s="338" t="s">
        <v>7</v>
      </c>
      <c r="AF10" s="339"/>
      <c r="AG10" s="345"/>
      <c r="AH10" s="345"/>
      <c r="AI10" s="345"/>
      <c r="AJ10" s="345"/>
      <c r="AK10" s="345"/>
      <c r="AL10" s="345"/>
      <c r="AM10" s="345"/>
      <c r="AN10" s="345"/>
      <c r="AO10" s="345"/>
      <c r="AP10" s="345"/>
      <c r="AQ10" s="346" t="s">
        <v>8</v>
      </c>
    </row>
    <row r="11" spans="1:43" ht="10.5" customHeight="1">
      <c r="A11" s="194"/>
      <c r="B11" s="195"/>
      <c r="C11" s="195"/>
      <c r="D11" s="195"/>
      <c r="E11" s="195"/>
      <c r="F11" s="196"/>
      <c r="G11" s="204"/>
      <c r="H11" s="205"/>
      <c r="I11" s="205"/>
      <c r="J11" s="205"/>
      <c r="K11" s="442"/>
      <c r="L11" s="443"/>
      <c r="M11" s="443"/>
      <c r="N11" s="443"/>
      <c r="O11" s="443"/>
      <c r="P11" s="443"/>
      <c r="Q11" s="443"/>
      <c r="R11" s="443"/>
      <c r="S11" s="443"/>
      <c r="T11" s="443"/>
      <c r="U11" s="443"/>
      <c r="V11" s="443"/>
      <c r="W11" s="444"/>
      <c r="X11" s="414"/>
      <c r="Y11" s="414"/>
      <c r="Z11" s="414"/>
      <c r="AA11" s="414"/>
      <c r="AB11" s="414"/>
      <c r="AC11" s="415"/>
      <c r="AD11" s="347"/>
      <c r="AE11" s="340"/>
      <c r="AF11" s="340"/>
      <c r="AG11" s="348"/>
      <c r="AH11" s="348"/>
      <c r="AI11" s="348"/>
      <c r="AJ11" s="348"/>
      <c r="AK11" s="348"/>
      <c r="AL11" s="348"/>
      <c r="AM11" s="348"/>
      <c r="AN11" s="348"/>
      <c r="AO11" s="348"/>
      <c r="AP11" s="348"/>
      <c r="AQ11" s="349"/>
    </row>
    <row r="12" spans="1:43" ht="10.5" customHeight="1">
      <c r="A12" s="206"/>
      <c r="B12" s="207"/>
      <c r="C12" s="207"/>
      <c r="D12" s="207"/>
      <c r="E12" s="207"/>
      <c r="F12" s="207"/>
      <c r="G12" s="454" t="s">
        <v>10</v>
      </c>
      <c r="H12" s="455"/>
      <c r="I12" s="455"/>
      <c r="J12" s="455"/>
      <c r="K12" s="419"/>
      <c r="L12" s="420"/>
      <c r="M12" s="420"/>
      <c r="N12" s="420"/>
      <c r="O12" s="420"/>
      <c r="P12" s="420"/>
      <c r="Q12" s="420"/>
      <c r="R12" s="420"/>
      <c r="S12" s="420"/>
      <c r="T12" s="420"/>
      <c r="U12" s="420"/>
      <c r="V12" s="420"/>
      <c r="W12" s="421"/>
      <c r="X12" s="190"/>
      <c r="Y12" s="190"/>
      <c r="Z12" s="190"/>
      <c r="AA12" s="190"/>
      <c r="AB12" s="190"/>
      <c r="AC12" s="191"/>
      <c r="AD12" s="341"/>
      <c r="AE12" s="342"/>
      <c r="AF12" s="342"/>
      <c r="AG12" s="342"/>
      <c r="AH12" s="342"/>
      <c r="AI12" s="342"/>
      <c r="AJ12" s="342"/>
      <c r="AK12" s="342"/>
      <c r="AL12" s="342"/>
      <c r="AM12" s="342"/>
      <c r="AN12" s="342"/>
      <c r="AO12" s="342"/>
      <c r="AP12" s="342"/>
      <c r="AQ12" s="343"/>
    </row>
    <row r="13" spans="1:43" ht="10.5" customHeight="1">
      <c r="A13" s="206"/>
      <c r="B13" s="207"/>
      <c r="C13" s="207"/>
      <c r="D13" s="207"/>
      <c r="E13" s="207"/>
      <c r="F13" s="207"/>
      <c r="G13" s="368" t="s">
        <v>342</v>
      </c>
      <c r="H13" s="369"/>
      <c r="I13" s="369"/>
      <c r="J13" s="369"/>
      <c r="K13" s="419"/>
      <c r="L13" s="420"/>
      <c r="M13" s="420"/>
      <c r="N13" s="420"/>
      <c r="O13" s="420"/>
      <c r="P13" s="420"/>
      <c r="Q13" s="420"/>
      <c r="R13" s="420"/>
      <c r="S13" s="420"/>
      <c r="T13" s="420"/>
      <c r="U13" s="420"/>
      <c r="V13" s="420"/>
      <c r="W13" s="421"/>
      <c r="X13" s="397" t="s">
        <v>9</v>
      </c>
      <c r="Y13" s="397"/>
      <c r="Z13" s="397"/>
      <c r="AA13" s="397"/>
      <c r="AB13" s="397"/>
      <c r="AC13" s="398"/>
      <c r="AD13" s="344"/>
      <c r="AE13" s="345"/>
      <c r="AF13" s="345"/>
      <c r="AG13" s="345"/>
      <c r="AH13" s="345"/>
      <c r="AI13" s="345"/>
      <c r="AJ13" s="345"/>
      <c r="AK13" s="345"/>
      <c r="AL13" s="345"/>
      <c r="AM13" s="345"/>
      <c r="AN13" s="345"/>
      <c r="AO13" s="345"/>
      <c r="AP13" s="345"/>
      <c r="AQ13" s="346"/>
    </row>
    <row r="14" spans="1:43" ht="10.5" customHeight="1">
      <c r="A14" s="385" t="s">
        <v>341</v>
      </c>
      <c r="B14" s="386"/>
      <c r="C14" s="386"/>
      <c r="D14" s="386"/>
      <c r="E14" s="386"/>
      <c r="F14" s="387"/>
      <c r="G14" s="368"/>
      <c r="H14" s="369"/>
      <c r="I14" s="369"/>
      <c r="J14" s="369"/>
      <c r="K14" s="419"/>
      <c r="L14" s="420"/>
      <c r="M14" s="420"/>
      <c r="N14" s="420"/>
      <c r="O14" s="420"/>
      <c r="P14" s="420"/>
      <c r="Q14" s="420"/>
      <c r="R14" s="420"/>
      <c r="S14" s="420"/>
      <c r="T14" s="420"/>
      <c r="U14" s="420"/>
      <c r="V14" s="420"/>
      <c r="W14" s="421"/>
      <c r="X14" s="397"/>
      <c r="Y14" s="397"/>
      <c r="Z14" s="397"/>
      <c r="AA14" s="397"/>
      <c r="AB14" s="397"/>
      <c r="AC14" s="398"/>
      <c r="AD14" s="344"/>
      <c r="AE14" s="345"/>
      <c r="AF14" s="345"/>
      <c r="AG14" s="345"/>
      <c r="AH14" s="345"/>
      <c r="AI14" s="345"/>
      <c r="AJ14" s="345"/>
      <c r="AK14" s="345"/>
      <c r="AL14" s="345"/>
      <c r="AM14" s="345"/>
      <c r="AN14" s="345"/>
      <c r="AO14" s="345"/>
      <c r="AP14" s="345"/>
      <c r="AQ14" s="346"/>
    </row>
    <row r="15" spans="1:43" ht="10.5" customHeight="1">
      <c r="A15" s="385"/>
      <c r="B15" s="386"/>
      <c r="C15" s="386"/>
      <c r="D15" s="386"/>
      <c r="E15" s="386"/>
      <c r="F15" s="387"/>
      <c r="G15" s="388"/>
      <c r="H15" s="389"/>
      <c r="I15" s="389"/>
      <c r="J15" s="389"/>
      <c r="K15" s="419"/>
      <c r="L15" s="420"/>
      <c r="M15" s="420"/>
      <c r="N15" s="420"/>
      <c r="O15" s="420"/>
      <c r="P15" s="420"/>
      <c r="Q15" s="420"/>
      <c r="R15" s="420"/>
      <c r="S15" s="420"/>
      <c r="T15" s="420"/>
      <c r="U15" s="420"/>
      <c r="V15" s="420"/>
      <c r="W15" s="421"/>
      <c r="X15" s="397" t="s">
        <v>11</v>
      </c>
      <c r="Y15" s="397"/>
      <c r="Z15" s="397"/>
      <c r="AA15" s="397"/>
      <c r="AB15" s="397"/>
      <c r="AC15" s="398"/>
      <c r="AD15" s="344"/>
      <c r="AE15" s="345"/>
      <c r="AF15" s="345"/>
      <c r="AG15" s="345"/>
      <c r="AH15" s="345"/>
      <c r="AI15" s="345"/>
      <c r="AJ15" s="345"/>
      <c r="AK15" s="345"/>
      <c r="AL15" s="345"/>
      <c r="AM15" s="345"/>
      <c r="AN15" s="345"/>
      <c r="AO15" s="345"/>
      <c r="AP15" s="345"/>
      <c r="AQ15" s="346"/>
    </row>
    <row r="16" spans="1:43" ht="10.5" customHeight="1">
      <c r="A16" s="206"/>
      <c r="B16" s="207"/>
      <c r="C16" s="207"/>
      <c r="D16" s="207"/>
      <c r="E16" s="207"/>
      <c r="F16" s="196"/>
      <c r="G16" s="388"/>
      <c r="H16" s="389"/>
      <c r="I16" s="389"/>
      <c r="J16" s="389"/>
      <c r="K16" s="419"/>
      <c r="L16" s="420"/>
      <c r="M16" s="420"/>
      <c r="N16" s="420"/>
      <c r="O16" s="420"/>
      <c r="P16" s="420"/>
      <c r="Q16" s="420"/>
      <c r="R16" s="420"/>
      <c r="S16" s="420"/>
      <c r="T16" s="420"/>
      <c r="U16" s="420"/>
      <c r="V16" s="420"/>
      <c r="W16" s="421"/>
      <c r="X16" s="397"/>
      <c r="Y16" s="397"/>
      <c r="Z16" s="397"/>
      <c r="AA16" s="397"/>
      <c r="AB16" s="397"/>
      <c r="AC16" s="398"/>
      <c r="AD16" s="344"/>
      <c r="AE16" s="345"/>
      <c r="AF16" s="345"/>
      <c r="AG16" s="345"/>
      <c r="AH16" s="345"/>
      <c r="AI16" s="345"/>
      <c r="AJ16" s="345"/>
      <c r="AK16" s="345"/>
      <c r="AL16" s="345"/>
      <c r="AM16" s="345"/>
      <c r="AN16" s="345"/>
      <c r="AO16" s="345"/>
      <c r="AP16" s="345"/>
      <c r="AQ16" s="346"/>
    </row>
    <row r="17" spans="1:43" ht="10.5" customHeight="1">
      <c r="A17" s="206"/>
      <c r="B17" s="207"/>
      <c r="C17" s="207"/>
      <c r="D17" s="207"/>
      <c r="E17" s="207"/>
      <c r="F17" s="196"/>
      <c r="G17" s="357"/>
      <c r="H17" s="358"/>
      <c r="I17" s="358"/>
      <c r="J17" s="358"/>
      <c r="K17" s="419"/>
      <c r="L17" s="420"/>
      <c r="M17" s="420"/>
      <c r="N17" s="420"/>
      <c r="O17" s="420"/>
      <c r="P17" s="420"/>
      <c r="Q17" s="420"/>
      <c r="R17" s="420"/>
      <c r="S17" s="420"/>
      <c r="T17" s="420"/>
      <c r="U17" s="420"/>
      <c r="V17" s="420"/>
      <c r="W17" s="421"/>
      <c r="X17" s="397" t="s">
        <v>12</v>
      </c>
      <c r="Y17" s="397"/>
      <c r="Z17" s="397"/>
      <c r="AA17" s="397"/>
      <c r="AB17" s="397"/>
      <c r="AC17" s="398"/>
      <c r="AD17" s="344" t="s">
        <v>6</v>
      </c>
      <c r="AE17" s="338" t="s">
        <v>7</v>
      </c>
      <c r="AF17" s="339"/>
      <c r="AG17" s="345"/>
      <c r="AH17" s="345"/>
      <c r="AI17" s="345"/>
      <c r="AJ17" s="345"/>
      <c r="AK17" s="345"/>
      <c r="AL17" s="345"/>
      <c r="AM17" s="345"/>
      <c r="AN17" s="345"/>
      <c r="AO17" s="345"/>
      <c r="AP17" s="345"/>
      <c r="AQ17" s="346" t="s">
        <v>8</v>
      </c>
    </row>
    <row r="18" spans="1:43" ht="10.5" customHeight="1">
      <c r="A18" s="206"/>
      <c r="B18" s="207"/>
      <c r="C18" s="207"/>
      <c r="D18" s="207"/>
      <c r="E18" s="207"/>
      <c r="F18" s="196"/>
      <c r="G18" s="357"/>
      <c r="H18" s="358"/>
      <c r="I18" s="358"/>
      <c r="J18" s="358"/>
      <c r="K18" s="419"/>
      <c r="L18" s="420"/>
      <c r="M18" s="420"/>
      <c r="N18" s="420"/>
      <c r="O18" s="420"/>
      <c r="P18" s="420"/>
      <c r="Q18" s="420"/>
      <c r="R18" s="420"/>
      <c r="S18" s="420"/>
      <c r="T18" s="420"/>
      <c r="U18" s="420"/>
      <c r="V18" s="420"/>
      <c r="W18" s="421"/>
      <c r="X18" s="414"/>
      <c r="Y18" s="414"/>
      <c r="Z18" s="414"/>
      <c r="AA18" s="414"/>
      <c r="AB18" s="414"/>
      <c r="AC18" s="415"/>
      <c r="AD18" s="347"/>
      <c r="AE18" s="340"/>
      <c r="AF18" s="340"/>
      <c r="AG18" s="348"/>
      <c r="AH18" s="348"/>
      <c r="AI18" s="348"/>
      <c r="AJ18" s="348"/>
      <c r="AK18" s="348"/>
      <c r="AL18" s="348"/>
      <c r="AM18" s="348"/>
      <c r="AN18" s="348"/>
      <c r="AO18" s="348"/>
      <c r="AP18" s="348"/>
      <c r="AQ18" s="349"/>
    </row>
    <row r="19" spans="1:43" ht="10.5" customHeight="1">
      <c r="A19" s="390" t="s">
        <v>13</v>
      </c>
      <c r="B19" s="339"/>
      <c r="C19" s="339"/>
      <c r="D19" s="339"/>
      <c r="E19" s="339" t="s">
        <v>14</v>
      </c>
      <c r="F19" s="196"/>
      <c r="G19" s="208"/>
      <c r="H19" s="209"/>
      <c r="I19" s="209"/>
      <c r="J19" s="209"/>
      <c r="K19" s="422"/>
      <c r="L19" s="423"/>
      <c r="M19" s="423"/>
      <c r="N19" s="423"/>
      <c r="O19" s="423"/>
      <c r="P19" s="423"/>
      <c r="Q19" s="423"/>
      <c r="R19" s="423"/>
      <c r="S19" s="423"/>
      <c r="T19" s="423"/>
      <c r="U19" s="423"/>
      <c r="V19" s="423"/>
      <c r="W19" s="424"/>
      <c r="X19" s="341" t="s">
        <v>15</v>
      </c>
      <c r="Y19" s="342"/>
      <c r="Z19" s="355" t="s">
        <v>16</v>
      </c>
      <c r="AA19" s="355"/>
      <c r="AB19" s="355"/>
      <c r="AC19" s="356"/>
      <c r="AD19" s="341"/>
      <c r="AE19" s="342"/>
      <c r="AF19" s="342"/>
      <c r="AG19" s="342"/>
      <c r="AH19" s="342"/>
      <c r="AI19" s="342"/>
      <c r="AJ19" s="342"/>
      <c r="AK19" s="342"/>
      <c r="AL19" s="342"/>
      <c r="AM19" s="342"/>
      <c r="AN19" s="342"/>
      <c r="AO19" s="342"/>
      <c r="AP19" s="342"/>
      <c r="AQ19" s="343"/>
    </row>
    <row r="20" spans="1:43" ht="10.5" customHeight="1">
      <c r="A20" s="390"/>
      <c r="B20" s="339"/>
      <c r="C20" s="339"/>
      <c r="D20" s="339"/>
      <c r="E20" s="339"/>
      <c r="F20" s="196"/>
      <c r="G20" s="354" t="s">
        <v>302</v>
      </c>
      <c r="H20" s="355"/>
      <c r="I20" s="355"/>
      <c r="J20" s="355"/>
      <c r="K20" s="354"/>
      <c r="L20" s="355"/>
      <c r="M20" s="355"/>
      <c r="N20" s="355"/>
      <c r="O20" s="355"/>
      <c r="P20" s="355"/>
      <c r="Q20" s="355"/>
      <c r="R20" s="355"/>
      <c r="S20" s="355"/>
      <c r="T20" s="355"/>
      <c r="U20" s="355"/>
      <c r="V20" s="355"/>
      <c r="W20" s="356"/>
      <c r="X20" s="344"/>
      <c r="Y20" s="345"/>
      <c r="Z20" s="358"/>
      <c r="AA20" s="358"/>
      <c r="AB20" s="358"/>
      <c r="AC20" s="359"/>
      <c r="AD20" s="344"/>
      <c r="AE20" s="345"/>
      <c r="AF20" s="345"/>
      <c r="AG20" s="345"/>
      <c r="AH20" s="345"/>
      <c r="AI20" s="345"/>
      <c r="AJ20" s="345"/>
      <c r="AK20" s="345"/>
      <c r="AL20" s="345"/>
      <c r="AM20" s="345"/>
      <c r="AN20" s="345"/>
      <c r="AO20" s="345"/>
      <c r="AP20" s="345"/>
      <c r="AQ20" s="346"/>
    </row>
    <row r="21" spans="1:43" ht="10.5" customHeight="1">
      <c r="A21" s="206"/>
      <c r="B21" s="207"/>
      <c r="C21" s="207"/>
      <c r="D21" s="207"/>
      <c r="E21" s="207"/>
      <c r="F21" s="196"/>
      <c r="G21" s="357"/>
      <c r="H21" s="358"/>
      <c r="I21" s="358"/>
      <c r="J21" s="358"/>
      <c r="K21" s="357"/>
      <c r="L21" s="358"/>
      <c r="M21" s="358"/>
      <c r="N21" s="358"/>
      <c r="O21" s="358"/>
      <c r="P21" s="358"/>
      <c r="Q21" s="358"/>
      <c r="R21" s="358"/>
      <c r="S21" s="358"/>
      <c r="T21" s="358"/>
      <c r="U21" s="358"/>
      <c r="V21" s="358"/>
      <c r="W21" s="359"/>
      <c r="X21" s="344"/>
      <c r="Y21" s="345"/>
      <c r="Z21" s="358"/>
      <c r="AA21" s="358"/>
      <c r="AB21" s="358"/>
      <c r="AC21" s="359"/>
      <c r="AD21" s="344"/>
      <c r="AE21" s="345"/>
      <c r="AF21" s="345"/>
      <c r="AG21" s="345"/>
      <c r="AH21" s="345"/>
      <c r="AI21" s="345"/>
      <c r="AJ21" s="345"/>
      <c r="AK21" s="345"/>
      <c r="AL21" s="345"/>
      <c r="AM21" s="345"/>
      <c r="AN21" s="345"/>
      <c r="AO21" s="345"/>
      <c r="AP21" s="345"/>
      <c r="AQ21" s="346"/>
    </row>
    <row r="22" spans="1:43" ht="10.5" customHeight="1">
      <c r="A22" s="206"/>
      <c r="B22" s="207"/>
      <c r="C22" s="207"/>
      <c r="D22" s="207"/>
      <c r="E22" s="207"/>
      <c r="F22" s="196"/>
      <c r="G22" s="360"/>
      <c r="H22" s="361"/>
      <c r="I22" s="361"/>
      <c r="J22" s="361"/>
      <c r="K22" s="360"/>
      <c r="L22" s="361"/>
      <c r="M22" s="361"/>
      <c r="N22" s="361"/>
      <c r="O22" s="361"/>
      <c r="P22" s="361"/>
      <c r="Q22" s="361"/>
      <c r="R22" s="361"/>
      <c r="S22" s="361"/>
      <c r="T22" s="361"/>
      <c r="U22" s="361"/>
      <c r="V22" s="361"/>
      <c r="W22" s="362"/>
      <c r="X22" s="344"/>
      <c r="Y22" s="345"/>
      <c r="Z22" s="358"/>
      <c r="AA22" s="358"/>
      <c r="AB22" s="358"/>
      <c r="AC22" s="359"/>
      <c r="AD22" s="344"/>
      <c r="AE22" s="345"/>
      <c r="AF22" s="345"/>
      <c r="AG22" s="345"/>
      <c r="AH22" s="345"/>
      <c r="AI22" s="345"/>
      <c r="AJ22" s="345"/>
      <c r="AK22" s="345"/>
      <c r="AL22" s="345"/>
      <c r="AM22" s="345"/>
      <c r="AN22" s="345"/>
      <c r="AO22" s="345"/>
      <c r="AP22" s="345"/>
      <c r="AQ22" s="346"/>
    </row>
    <row r="23" spans="1:43" ht="10.5" customHeight="1">
      <c r="A23" s="194"/>
      <c r="B23" s="195"/>
      <c r="C23" s="195"/>
      <c r="D23" s="195"/>
      <c r="E23" s="195"/>
      <c r="F23" s="196"/>
      <c r="G23" s="354" t="s">
        <v>303</v>
      </c>
      <c r="H23" s="355"/>
      <c r="I23" s="355"/>
      <c r="J23" s="355"/>
      <c r="K23" s="425"/>
      <c r="L23" s="394"/>
      <c r="M23" s="363"/>
      <c r="N23" s="363"/>
      <c r="O23" s="363"/>
      <c r="P23" s="363"/>
      <c r="Q23" s="363"/>
      <c r="R23" s="363"/>
      <c r="S23" s="363"/>
      <c r="T23" s="363"/>
      <c r="U23" s="363"/>
      <c r="V23" s="363"/>
      <c r="W23" s="391"/>
      <c r="X23" s="347"/>
      <c r="Y23" s="348"/>
      <c r="Z23" s="361"/>
      <c r="AA23" s="361"/>
      <c r="AB23" s="361"/>
      <c r="AC23" s="362"/>
      <c r="AD23" s="347"/>
      <c r="AE23" s="348"/>
      <c r="AF23" s="348"/>
      <c r="AG23" s="348"/>
      <c r="AH23" s="348"/>
      <c r="AI23" s="348"/>
      <c r="AJ23" s="348"/>
      <c r="AK23" s="348"/>
      <c r="AL23" s="348"/>
      <c r="AM23" s="348"/>
      <c r="AN23" s="348"/>
      <c r="AO23" s="348"/>
      <c r="AP23" s="348"/>
      <c r="AQ23" s="349"/>
    </row>
    <row r="24" spans="1:43" ht="10.5" customHeight="1">
      <c r="A24" s="194"/>
      <c r="B24" s="195"/>
      <c r="C24" s="195"/>
      <c r="D24" s="195"/>
      <c r="E24" s="195"/>
      <c r="F24" s="196"/>
      <c r="G24" s="357"/>
      <c r="H24" s="358"/>
      <c r="I24" s="358"/>
      <c r="J24" s="358"/>
      <c r="K24" s="426"/>
      <c r="L24" s="395"/>
      <c r="M24" s="364"/>
      <c r="N24" s="364"/>
      <c r="O24" s="364"/>
      <c r="P24" s="364"/>
      <c r="Q24" s="364"/>
      <c r="R24" s="364"/>
      <c r="S24" s="364"/>
      <c r="T24" s="364"/>
      <c r="U24" s="364"/>
      <c r="V24" s="364"/>
      <c r="W24" s="392"/>
      <c r="X24" s="342" t="s">
        <v>15</v>
      </c>
      <c r="Y24" s="342"/>
      <c r="Z24" s="358" t="s">
        <v>17</v>
      </c>
      <c r="AA24" s="358"/>
      <c r="AB24" s="358"/>
      <c r="AC24" s="359"/>
      <c r="AD24" s="341"/>
      <c r="AE24" s="342"/>
      <c r="AF24" s="342"/>
      <c r="AG24" s="342"/>
      <c r="AH24" s="342"/>
      <c r="AI24" s="342"/>
      <c r="AJ24" s="342"/>
      <c r="AK24" s="342"/>
      <c r="AL24" s="342"/>
      <c r="AM24" s="342"/>
      <c r="AN24" s="342"/>
      <c r="AO24" s="342"/>
      <c r="AP24" s="342"/>
      <c r="AQ24" s="343"/>
    </row>
    <row r="25" spans="1:43" ht="10.5" customHeight="1">
      <c r="A25" s="210"/>
      <c r="B25" s="211"/>
      <c r="C25" s="211"/>
      <c r="D25" s="211"/>
      <c r="E25" s="211"/>
      <c r="F25" s="212"/>
      <c r="G25" s="360"/>
      <c r="H25" s="361"/>
      <c r="I25" s="361"/>
      <c r="J25" s="361"/>
      <c r="K25" s="427"/>
      <c r="L25" s="396"/>
      <c r="M25" s="365"/>
      <c r="N25" s="365"/>
      <c r="O25" s="365"/>
      <c r="P25" s="365"/>
      <c r="Q25" s="365"/>
      <c r="R25" s="365"/>
      <c r="S25" s="365"/>
      <c r="T25" s="365"/>
      <c r="U25" s="365"/>
      <c r="V25" s="365"/>
      <c r="W25" s="393"/>
      <c r="X25" s="345"/>
      <c r="Y25" s="345"/>
      <c r="Z25" s="361"/>
      <c r="AA25" s="361"/>
      <c r="AB25" s="361"/>
      <c r="AC25" s="362"/>
      <c r="AD25" s="347"/>
      <c r="AE25" s="348"/>
      <c r="AF25" s="348"/>
      <c r="AG25" s="348"/>
      <c r="AH25" s="348"/>
      <c r="AI25" s="348"/>
      <c r="AJ25" s="348"/>
      <c r="AK25" s="348"/>
      <c r="AL25" s="348"/>
      <c r="AM25" s="348"/>
      <c r="AN25" s="348"/>
      <c r="AO25" s="348"/>
      <c r="AP25" s="348"/>
      <c r="AQ25" s="349"/>
    </row>
    <row r="26" spans="1:43" ht="13.5" customHeight="1">
      <c r="A26" s="354" t="s">
        <v>18</v>
      </c>
      <c r="B26" s="356"/>
      <c r="C26" s="416" t="s">
        <v>10</v>
      </c>
      <c r="D26" s="417"/>
      <c r="E26" s="417"/>
      <c r="F26" s="418"/>
      <c r="G26" s="366" t="s">
        <v>1704</v>
      </c>
      <c r="H26" s="367"/>
      <c r="I26" s="367"/>
      <c r="J26" s="367"/>
      <c r="K26" s="354" t="s">
        <v>15</v>
      </c>
      <c r="L26" s="355"/>
      <c r="M26" s="355"/>
      <c r="N26" s="355"/>
      <c r="O26" s="356"/>
      <c r="P26" s="354" t="s">
        <v>15</v>
      </c>
      <c r="Q26" s="355"/>
      <c r="R26" s="355"/>
      <c r="S26" s="356"/>
      <c r="T26" s="354" t="s">
        <v>350</v>
      </c>
      <c r="U26" s="355"/>
      <c r="V26" s="355"/>
      <c r="W26" s="355"/>
      <c r="X26" s="355"/>
      <c r="Y26" s="355"/>
      <c r="Z26" s="355"/>
      <c r="AA26" s="355"/>
      <c r="AB26" s="355"/>
      <c r="AC26" s="355"/>
      <c r="AD26" s="355"/>
      <c r="AE26" s="355"/>
      <c r="AF26" s="355"/>
      <c r="AG26" s="355"/>
      <c r="AH26" s="355"/>
      <c r="AI26" s="355"/>
      <c r="AJ26" s="355"/>
      <c r="AK26" s="355"/>
      <c r="AL26" s="355"/>
      <c r="AM26" s="356"/>
      <c r="AN26" s="405" t="s">
        <v>1765</v>
      </c>
      <c r="AO26" s="406"/>
      <c r="AP26" s="405" t="s">
        <v>1766</v>
      </c>
      <c r="AQ26" s="411"/>
    </row>
    <row r="27" spans="1:43" ht="11.25" customHeight="1">
      <c r="A27" s="357"/>
      <c r="B27" s="359"/>
      <c r="C27" s="428" t="s">
        <v>19</v>
      </c>
      <c r="D27" s="429"/>
      <c r="E27" s="429"/>
      <c r="F27" s="430"/>
      <c r="G27" s="368"/>
      <c r="H27" s="369"/>
      <c r="I27" s="369"/>
      <c r="J27" s="369"/>
      <c r="K27" s="428" t="s">
        <v>20</v>
      </c>
      <c r="L27" s="429"/>
      <c r="M27" s="429"/>
      <c r="N27" s="429"/>
      <c r="O27" s="430"/>
      <c r="P27" s="428" t="s">
        <v>21</v>
      </c>
      <c r="Q27" s="429"/>
      <c r="R27" s="429"/>
      <c r="S27" s="430"/>
      <c r="T27" s="375" t="s">
        <v>22</v>
      </c>
      <c r="U27" s="376"/>
      <c r="V27" s="375" t="s">
        <v>22</v>
      </c>
      <c r="W27" s="376"/>
      <c r="X27" s="375" t="s">
        <v>22</v>
      </c>
      <c r="Y27" s="376"/>
      <c r="Z27" s="375" t="s">
        <v>22</v>
      </c>
      <c r="AA27" s="376"/>
      <c r="AB27" s="375" t="s">
        <v>22</v>
      </c>
      <c r="AC27" s="376"/>
      <c r="AD27" s="375" t="s">
        <v>22</v>
      </c>
      <c r="AE27" s="376"/>
      <c r="AF27" s="375" t="s">
        <v>22</v>
      </c>
      <c r="AG27" s="376"/>
      <c r="AH27" s="375" t="s">
        <v>22</v>
      </c>
      <c r="AI27" s="376"/>
      <c r="AJ27" s="379" t="s">
        <v>1611</v>
      </c>
      <c r="AK27" s="380"/>
      <c r="AL27" s="375" t="s">
        <v>23</v>
      </c>
      <c r="AM27" s="376"/>
      <c r="AN27" s="407"/>
      <c r="AO27" s="408"/>
      <c r="AP27" s="407"/>
      <c r="AQ27" s="412"/>
    </row>
    <row r="28" spans="1:43" ht="11" customHeight="1">
      <c r="A28" s="360"/>
      <c r="B28" s="362"/>
      <c r="C28" s="431"/>
      <c r="D28" s="432"/>
      <c r="E28" s="432"/>
      <c r="F28" s="433"/>
      <c r="G28" s="370"/>
      <c r="H28" s="371"/>
      <c r="I28" s="371"/>
      <c r="J28" s="371"/>
      <c r="K28" s="428"/>
      <c r="L28" s="429"/>
      <c r="M28" s="429"/>
      <c r="N28" s="429"/>
      <c r="O28" s="430"/>
      <c r="P28" s="428"/>
      <c r="Q28" s="429"/>
      <c r="R28" s="429"/>
      <c r="S28" s="430"/>
      <c r="T28" s="377">
        <v>1</v>
      </c>
      <c r="U28" s="378"/>
      <c r="V28" s="377">
        <v>2</v>
      </c>
      <c r="W28" s="378"/>
      <c r="X28" s="377">
        <v>3</v>
      </c>
      <c r="Y28" s="378"/>
      <c r="Z28" s="377">
        <v>4</v>
      </c>
      <c r="AA28" s="378"/>
      <c r="AB28" s="377">
        <v>5</v>
      </c>
      <c r="AC28" s="378"/>
      <c r="AD28" s="377">
        <v>6</v>
      </c>
      <c r="AE28" s="378"/>
      <c r="AF28" s="377">
        <v>7</v>
      </c>
      <c r="AG28" s="378"/>
      <c r="AH28" s="377">
        <v>8</v>
      </c>
      <c r="AI28" s="378"/>
      <c r="AJ28" s="403" t="s">
        <v>1612</v>
      </c>
      <c r="AK28" s="404"/>
      <c r="AL28" s="381" t="s">
        <v>24</v>
      </c>
      <c r="AM28" s="382"/>
      <c r="AN28" s="409"/>
      <c r="AO28" s="410"/>
      <c r="AP28" s="409"/>
      <c r="AQ28" s="413"/>
    </row>
    <row r="29" spans="1:43" ht="34.5" customHeight="1">
      <c r="A29" s="461"/>
      <c r="B29" s="461"/>
      <c r="C29" s="461"/>
      <c r="D29" s="461"/>
      <c r="E29" s="461"/>
      <c r="F29" s="461"/>
      <c r="G29" s="352"/>
      <c r="H29" s="353"/>
      <c r="I29" s="353"/>
      <c r="J29" s="353"/>
      <c r="K29" s="352"/>
      <c r="L29" s="353"/>
      <c r="M29" s="353"/>
      <c r="N29" s="353"/>
      <c r="O29" s="460"/>
      <c r="P29" s="352" t="str" cm="1">
        <f t="array" ref="P29">IFERROR(IF(ROUNDDOWN(K29*INDEX(T_特例[],MATCH(AN29,T_特例[表示],0),COLUMNS(T_特例[[#Headers],[分子]:[分子]]))/INDEX(T_特例[],MATCH(AN29,T_特例[表示],0),COLUMNS(T_特例[[#Headers],[分子]:[分母]])),0)=0,"",ROUNDDOWN(K29*INDEX(T_特例[],MATCH(AN29,T_特例[表示],0),COLUMNS(T_特例[[#Headers],[分子]:[分子]]))/INDEX(T_特例[],MATCH(AN29,T_特例[表示],0),COLUMNS(T_特例[[#Headers],[分子]:[分母]])),0)),"")</f>
        <v/>
      </c>
      <c r="Q29" s="353"/>
      <c r="R29" s="353"/>
      <c r="S29" s="460"/>
      <c r="T29" s="372"/>
      <c r="U29" s="373"/>
      <c r="V29" s="372"/>
      <c r="W29" s="373"/>
      <c r="X29" s="372"/>
      <c r="Y29" s="373"/>
      <c r="Z29" s="372"/>
      <c r="AA29" s="373"/>
      <c r="AB29" s="372"/>
      <c r="AC29" s="373"/>
      <c r="AD29" s="372"/>
      <c r="AE29" s="373"/>
      <c r="AF29" s="372"/>
      <c r="AG29" s="373"/>
      <c r="AH29" s="372"/>
      <c r="AI29" s="373"/>
      <c r="AJ29" s="372"/>
      <c r="AK29" s="373"/>
      <c r="AL29" s="372"/>
      <c r="AM29" s="373"/>
      <c r="AN29" s="335"/>
      <c r="AO29" s="337"/>
      <c r="AP29" s="335"/>
      <c r="AQ29" s="336"/>
    </row>
    <row r="30" spans="1:43" ht="34.5" customHeight="1">
      <c r="A30" s="461"/>
      <c r="B30" s="461"/>
      <c r="C30" s="461"/>
      <c r="D30" s="461"/>
      <c r="E30" s="461"/>
      <c r="F30" s="461"/>
      <c r="G30" s="352"/>
      <c r="H30" s="353"/>
      <c r="I30" s="353"/>
      <c r="J30" s="353"/>
      <c r="K30" s="352"/>
      <c r="L30" s="353"/>
      <c r="M30" s="353"/>
      <c r="N30" s="353"/>
      <c r="O30" s="460"/>
      <c r="P30" s="352" t="str" cm="1">
        <f t="array" ref="P30">IFERROR(IF(ROUNDDOWN(K30*INDEX(T_特例[],MATCH(AN30,T_特例[表示],0),COLUMNS(T_特例[[#Headers],[分子]:[分子]]))/INDEX(T_特例[],MATCH(AN30,T_特例[表示],0),COLUMNS(T_特例[[#Headers],[分子]:[分母]])),0)=0,"",ROUNDDOWN(K30*INDEX(T_特例[],MATCH(AN30,T_特例[表示],0),COLUMNS(T_特例[[#Headers],[分子]:[分子]]))/INDEX(T_特例[],MATCH(AN30,T_特例[表示],0),COLUMNS(T_特例[[#Headers],[分子]:[分母]])),0)),"")</f>
        <v/>
      </c>
      <c r="Q30" s="353"/>
      <c r="R30" s="353"/>
      <c r="S30" s="460"/>
      <c r="T30" s="372"/>
      <c r="U30" s="373"/>
      <c r="V30" s="372"/>
      <c r="W30" s="373"/>
      <c r="X30" s="372"/>
      <c r="Y30" s="373"/>
      <c r="Z30" s="372"/>
      <c r="AA30" s="373"/>
      <c r="AB30" s="372"/>
      <c r="AC30" s="373"/>
      <c r="AD30" s="372"/>
      <c r="AE30" s="373"/>
      <c r="AF30" s="372"/>
      <c r="AG30" s="373"/>
      <c r="AH30" s="372"/>
      <c r="AI30" s="373"/>
      <c r="AJ30" s="372"/>
      <c r="AK30" s="373"/>
      <c r="AL30" s="372"/>
      <c r="AM30" s="373"/>
      <c r="AN30" s="335"/>
      <c r="AO30" s="337"/>
      <c r="AP30" s="335"/>
      <c r="AQ30" s="336"/>
    </row>
    <row r="31" spans="1:43" ht="34.5" customHeight="1">
      <c r="A31" s="461"/>
      <c r="B31" s="461"/>
      <c r="C31" s="461"/>
      <c r="D31" s="461"/>
      <c r="E31" s="461"/>
      <c r="F31" s="461"/>
      <c r="G31" s="352"/>
      <c r="H31" s="353"/>
      <c r="I31" s="353"/>
      <c r="J31" s="353"/>
      <c r="K31" s="352"/>
      <c r="L31" s="353"/>
      <c r="M31" s="353"/>
      <c r="N31" s="353"/>
      <c r="O31" s="460"/>
      <c r="P31" s="352" t="str" cm="1">
        <f t="array" ref="P31">IFERROR(IF(ROUNDDOWN(K31*INDEX(T_特例[],MATCH(AN31,T_特例[表示],0),COLUMNS(T_特例[[#Headers],[分子]:[分子]]))/INDEX(T_特例[],MATCH(AN31,T_特例[表示],0),COLUMNS(T_特例[[#Headers],[分子]:[分母]])),0)=0,"",ROUNDDOWN(K31*INDEX(T_特例[],MATCH(AN31,T_特例[表示],0),COLUMNS(T_特例[[#Headers],[分子]:[分子]]))/INDEX(T_特例[],MATCH(AN31,T_特例[表示],0),COLUMNS(T_特例[[#Headers],[分子]:[分母]])),0)),"")</f>
        <v/>
      </c>
      <c r="Q31" s="353"/>
      <c r="R31" s="353"/>
      <c r="S31" s="460"/>
      <c r="T31" s="372"/>
      <c r="U31" s="373"/>
      <c r="V31" s="372"/>
      <c r="W31" s="373"/>
      <c r="X31" s="372"/>
      <c r="Y31" s="373"/>
      <c r="Z31" s="372"/>
      <c r="AA31" s="373"/>
      <c r="AB31" s="372"/>
      <c r="AC31" s="373"/>
      <c r="AD31" s="372"/>
      <c r="AE31" s="373"/>
      <c r="AF31" s="372"/>
      <c r="AG31" s="373"/>
      <c r="AH31" s="372"/>
      <c r="AI31" s="373"/>
      <c r="AJ31" s="372"/>
      <c r="AK31" s="373"/>
      <c r="AL31" s="372"/>
      <c r="AM31" s="373"/>
      <c r="AN31" s="335"/>
      <c r="AO31" s="337"/>
      <c r="AP31" s="335"/>
      <c r="AQ31" s="336"/>
    </row>
    <row r="32" spans="1:43" ht="34.5" customHeight="1">
      <c r="A32" s="461"/>
      <c r="B32" s="461"/>
      <c r="C32" s="461"/>
      <c r="D32" s="461"/>
      <c r="E32" s="461"/>
      <c r="F32" s="461"/>
      <c r="G32" s="352"/>
      <c r="H32" s="353"/>
      <c r="I32" s="353"/>
      <c r="J32" s="353"/>
      <c r="K32" s="352"/>
      <c r="L32" s="353"/>
      <c r="M32" s="353"/>
      <c r="N32" s="353"/>
      <c r="O32" s="460"/>
      <c r="P32" s="352" t="str" cm="1">
        <f t="array" ref="P32">IFERROR(IF(ROUNDDOWN(K32*INDEX(T_特例[],MATCH(AN32,T_特例[表示],0),COLUMNS(T_特例[[#Headers],[分子]:[分子]]))/INDEX(T_特例[],MATCH(AN32,T_特例[表示],0),COLUMNS(T_特例[[#Headers],[分子]:[分母]])),0)=0,"",ROUNDDOWN(K32*INDEX(T_特例[],MATCH(AN32,T_特例[表示],0),COLUMNS(T_特例[[#Headers],[分子]:[分子]]))/INDEX(T_特例[],MATCH(AN32,T_特例[表示],0),COLUMNS(T_特例[[#Headers],[分子]:[分母]])),0)),"")</f>
        <v/>
      </c>
      <c r="Q32" s="353"/>
      <c r="R32" s="353"/>
      <c r="S32" s="460"/>
      <c r="T32" s="372"/>
      <c r="U32" s="373"/>
      <c r="V32" s="372"/>
      <c r="W32" s="373"/>
      <c r="X32" s="372"/>
      <c r="Y32" s="373"/>
      <c r="Z32" s="372"/>
      <c r="AA32" s="373"/>
      <c r="AB32" s="372"/>
      <c r="AC32" s="373"/>
      <c r="AD32" s="372"/>
      <c r="AE32" s="373"/>
      <c r="AF32" s="372"/>
      <c r="AG32" s="373"/>
      <c r="AH32" s="372"/>
      <c r="AI32" s="373"/>
      <c r="AJ32" s="372"/>
      <c r="AK32" s="373"/>
      <c r="AL32" s="372"/>
      <c r="AM32" s="373"/>
      <c r="AN32" s="335"/>
      <c r="AO32" s="337"/>
      <c r="AP32" s="335"/>
      <c r="AQ32" s="336"/>
    </row>
    <row r="33" spans="1:43" ht="34.5" customHeight="1">
      <c r="A33" s="461"/>
      <c r="B33" s="461"/>
      <c r="C33" s="461"/>
      <c r="D33" s="461"/>
      <c r="E33" s="461"/>
      <c r="F33" s="461"/>
      <c r="G33" s="352"/>
      <c r="H33" s="353"/>
      <c r="I33" s="353"/>
      <c r="J33" s="353"/>
      <c r="K33" s="352"/>
      <c r="L33" s="353"/>
      <c r="M33" s="353"/>
      <c r="N33" s="353"/>
      <c r="O33" s="460"/>
      <c r="P33" s="352" t="str" cm="1">
        <f t="array" ref="P33">IFERROR(IF(ROUNDDOWN(K33*INDEX(T_特例[],MATCH(AN33,T_特例[表示],0),COLUMNS(T_特例[[#Headers],[分子]:[分子]]))/INDEX(T_特例[],MATCH(AN33,T_特例[表示],0),COLUMNS(T_特例[[#Headers],[分子]:[分母]])),0)=0,"",ROUNDDOWN(K33*INDEX(T_特例[],MATCH(AN33,T_特例[表示],0),COLUMNS(T_特例[[#Headers],[分子]:[分子]]))/INDEX(T_特例[],MATCH(AN33,T_特例[表示],0),COLUMNS(T_特例[[#Headers],[分子]:[分母]])),0)),"")</f>
        <v/>
      </c>
      <c r="Q33" s="353"/>
      <c r="R33" s="353"/>
      <c r="S33" s="460"/>
      <c r="T33" s="372"/>
      <c r="U33" s="373"/>
      <c r="V33" s="372"/>
      <c r="W33" s="373"/>
      <c r="X33" s="372"/>
      <c r="Y33" s="373"/>
      <c r="Z33" s="372"/>
      <c r="AA33" s="373"/>
      <c r="AB33" s="372"/>
      <c r="AC33" s="373"/>
      <c r="AD33" s="372"/>
      <c r="AE33" s="373"/>
      <c r="AF33" s="372"/>
      <c r="AG33" s="373"/>
      <c r="AH33" s="372"/>
      <c r="AI33" s="373"/>
      <c r="AJ33" s="372"/>
      <c r="AK33" s="373"/>
      <c r="AL33" s="372"/>
      <c r="AM33" s="373"/>
      <c r="AN33" s="335"/>
      <c r="AO33" s="337"/>
      <c r="AP33" s="335"/>
      <c r="AQ33" s="336"/>
    </row>
    <row r="34" spans="1:43" ht="34.5" customHeight="1">
      <c r="A34" s="461"/>
      <c r="B34" s="461"/>
      <c r="C34" s="461"/>
      <c r="D34" s="461"/>
      <c r="E34" s="461"/>
      <c r="F34" s="461"/>
      <c r="G34" s="352"/>
      <c r="H34" s="353"/>
      <c r="I34" s="353"/>
      <c r="J34" s="353"/>
      <c r="K34" s="352"/>
      <c r="L34" s="353"/>
      <c r="M34" s="353"/>
      <c r="N34" s="353"/>
      <c r="O34" s="460"/>
      <c r="P34" s="352" t="str" cm="1">
        <f t="array" ref="P34">IFERROR(IF(ROUNDDOWN(K34*INDEX(T_特例[],MATCH(AN34,T_特例[表示],0),COLUMNS(T_特例[[#Headers],[分子]:[分子]]))/INDEX(T_特例[],MATCH(AN34,T_特例[表示],0),COLUMNS(T_特例[[#Headers],[分子]:[分母]])),0)=0,"",ROUNDDOWN(K34*INDEX(T_特例[],MATCH(AN34,T_特例[表示],0),COLUMNS(T_特例[[#Headers],[分子]:[分子]]))/INDEX(T_特例[],MATCH(AN34,T_特例[表示],0),COLUMNS(T_特例[[#Headers],[分子]:[分母]])),0)),"")</f>
        <v/>
      </c>
      <c r="Q34" s="353"/>
      <c r="R34" s="353"/>
      <c r="S34" s="460"/>
      <c r="T34" s="372"/>
      <c r="U34" s="373"/>
      <c r="V34" s="372"/>
      <c r="W34" s="373"/>
      <c r="X34" s="372"/>
      <c r="Y34" s="373"/>
      <c r="Z34" s="372"/>
      <c r="AA34" s="373"/>
      <c r="AB34" s="372"/>
      <c r="AC34" s="373"/>
      <c r="AD34" s="372"/>
      <c r="AE34" s="373"/>
      <c r="AF34" s="372"/>
      <c r="AG34" s="373"/>
      <c r="AH34" s="372"/>
      <c r="AI34" s="373"/>
      <c r="AJ34" s="372"/>
      <c r="AK34" s="373"/>
      <c r="AL34" s="372"/>
      <c r="AM34" s="373"/>
      <c r="AN34" s="335"/>
      <c r="AO34" s="337"/>
      <c r="AP34" s="335"/>
      <c r="AQ34" s="336"/>
    </row>
    <row r="35" spans="1:43" ht="22.5" customHeight="1">
      <c r="A35" s="463" t="s">
        <v>25</v>
      </c>
      <c r="B35" s="463"/>
      <c r="C35" s="372"/>
      <c r="D35" s="462"/>
      <c r="E35" s="462"/>
      <c r="F35" s="224" t="s">
        <v>26</v>
      </c>
      <c r="G35" s="350"/>
      <c r="H35" s="351"/>
      <c r="I35" s="351"/>
      <c r="J35" s="351"/>
      <c r="K35" s="374"/>
      <c r="L35" s="374"/>
      <c r="M35" s="374"/>
      <c r="N35" s="374"/>
      <c r="O35" s="374"/>
      <c r="P35" s="374"/>
      <c r="Q35" s="374"/>
      <c r="R35" s="374"/>
      <c r="S35" s="374"/>
      <c r="T35" s="458"/>
      <c r="U35" s="459"/>
      <c r="V35" s="458"/>
      <c r="W35" s="459"/>
      <c r="X35" s="458"/>
      <c r="Y35" s="459"/>
      <c r="Z35" s="458"/>
      <c r="AA35" s="459"/>
      <c r="AB35" s="458"/>
      <c r="AC35" s="459"/>
      <c r="AD35" s="458"/>
      <c r="AE35" s="459"/>
      <c r="AF35" s="458"/>
      <c r="AG35" s="459"/>
      <c r="AH35" s="458"/>
      <c r="AI35" s="459"/>
      <c r="AJ35" s="458"/>
      <c r="AK35" s="459"/>
      <c r="AL35" s="458"/>
      <c r="AM35" s="459"/>
      <c r="AN35" s="335"/>
      <c r="AO35" s="337"/>
      <c r="AP35" s="335"/>
      <c r="AQ35" s="336"/>
    </row>
    <row r="36" spans="1:43" ht="17.25" customHeight="1">
      <c r="A36" s="213" t="s">
        <v>326</v>
      </c>
      <c r="B36" s="213" t="s">
        <v>325</v>
      </c>
      <c r="C36" s="226" t="s">
        <v>327</v>
      </c>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5"/>
      <c r="AI36" s="215"/>
      <c r="AJ36" s="215"/>
      <c r="AK36" s="215"/>
      <c r="AL36" s="215"/>
      <c r="AM36" s="215"/>
      <c r="AN36" s="457" t="s">
        <v>27</v>
      </c>
      <c r="AO36" s="457"/>
      <c r="AP36" s="457"/>
      <c r="AQ36" s="457"/>
    </row>
    <row r="37" spans="1:43" ht="17.25" customHeight="1">
      <c r="A37" s="229"/>
      <c r="B37" s="227" t="s">
        <v>1620</v>
      </c>
      <c r="C37" s="219" t="s">
        <v>328</v>
      </c>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7"/>
      <c r="AI37" s="217"/>
      <c r="AJ37" s="217"/>
      <c r="AK37" s="217"/>
      <c r="AL37" s="217"/>
      <c r="AM37" s="217"/>
      <c r="AN37" s="456"/>
      <c r="AO37" s="456"/>
      <c r="AP37" s="456"/>
      <c r="AQ37" s="456"/>
    </row>
    <row r="38" spans="1:43" ht="17.25" customHeight="1">
      <c r="A38" s="229"/>
      <c r="B38" s="227" t="s">
        <v>1618</v>
      </c>
      <c r="C38" s="219" t="s">
        <v>1621</v>
      </c>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8"/>
      <c r="AO38" s="218"/>
      <c r="AP38" s="218"/>
      <c r="AQ38" s="218"/>
    </row>
    <row r="39" spans="1:43" ht="17.25" customHeight="1">
      <c r="A39" s="229"/>
      <c r="B39" s="227" t="s">
        <v>1619</v>
      </c>
      <c r="C39" s="228" t="s">
        <v>1698</v>
      </c>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7"/>
      <c r="AI39" s="217"/>
      <c r="AJ39" s="217"/>
      <c r="AK39" s="217"/>
      <c r="AL39" s="217"/>
      <c r="AM39" s="217"/>
      <c r="AN39" s="456"/>
      <c r="AO39" s="456"/>
      <c r="AP39" s="456"/>
      <c r="AQ39" s="456"/>
    </row>
  </sheetData>
  <sheetProtection selectLockedCells="1"/>
  <mergeCells count="215">
    <mergeCell ref="V35:W35"/>
    <mergeCell ref="V34:W34"/>
    <mergeCell ref="AD35:AE35"/>
    <mergeCell ref="T33:U33"/>
    <mergeCell ref="X35:Y35"/>
    <mergeCell ref="AB35:AC35"/>
    <mergeCell ref="Z35:AA35"/>
    <mergeCell ref="T35:U35"/>
    <mergeCell ref="A29:B29"/>
    <mergeCell ref="A30:B30"/>
    <mergeCell ref="C29:F29"/>
    <mergeCell ref="C30:F30"/>
    <mergeCell ref="C31:F31"/>
    <mergeCell ref="K35:O35"/>
    <mergeCell ref="A31:B31"/>
    <mergeCell ref="K30:O30"/>
    <mergeCell ref="C35:E35"/>
    <mergeCell ref="A35:B35"/>
    <mergeCell ref="T31:U31"/>
    <mergeCell ref="P29:S29"/>
    <mergeCell ref="T30:U30"/>
    <mergeCell ref="P30:S30"/>
    <mergeCell ref="K29:O29"/>
    <mergeCell ref="T29:U29"/>
    <mergeCell ref="A32:B32"/>
    <mergeCell ref="C32:F32"/>
    <mergeCell ref="A34:B34"/>
    <mergeCell ref="C34:F34"/>
    <mergeCell ref="A33:B33"/>
    <mergeCell ref="C33:F33"/>
    <mergeCell ref="K33:O33"/>
    <mergeCell ref="K34:O34"/>
    <mergeCell ref="G34:J34"/>
    <mergeCell ref="AB31:AC31"/>
    <mergeCell ref="AD31:AE31"/>
    <mergeCell ref="AF31:AG31"/>
    <mergeCell ref="AH31:AI31"/>
    <mergeCell ref="AL31:AM31"/>
    <mergeCell ref="AJ31:AK31"/>
    <mergeCell ref="AL32:AM32"/>
    <mergeCell ref="X34:Y34"/>
    <mergeCell ref="T32:U32"/>
    <mergeCell ref="X33:Y33"/>
    <mergeCell ref="Z33:AA33"/>
    <mergeCell ref="AB33:AC33"/>
    <mergeCell ref="AD33:AE33"/>
    <mergeCell ref="AD32:AE32"/>
    <mergeCell ref="AJ32:AK32"/>
    <mergeCell ref="AF34:AG34"/>
    <mergeCell ref="AH34:AI34"/>
    <mergeCell ref="AJ34:AK34"/>
    <mergeCell ref="Z34:AA34"/>
    <mergeCell ref="AB34:AC34"/>
    <mergeCell ref="AD34:AE34"/>
    <mergeCell ref="AF32:AG32"/>
    <mergeCell ref="AB32:AC32"/>
    <mergeCell ref="AH32:AI32"/>
    <mergeCell ref="Z31:AA31"/>
    <mergeCell ref="P33:S33"/>
    <mergeCell ref="P34:S34"/>
    <mergeCell ref="K31:O31"/>
    <mergeCell ref="P31:S31"/>
    <mergeCell ref="K32:O32"/>
    <mergeCell ref="V31:W31"/>
    <mergeCell ref="X31:Y31"/>
    <mergeCell ref="T34:U34"/>
    <mergeCell ref="X32:Y32"/>
    <mergeCell ref="Z32:AA32"/>
    <mergeCell ref="P32:S32"/>
    <mergeCell ref="AN39:AQ39"/>
    <mergeCell ref="AN36:AQ36"/>
    <mergeCell ref="AN37:AQ37"/>
    <mergeCell ref="AF35:AG35"/>
    <mergeCell ref="AH35:AI35"/>
    <mergeCell ref="AF33:AG33"/>
    <mergeCell ref="AH33:AI33"/>
    <mergeCell ref="AJ33:AK33"/>
    <mergeCell ref="AL35:AM35"/>
    <mergeCell ref="AJ35:AK35"/>
    <mergeCell ref="AL34:AM34"/>
    <mergeCell ref="AL33:AM33"/>
    <mergeCell ref="AD10:AD11"/>
    <mergeCell ref="AE10:AF11"/>
    <mergeCell ref="AD5:AQ9"/>
    <mergeCell ref="AQ10:AQ11"/>
    <mergeCell ref="K11:W12"/>
    <mergeCell ref="AN1:AQ2"/>
    <mergeCell ref="I2:Y3"/>
    <mergeCell ref="X6:AC7"/>
    <mergeCell ref="P5:P6"/>
    <mergeCell ref="M5:O6"/>
    <mergeCell ref="V5:V6"/>
    <mergeCell ref="AD12:AQ16"/>
    <mergeCell ref="G12:J12"/>
    <mergeCell ref="AG10:AP11"/>
    <mergeCell ref="U5:U6"/>
    <mergeCell ref="AJ1:AM2"/>
    <mergeCell ref="X10:AC11"/>
    <mergeCell ref="A26:B28"/>
    <mergeCell ref="G17:J18"/>
    <mergeCell ref="C26:F26"/>
    <mergeCell ref="G20:J22"/>
    <mergeCell ref="G13:J14"/>
    <mergeCell ref="K15:W19"/>
    <mergeCell ref="K23:K25"/>
    <mergeCell ref="O23:O25"/>
    <mergeCell ref="P23:P25"/>
    <mergeCell ref="Q23:Q25"/>
    <mergeCell ref="R23:R25"/>
    <mergeCell ref="G23:J25"/>
    <mergeCell ref="K27:O28"/>
    <mergeCell ref="C27:F28"/>
    <mergeCell ref="T27:U27"/>
    <mergeCell ref="T28:U28"/>
    <mergeCell ref="N23:N25"/>
    <mergeCell ref="K13:W14"/>
    <mergeCell ref="P27:S28"/>
    <mergeCell ref="AD17:AD18"/>
    <mergeCell ref="Z24:AC25"/>
    <mergeCell ref="AQ17:AQ18"/>
    <mergeCell ref="AG17:AP18"/>
    <mergeCell ref="AL29:AM29"/>
    <mergeCell ref="AL30:AM30"/>
    <mergeCell ref="AD29:AE29"/>
    <mergeCell ref="AF29:AG29"/>
    <mergeCell ref="V29:W29"/>
    <mergeCell ref="Z30:AA30"/>
    <mergeCell ref="AB30:AC30"/>
    <mergeCell ref="Z29:AA29"/>
    <mergeCell ref="AD30:AE30"/>
    <mergeCell ref="AH30:AI30"/>
    <mergeCell ref="AF30:AG30"/>
    <mergeCell ref="X30:Y30"/>
    <mergeCell ref="AB29:AC29"/>
    <mergeCell ref="AH27:AI27"/>
    <mergeCell ref="AH28:AI28"/>
    <mergeCell ref="Z19:AC23"/>
    <mergeCell ref="X17:AC18"/>
    <mergeCell ref="Z28:AA28"/>
    <mergeCell ref="X27:Y27"/>
    <mergeCell ref="X28:Y28"/>
    <mergeCell ref="Z27:AA27"/>
    <mergeCell ref="V27:W27"/>
    <mergeCell ref="AF27:AG27"/>
    <mergeCell ref="AD24:AQ25"/>
    <mergeCell ref="X29:Y29"/>
    <mergeCell ref="AJ30:AK30"/>
    <mergeCell ref="AH29:AI29"/>
    <mergeCell ref="AJ29:AK29"/>
    <mergeCell ref="AD28:AE28"/>
    <mergeCell ref="AF28:AG28"/>
    <mergeCell ref="AJ28:AK28"/>
    <mergeCell ref="AB28:AC28"/>
    <mergeCell ref="AN26:AO28"/>
    <mergeCell ref="AP26:AQ28"/>
    <mergeCell ref="AP29:AQ29"/>
    <mergeCell ref="AP30:AQ30"/>
    <mergeCell ref="A1:E2"/>
    <mergeCell ref="A14:F15"/>
    <mergeCell ref="G15:J16"/>
    <mergeCell ref="A19:D20"/>
    <mergeCell ref="E19:E20"/>
    <mergeCell ref="W23:W25"/>
    <mergeCell ref="L23:L25"/>
    <mergeCell ref="S23:S25"/>
    <mergeCell ref="X24:Y25"/>
    <mergeCell ref="X19:Y23"/>
    <mergeCell ref="B9:C9"/>
    <mergeCell ref="X15:AC16"/>
    <mergeCell ref="W5:W6"/>
    <mergeCell ref="G7:J8"/>
    <mergeCell ref="X8:AC9"/>
    <mergeCell ref="Q5:T6"/>
    <mergeCell ref="X13:AC14"/>
    <mergeCell ref="T23:T25"/>
    <mergeCell ref="U23:U25"/>
    <mergeCell ref="V23:V25"/>
    <mergeCell ref="K7:W10"/>
    <mergeCell ref="K5:L6"/>
    <mergeCell ref="AE17:AF18"/>
    <mergeCell ref="AD19:AQ23"/>
    <mergeCell ref="G35:J35"/>
    <mergeCell ref="G29:J29"/>
    <mergeCell ref="G30:J30"/>
    <mergeCell ref="G32:J32"/>
    <mergeCell ref="K20:W22"/>
    <mergeCell ref="M23:M25"/>
    <mergeCell ref="P26:S26"/>
    <mergeCell ref="G26:J28"/>
    <mergeCell ref="K26:O26"/>
    <mergeCell ref="V32:W32"/>
    <mergeCell ref="G31:J31"/>
    <mergeCell ref="G33:J33"/>
    <mergeCell ref="P35:S35"/>
    <mergeCell ref="V33:W33"/>
    <mergeCell ref="T26:AM26"/>
    <mergeCell ref="AB27:AC27"/>
    <mergeCell ref="V28:W28"/>
    <mergeCell ref="AL27:AM27"/>
    <mergeCell ref="AJ27:AK27"/>
    <mergeCell ref="AD27:AE27"/>
    <mergeCell ref="V30:W30"/>
    <mergeCell ref="AL28:AM28"/>
    <mergeCell ref="AP31:AQ31"/>
    <mergeCell ref="AP32:AQ32"/>
    <mergeCell ref="AP33:AQ33"/>
    <mergeCell ref="AP34:AQ34"/>
    <mergeCell ref="AP35:AQ35"/>
    <mergeCell ref="AN29:AO29"/>
    <mergeCell ref="AN30:AO30"/>
    <mergeCell ref="AN31:AO31"/>
    <mergeCell ref="AN32:AO32"/>
    <mergeCell ref="AN33:AO33"/>
    <mergeCell ref="AN34:AO34"/>
    <mergeCell ref="AN35:AO35"/>
  </mergeCells>
  <phoneticPr fontId="41" type="Hiragana" alignment="noControl"/>
  <pageMargins left="0.78740157480314965" right="0.78740157480314965" top="0.78740157480314965" bottom="0.39370078740157483" header="0.31496062992125984" footer="0.31496062992125984"/>
  <pageSetup paperSize="9" scale="7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入力規則用!$B$3</xm:f>
          </x14:formula1>
          <xm:sqref>T29:AM34</xm:sqref>
        </x14:dataValidation>
        <x14:dataValidation type="list" allowBlank="1" showInputMessage="1" showErrorMessage="1" xr:uid="{200FF348-E139-4CBC-8469-0EA348335373}">
          <x14:formula1>
            <xm:f>入力規則用!$E$14:$E$22</xm:f>
          </x14:formula1>
          <xm:sqref>AN29:AO34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U72"/>
  <sheetViews>
    <sheetView view="pageBreakPreview" topLeftCell="A28" zoomScale="115" zoomScaleNormal="130" zoomScaleSheetLayoutView="115" workbookViewId="0">
      <selection activeCell="B37" sqref="B37"/>
    </sheetView>
  </sheetViews>
  <sheetFormatPr defaultColWidth="9" defaultRowHeight="8.5"/>
  <cols>
    <col min="1" max="1" width="4.36328125" style="131" customWidth="1"/>
    <col min="2" max="4" width="6.08984375" style="131" customWidth="1"/>
    <col min="5" max="5" width="4.36328125" style="131" customWidth="1"/>
    <col min="6" max="6" width="27" style="131" customWidth="1"/>
    <col min="7" max="7" width="6.6328125" style="131" customWidth="1"/>
    <col min="8" max="8" width="2.7265625" style="131" customWidth="1"/>
    <col min="9" max="9" width="8.08984375" style="131" customWidth="1"/>
    <col min="10" max="10" width="5.6328125" style="2" customWidth="1"/>
    <col min="11" max="12" width="7.453125" style="2" customWidth="1"/>
    <col min="13" max="13" width="6.08984375" style="2" customWidth="1"/>
    <col min="14" max="14" width="9.90625" style="2" customWidth="1"/>
    <col min="15" max="15" width="6.08984375" style="2" customWidth="1"/>
    <col min="16" max="16" width="6" style="2" customWidth="1"/>
    <col min="17" max="17" width="7.453125" style="2" customWidth="1"/>
    <col min="18" max="19" width="6" style="2" customWidth="1"/>
    <col min="20" max="20" width="6.08984375" style="2" customWidth="1"/>
    <col min="21" max="16384" width="9" style="131"/>
  </cols>
  <sheetData>
    <row r="1" spans="1:20" ht="11.25" customHeight="1">
      <c r="A1" s="130" t="s">
        <v>28</v>
      </c>
    </row>
    <row r="2" spans="1:20" ht="7.5" customHeight="1">
      <c r="F2" s="132"/>
      <c r="G2" s="132"/>
      <c r="M2" s="490" t="s">
        <v>62</v>
      </c>
      <c r="N2" s="490"/>
      <c r="O2" s="490"/>
      <c r="P2" s="490"/>
    </row>
    <row r="3" spans="1:20" ht="12.75" customHeight="1">
      <c r="A3" s="474" t="str">
        <f>申!A1</f>
        <v>　令和 ７ 年度</v>
      </c>
      <c r="B3" s="475"/>
      <c r="C3" s="476"/>
      <c r="E3" s="132"/>
      <c r="F3" s="485" t="s">
        <v>88</v>
      </c>
      <c r="G3" s="485"/>
      <c r="H3" s="100"/>
      <c r="I3" s="100"/>
      <c r="J3" s="474" t="str">
        <f>申!A1</f>
        <v>　令和 ７ 年度</v>
      </c>
      <c r="K3" s="476"/>
      <c r="L3" s="133"/>
      <c r="M3" s="490"/>
      <c r="N3" s="490"/>
      <c r="O3" s="490"/>
      <c r="P3" s="490"/>
      <c r="Q3" s="233" t="s">
        <v>87</v>
      </c>
    </row>
    <row r="4" spans="1:20" ht="7.5" customHeight="1">
      <c r="J4" s="550" t="s">
        <v>76</v>
      </c>
      <c r="K4" s="552" t="s">
        <v>77</v>
      </c>
      <c r="L4" s="552"/>
      <c r="M4" s="552"/>
    </row>
    <row r="5" spans="1:20" ht="9.75" customHeight="1">
      <c r="A5" s="134"/>
      <c r="B5" s="484" t="s">
        <v>40</v>
      </c>
      <c r="C5" s="484"/>
      <c r="D5" s="484"/>
      <c r="E5" s="135"/>
      <c r="F5" s="579" t="s">
        <v>41</v>
      </c>
      <c r="G5" s="579"/>
      <c r="H5" s="579"/>
      <c r="J5" s="551"/>
      <c r="K5" s="553"/>
      <c r="L5" s="553"/>
      <c r="M5" s="553"/>
    </row>
    <row r="6" spans="1:20" ht="9.75" customHeight="1">
      <c r="A6" s="134"/>
      <c r="B6" s="479" t="s">
        <v>34</v>
      </c>
      <c r="C6" s="479"/>
      <c r="D6" s="479"/>
      <c r="E6" s="135"/>
      <c r="F6" s="588"/>
      <c r="G6" s="588"/>
      <c r="H6" s="588"/>
      <c r="J6" s="540" t="s">
        <v>63</v>
      </c>
      <c r="K6" s="555"/>
      <c r="L6" s="555"/>
      <c r="M6" s="560" t="s">
        <v>70</v>
      </c>
      <c r="N6" s="561"/>
      <c r="O6" s="562"/>
      <c r="P6" s="536" t="s">
        <v>64</v>
      </c>
      <c r="Q6" s="566"/>
      <c r="R6" s="566"/>
      <c r="S6" s="537"/>
      <c r="T6" s="232"/>
    </row>
    <row r="7" spans="1:20" ht="9.75" customHeight="1">
      <c r="A7" s="477" t="s">
        <v>48</v>
      </c>
      <c r="B7" s="480" t="s">
        <v>45</v>
      </c>
      <c r="C7" s="480"/>
      <c r="D7" s="480"/>
      <c r="E7" s="482" t="s">
        <v>49</v>
      </c>
      <c r="F7" s="589"/>
      <c r="G7" s="589"/>
      <c r="H7" s="589"/>
      <c r="J7" s="542"/>
      <c r="K7" s="556"/>
      <c r="L7" s="556"/>
      <c r="M7" s="563"/>
      <c r="N7" s="564"/>
      <c r="O7" s="565"/>
      <c r="P7" s="525"/>
      <c r="Q7" s="526"/>
      <c r="R7" s="526"/>
      <c r="S7" s="527"/>
      <c r="T7" s="232"/>
    </row>
    <row r="8" spans="1:20" ht="9.75" customHeight="1">
      <c r="A8" s="478"/>
      <c r="B8" s="481" t="s">
        <v>46</v>
      </c>
      <c r="C8" s="481"/>
      <c r="D8" s="481"/>
      <c r="E8" s="483"/>
      <c r="F8" s="257" t="s">
        <v>1647</v>
      </c>
      <c r="G8" s="258"/>
      <c r="H8" s="253" t="s">
        <v>1648</v>
      </c>
      <c r="I8" s="255"/>
      <c r="J8" s="544"/>
      <c r="K8" s="557"/>
      <c r="L8" s="557"/>
      <c r="M8" s="7"/>
      <c r="N8" s="10"/>
      <c r="O8" s="9" t="s">
        <v>75</v>
      </c>
      <c r="P8" s="516"/>
      <c r="Q8" s="517"/>
      <c r="R8" s="517"/>
      <c r="S8" s="518"/>
      <c r="T8" s="232"/>
    </row>
    <row r="9" spans="1:20" ht="9.75" customHeight="1">
      <c r="A9" s="134"/>
      <c r="B9" s="479" t="s">
        <v>33</v>
      </c>
      <c r="C9" s="479"/>
      <c r="D9" s="479"/>
      <c r="E9" s="135"/>
      <c r="F9" s="579"/>
      <c r="G9" s="579"/>
      <c r="H9" s="579"/>
      <c r="J9" s="532"/>
      <c r="K9" s="558"/>
      <c r="L9" s="558"/>
      <c r="M9" s="534"/>
      <c r="N9" s="567"/>
      <c r="O9" s="535"/>
      <c r="P9" s="536"/>
      <c r="Q9" s="566"/>
      <c r="R9" s="566"/>
      <c r="S9" s="537"/>
      <c r="T9" s="232"/>
    </row>
    <row r="10" spans="1:20" ht="9.75" customHeight="1">
      <c r="A10" s="136" t="s">
        <v>48</v>
      </c>
      <c r="B10" s="488" t="s">
        <v>61</v>
      </c>
      <c r="C10" s="488"/>
      <c r="D10" s="488"/>
      <c r="E10" s="137" t="s">
        <v>49</v>
      </c>
      <c r="F10" s="579"/>
      <c r="G10" s="579"/>
      <c r="H10" s="579"/>
      <c r="J10" s="466"/>
      <c r="K10" s="522"/>
      <c r="L10" s="522"/>
      <c r="M10" s="464"/>
      <c r="N10" s="531"/>
      <c r="O10" s="465"/>
      <c r="P10" s="525"/>
      <c r="Q10" s="526"/>
      <c r="R10" s="526"/>
      <c r="S10" s="527"/>
      <c r="T10" s="232"/>
    </row>
    <row r="11" spans="1:20" ht="9.75" customHeight="1">
      <c r="A11" s="140"/>
      <c r="B11" s="486" t="s">
        <v>29</v>
      </c>
      <c r="C11" s="486"/>
      <c r="D11" s="486"/>
      <c r="E11" s="135"/>
      <c r="F11" s="579"/>
      <c r="G11" s="579"/>
      <c r="H11" s="579"/>
      <c r="J11" s="466"/>
      <c r="K11" s="522"/>
      <c r="L11" s="522"/>
      <c r="M11" s="464"/>
      <c r="N11" s="531"/>
      <c r="O11" s="465"/>
      <c r="P11" s="525"/>
      <c r="Q11" s="526"/>
      <c r="R11" s="526"/>
      <c r="S11" s="527"/>
      <c r="T11" s="232"/>
    </row>
    <row r="12" spans="1:20" ht="9.75" customHeight="1">
      <c r="A12" s="141"/>
      <c r="B12" s="487"/>
      <c r="C12" s="487"/>
      <c r="D12" s="487"/>
      <c r="E12" s="139"/>
      <c r="F12" s="579"/>
      <c r="G12" s="579"/>
      <c r="H12" s="579"/>
      <c r="J12" s="466"/>
      <c r="K12" s="522"/>
      <c r="L12" s="522"/>
      <c r="M12" s="464"/>
      <c r="N12" s="531"/>
      <c r="O12" s="465"/>
      <c r="P12" s="525"/>
      <c r="Q12" s="526"/>
      <c r="R12" s="526"/>
      <c r="S12" s="527"/>
      <c r="T12" s="232"/>
    </row>
    <row r="13" spans="1:20" ht="9.75" customHeight="1">
      <c r="A13" s="134"/>
      <c r="B13" s="479" t="s">
        <v>35</v>
      </c>
      <c r="C13" s="479"/>
      <c r="D13" s="479"/>
      <c r="E13" s="135"/>
      <c r="F13" s="579"/>
      <c r="G13" s="579"/>
      <c r="H13" s="579"/>
      <c r="J13" s="466"/>
      <c r="K13" s="522"/>
      <c r="L13" s="522"/>
      <c r="M13" s="464"/>
      <c r="N13" s="531"/>
      <c r="O13" s="465"/>
      <c r="P13" s="525"/>
      <c r="Q13" s="526"/>
      <c r="R13" s="526"/>
      <c r="S13" s="527"/>
      <c r="T13" s="232"/>
    </row>
    <row r="14" spans="1:20" ht="9.75" customHeight="1">
      <c r="A14" s="136" t="s">
        <v>48</v>
      </c>
      <c r="B14" s="488" t="s">
        <v>61</v>
      </c>
      <c r="C14" s="488"/>
      <c r="D14" s="488"/>
      <c r="E14" s="137" t="s">
        <v>49</v>
      </c>
      <c r="F14" s="579"/>
      <c r="G14" s="579"/>
      <c r="H14" s="579"/>
      <c r="J14" s="466"/>
      <c r="K14" s="522"/>
      <c r="L14" s="522"/>
      <c r="M14" s="464"/>
      <c r="N14" s="531"/>
      <c r="O14" s="465"/>
      <c r="P14" s="525"/>
      <c r="Q14" s="526"/>
      <c r="R14" s="526"/>
      <c r="S14" s="527"/>
      <c r="T14" s="232"/>
    </row>
    <row r="15" spans="1:20" ht="9.75" customHeight="1">
      <c r="A15" s="134"/>
      <c r="B15" s="479" t="s">
        <v>30</v>
      </c>
      <c r="C15" s="479"/>
      <c r="D15" s="479"/>
      <c r="E15" s="135"/>
      <c r="F15" s="579"/>
      <c r="G15" s="579"/>
      <c r="H15" s="579"/>
      <c r="J15" s="466"/>
      <c r="K15" s="522"/>
      <c r="L15" s="522"/>
      <c r="M15" s="464"/>
      <c r="N15" s="531"/>
      <c r="O15" s="465"/>
      <c r="P15" s="525"/>
      <c r="Q15" s="526"/>
      <c r="R15" s="526"/>
      <c r="S15" s="527"/>
      <c r="T15" s="232"/>
    </row>
    <row r="16" spans="1:20" ht="9.75" customHeight="1">
      <c r="A16" s="140"/>
      <c r="B16" s="142"/>
      <c r="C16" s="142"/>
      <c r="D16" s="143" t="s">
        <v>60</v>
      </c>
      <c r="E16" s="144"/>
      <c r="F16" s="579"/>
      <c r="G16" s="579"/>
      <c r="H16" s="579"/>
      <c r="J16" s="523"/>
      <c r="K16" s="524"/>
      <c r="L16" s="524"/>
      <c r="M16" s="499"/>
      <c r="N16" s="500"/>
      <c r="O16" s="501"/>
      <c r="P16" s="516"/>
      <c r="Q16" s="517"/>
      <c r="R16" s="517"/>
      <c r="S16" s="518"/>
      <c r="T16" s="232"/>
    </row>
    <row r="17" spans="1:20" ht="9.75" customHeight="1">
      <c r="A17" s="134"/>
      <c r="B17" s="486" t="s">
        <v>36</v>
      </c>
      <c r="C17" s="486"/>
      <c r="D17" s="486"/>
      <c r="E17" s="135"/>
      <c r="F17" s="579"/>
      <c r="G17" s="579"/>
      <c r="H17" s="579"/>
      <c r="J17" s="516" t="s">
        <v>65</v>
      </c>
      <c r="K17" s="517"/>
      <c r="L17" s="517"/>
      <c r="M17" s="528"/>
      <c r="N17" s="529"/>
      <c r="O17" s="530"/>
      <c r="P17" s="519"/>
      <c r="Q17" s="520"/>
      <c r="R17" s="520"/>
      <c r="S17" s="521"/>
      <c r="T17" s="131"/>
    </row>
    <row r="18" spans="1:20" ht="9.75" customHeight="1">
      <c r="A18" s="141"/>
      <c r="B18" s="487"/>
      <c r="C18" s="487"/>
      <c r="D18" s="487"/>
      <c r="E18" s="139"/>
      <c r="F18" s="579"/>
      <c r="G18" s="579"/>
      <c r="H18" s="579"/>
      <c r="P18" s="131"/>
      <c r="Q18" s="131"/>
      <c r="R18" s="131"/>
      <c r="S18" s="131"/>
    </row>
    <row r="19" spans="1:20" ht="12" customHeight="1">
      <c r="A19" s="134"/>
      <c r="B19" s="486" t="s">
        <v>37</v>
      </c>
      <c r="C19" s="486"/>
      <c r="D19" s="486"/>
      <c r="E19" s="135"/>
      <c r="F19" s="578" t="s">
        <v>1697</v>
      </c>
      <c r="G19" s="578"/>
      <c r="H19" s="578"/>
      <c r="J19" s="182" t="s">
        <v>60</v>
      </c>
      <c r="K19" s="559" t="s">
        <v>1706</v>
      </c>
      <c r="L19" s="559"/>
      <c r="M19" s="559"/>
      <c r="N19" s="559"/>
      <c r="O19" s="559"/>
      <c r="P19" s="559"/>
      <c r="Q19" s="559"/>
      <c r="R19" s="559"/>
      <c r="S19" s="559"/>
    </row>
    <row r="20" spans="1:20" ht="12" customHeight="1">
      <c r="A20" s="141"/>
      <c r="B20" s="487"/>
      <c r="C20" s="487"/>
      <c r="D20" s="487"/>
      <c r="E20" s="139"/>
      <c r="F20" s="578"/>
      <c r="G20" s="578"/>
      <c r="H20" s="578"/>
      <c r="J20" s="182"/>
      <c r="K20" s="559"/>
      <c r="L20" s="559"/>
      <c r="M20" s="559"/>
      <c r="N20" s="559"/>
      <c r="O20" s="559"/>
      <c r="P20" s="559"/>
      <c r="Q20" s="559"/>
      <c r="R20" s="559"/>
      <c r="S20" s="559"/>
    </row>
    <row r="21" spans="1:20" ht="13.5" customHeight="1">
      <c r="A21" s="134"/>
      <c r="B21" s="479" t="s">
        <v>38</v>
      </c>
      <c r="C21" s="479"/>
      <c r="D21" s="479"/>
      <c r="E21" s="135"/>
      <c r="F21" s="578" t="s">
        <v>1697</v>
      </c>
      <c r="G21" s="578"/>
      <c r="H21" s="578"/>
      <c r="J21" s="182" t="s">
        <v>59</v>
      </c>
      <c r="K21" s="559" t="s">
        <v>299</v>
      </c>
      <c r="L21" s="559"/>
      <c r="M21" s="559"/>
      <c r="N21" s="559"/>
      <c r="O21" s="559"/>
      <c r="P21" s="559"/>
      <c r="Q21" s="559"/>
      <c r="R21" s="559"/>
      <c r="S21" s="559"/>
    </row>
    <row r="22" spans="1:20" ht="13.5" customHeight="1">
      <c r="A22" s="141"/>
      <c r="B22" s="138"/>
      <c r="C22" s="138"/>
      <c r="D22" s="143" t="s">
        <v>59</v>
      </c>
      <c r="E22" s="139"/>
      <c r="F22" s="578"/>
      <c r="G22" s="578"/>
      <c r="H22" s="578"/>
      <c r="J22" s="182"/>
      <c r="K22" s="559"/>
      <c r="L22" s="559"/>
      <c r="M22" s="559"/>
      <c r="N22" s="559"/>
      <c r="O22" s="559"/>
      <c r="P22" s="559"/>
      <c r="Q22" s="559"/>
      <c r="R22" s="559"/>
      <c r="S22" s="559"/>
    </row>
    <row r="23" spans="1:20" ht="9.75" customHeight="1">
      <c r="A23" s="134"/>
      <c r="B23" s="479" t="s">
        <v>39</v>
      </c>
      <c r="C23" s="479"/>
      <c r="D23" s="479"/>
      <c r="E23" s="135"/>
      <c r="F23" s="575"/>
      <c r="G23" s="575"/>
      <c r="H23" s="575"/>
      <c r="J23" s="1"/>
      <c r="K23" s="1"/>
    </row>
    <row r="24" spans="1:20" ht="9.75" customHeight="1">
      <c r="A24" s="141"/>
      <c r="B24" s="138"/>
      <c r="C24" s="138"/>
      <c r="D24" s="143" t="s">
        <v>58</v>
      </c>
      <c r="E24" s="139"/>
      <c r="F24" s="575"/>
      <c r="G24" s="575"/>
      <c r="H24" s="575"/>
      <c r="J24" s="554" t="s">
        <v>71</v>
      </c>
      <c r="K24" s="552" t="s">
        <v>72</v>
      </c>
      <c r="L24" s="552"/>
      <c r="M24" s="552"/>
      <c r="T24" s="232"/>
    </row>
    <row r="25" spans="1:20" ht="11.25" customHeight="1">
      <c r="A25" s="472" t="s">
        <v>32</v>
      </c>
      <c r="B25" s="512" t="s">
        <v>231</v>
      </c>
      <c r="C25" s="513"/>
      <c r="D25" s="513"/>
      <c r="E25" s="514"/>
      <c r="F25" s="576" t="s">
        <v>1617</v>
      </c>
      <c r="G25" s="576"/>
      <c r="H25" s="576"/>
      <c r="J25" s="554"/>
      <c r="K25" s="553"/>
      <c r="L25" s="553"/>
      <c r="M25" s="553"/>
      <c r="T25" s="232"/>
    </row>
    <row r="26" spans="1:20" ht="9.75" customHeight="1">
      <c r="A26" s="473"/>
      <c r="B26" s="503" t="s">
        <v>1650</v>
      </c>
      <c r="C26" s="504"/>
      <c r="D26" s="504"/>
      <c r="E26" s="505"/>
      <c r="F26" s="576" t="s">
        <v>1617</v>
      </c>
      <c r="G26" s="576"/>
      <c r="H26" s="576"/>
      <c r="J26" s="536" t="s">
        <v>66</v>
      </c>
      <c r="K26" s="537"/>
      <c r="L26" s="540" t="s">
        <v>73</v>
      </c>
      <c r="M26" s="541"/>
      <c r="N26" s="546" t="s">
        <v>74</v>
      </c>
      <c r="O26" s="547"/>
      <c r="P26" s="493" t="s">
        <v>1712</v>
      </c>
      <c r="Q26" s="494"/>
      <c r="R26" s="536" t="s">
        <v>67</v>
      </c>
      <c r="S26" s="537"/>
      <c r="T26" s="232"/>
    </row>
    <row r="27" spans="1:20" ht="9.75" customHeight="1">
      <c r="A27" s="473"/>
      <c r="B27" s="506" t="s">
        <v>1651</v>
      </c>
      <c r="C27" s="507"/>
      <c r="D27" s="507"/>
      <c r="E27" s="508"/>
      <c r="F27" s="576"/>
      <c r="G27" s="576"/>
      <c r="H27" s="576"/>
      <c r="J27" s="525"/>
      <c r="K27" s="527"/>
      <c r="L27" s="542"/>
      <c r="M27" s="543"/>
      <c r="N27" s="548"/>
      <c r="O27" s="549"/>
      <c r="P27" s="495"/>
      <c r="Q27" s="496"/>
      <c r="R27" s="525"/>
      <c r="S27" s="527"/>
      <c r="T27" s="230"/>
    </row>
    <row r="28" spans="1:20" ht="9.5" customHeight="1">
      <c r="A28" s="145" t="s">
        <v>230</v>
      </c>
      <c r="B28" s="509" t="s">
        <v>1649</v>
      </c>
      <c r="C28" s="510"/>
      <c r="D28" s="510"/>
      <c r="E28" s="511"/>
      <c r="F28" s="577"/>
      <c r="G28" s="577"/>
      <c r="H28" s="577"/>
      <c r="J28" s="516"/>
      <c r="K28" s="518"/>
      <c r="L28" s="544"/>
      <c r="M28" s="545"/>
      <c r="N28" s="497" t="s">
        <v>58</v>
      </c>
      <c r="O28" s="498"/>
      <c r="P28" s="538" t="s">
        <v>68</v>
      </c>
      <c r="Q28" s="539"/>
      <c r="R28" s="516"/>
      <c r="S28" s="518"/>
      <c r="T28" s="230"/>
    </row>
    <row r="29" spans="1:20" ht="9.75" customHeight="1">
      <c r="A29" s="134"/>
      <c r="B29" s="489" t="s">
        <v>233</v>
      </c>
      <c r="C29" s="489"/>
      <c r="D29" s="489"/>
      <c r="E29" s="135"/>
      <c r="F29" s="578"/>
      <c r="G29" s="578"/>
      <c r="H29" s="578"/>
      <c r="J29" s="532"/>
      <c r="K29" s="533"/>
      <c r="L29" s="532"/>
      <c r="M29" s="533"/>
      <c r="N29" s="534"/>
      <c r="O29" s="535"/>
      <c r="P29" s="534"/>
      <c r="Q29" s="535"/>
      <c r="R29" s="532"/>
      <c r="S29" s="533"/>
      <c r="T29" s="230"/>
    </row>
    <row r="30" spans="1:20" ht="9.75" customHeight="1">
      <c r="A30" s="141"/>
      <c r="B30" s="515" t="s">
        <v>232</v>
      </c>
      <c r="C30" s="515"/>
      <c r="D30" s="515"/>
      <c r="E30" s="139"/>
      <c r="F30" s="578"/>
      <c r="G30" s="578"/>
      <c r="H30" s="578"/>
      <c r="J30" s="466"/>
      <c r="K30" s="467"/>
      <c r="L30" s="466"/>
      <c r="M30" s="467"/>
      <c r="N30" s="464"/>
      <c r="O30" s="465"/>
      <c r="P30" s="464"/>
      <c r="Q30" s="465"/>
      <c r="R30" s="466"/>
      <c r="S30" s="467"/>
      <c r="T30" s="230"/>
    </row>
    <row r="31" spans="1:20" ht="9.75" customHeight="1">
      <c r="A31" s="134"/>
      <c r="B31" s="479" t="s">
        <v>31</v>
      </c>
      <c r="C31" s="479"/>
      <c r="D31" s="479"/>
      <c r="E31" s="135"/>
      <c r="F31" s="576" t="s">
        <v>1644</v>
      </c>
      <c r="G31" s="576"/>
      <c r="H31" s="576"/>
      <c r="J31" s="466"/>
      <c r="K31" s="467"/>
      <c r="L31" s="466"/>
      <c r="M31" s="467"/>
      <c r="N31" s="464"/>
      <c r="O31" s="465"/>
      <c r="P31" s="464"/>
      <c r="Q31" s="465"/>
      <c r="R31" s="466"/>
      <c r="S31" s="467"/>
      <c r="T31" s="230"/>
    </row>
    <row r="32" spans="1:20" ht="9.75" customHeight="1">
      <c r="A32" s="136" t="s">
        <v>48</v>
      </c>
      <c r="B32" s="488" t="s">
        <v>47</v>
      </c>
      <c r="C32" s="488"/>
      <c r="D32" s="488"/>
      <c r="E32" s="137" t="s">
        <v>49</v>
      </c>
      <c r="F32" s="576"/>
      <c r="G32" s="576"/>
      <c r="H32" s="576"/>
      <c r="J32" s="466"/>
      <c r="K32" s="467"/>
      <c r="L32" s="466"/>
      <c r="M32" s="467"/>
      <c r="N32" s="464"/>
      <c r="O32" s="465"/>
      <c r="P32" s="464"/>
      <c r="Q32" s="465"/>
      <c r="R32" s="466"/>
      <c r="S32" s="467"/>
      <c r="T32" s="230"/>
    </row>
    <row r="33" spans="1:21" ht="9.75" customHeight="1">
      <c r="A33" s="134"/>
      <c r="B33" s="491" t="s">
        <v>42</v>
      </c>
      <c r="C33" s="491"/>
      <c r="D33" s="491"/>
      <c r="E33" s="135"/>
      <c r="F33" s="579"/>
      <c r="G33" s="579"/>
      <c r="H33" s="579"/>
      <c r="J33" s="466"/>
      <c r="K33" s="467"/>
      <c r="L33" s="466"/>
      <c r="M33" s="467"/>
      <c r="N33" s="464"/>
      <c r="O33" s="465"/>
      <c r="P33" s="464"/>
      <c r="Q33" s="465"/>
      <c r="R33" s="466"/>
      <c r="S33" s="467"/>
      <c r="T33" s="230"/>
    </row>
    <row r="34" spans="1:21" ht="9.75" customHeight="1">
      <c r="A34" s="477" t="s">
        <v>48</v>
      </c>
      <c r="B34" s="492" t="s">
        <v>43</v>
      </c>
      <c r="C34" s="492"/>
      <c r="D34" s="492"/>
      <c r="E34" s="482" t="s">
        <v>49</v>
      </c>
      <c r="F34" s="579"/>
      <c r="G34" s="579"/>
      <c r="H34" s="579"/>
      <c r="J34" s="466"/>
      <c r="K34" s="467"/>
      <c r="L34" s="466"/>
      <c r="M34" s="467"/>
      <c r="N34" s="464"/>
      <c r="O34" s="465"/>
      <c r="P34" s="464"/>
      <c r="Q34" s="465"/>
      <c r="R34" s="466"/>
      <c r="S34" s="467"/>
      <c r="T34" s="230"/>
    </row>
    <row r="35" spans="1:21" ht="9.75" customHeight="1">
      <c r="A35" s="478"/>
      <c r="B35" s="488" t="s">
        <v>44</v>
      </c>
      <c r="C35" s="488"/>
      <c r="D35" s="488"/>
      <c r="E35" s="502"/>
      <c r="F35" s="579"/>
      <c r="G35" s="579"/>
      <c r="H35" s="579"/>
      <c r="J35" s="466"/>
      <c r="K35" s="467"/>
      <c r="L35" s="466"/>
      <c r="M35" s="467"/>
      <c r="N35" s="464"/>
      <c r="O35" s="465"/>
      <c r="P35" s="464"/>
      <c r="Q35" s="465"/>
      <c r="R35" s="466"/>
      <c r="S35" s="467"/>
      <c r="T35" s="230"/>
    </row>
    <row r="36" spans="1:21" ht="7.5" customHeight="1">
      <c r="J36" s="466"/>
      <c r="K36" s="467"/>
      <c r="L36" s="466"/>
      <c r="M36" s="467"/>
      <c r="N36" s="464"/>
      <c r="O36" s="465"/>
      <c r="P36" s="464"/>
      <c r="Q36" s="465"/>
      <c r="R36" s="466"/>
      <c r="S36" s="467"/>
      <c r="U36" s="146"/>
    </row>
    <row r="37" spans="1:21" s="146" customFormat="1" ht="9.75" customHeight="1">
      <c r="A37" s="147" t="s">
        <v>50</v>
      </c>
      <c r="B37" s="233" t="s">
        <v>54</v>
      </c>
      <c r="C37" s="233"/>
      <c r="D37" s="233"/>
      <c r="E37" s="233"/>
      <c r="F37" s="233"/>
      <c r="G37" s="233"/>
      <c r="J37" s="523"/>
      <c r="K37" s="568"/>
      <c r="L37" s="523"/>
      <c r="M37" s="568"/>
      <c r="N37" s="499"/>
      <c r="O37" s="501"/>
      <c r="P37" s="499"/>
      <c r="Q37" s="501"/>
      <c r="R37" s="523"/>
      <c r="S37" s="568"/>
      <c r="T37" s="2"/>
    </row>
    <row r="38" spans="1:21" s="146" customFormat="1" ht="9.75" customHeight="1">
      <c r="A38" s="147" t="s">
        <v>51</v>
      </c>
      <c r="B38" s="233" t="s">
        <v>56</v>
      </c>
      <c r="C38" s="233"/>
      <c r="D38" s="233"/>
      <c r="E38" s="233"/>
      <c r="F38" s="233"/>
      <c r="G38" s="233"/>
      <c r="J38" s="569" t="s">
        <v>65</v>
      </c>
      <c r="K38" s="570"/>
      <c r="L38" s="571"/>
      <c r="M38" s="572"/>
      <c r="N38" s="573"/>
      <c r="O38" s="574"/>
      <c r="P38" s="573"/>
      <c r="Q38" s="574"/>
      <c r="R38" s="571"/>
      <c r="S38" s="572"/>
      <c r="T38" s="2"/>
    </row>
    <row r="39" spans="1:21" s="146" customFormat="1" ht="9.75" customHeight="1">
      <c r="A39" s="148"/>
      <c r="B39" s="233" t="s">
        <v>55</v>
      </c>
      <c r="C39" s="233"/>
      <c r="D39" s="233"/>
      <c r="E39" s="233"/>
      <c r="F39" s="233"/>
      <c r="G39" s="233"/>
      <c r="J39" s="2"/>
      <c r="K39" s="2"/>
      <c r="L39" s="2"/>
      <c r="M39" s="2"/>
      <c r="N39" s="2"/>
      <c r="O39" s="2"/>
      <c r="P39" s="2"/>
      <c r="Q39" s="2"/>
      <c r="R39" s="2"/>
      <c r="S39" s="2"/>
      <c r="T39" s="2"/>
    </row>
    <row r="40" spans="1:21" s="146" customFormat="1" ht="9.75" customHeight="1">
      <c r="A40" s="147" t="s">
        <v>52</v>
      </c>
      <c r="B40" s="234" t="s">
        <v>339</v>
      </c>
      <c r="C40" s="233"/>
      <c r="D40" s="233"/>
      <c r="E40" s="233"/>
      <c r="F40" s="233"/>
      <c r="G40" s="233"/>
      <c r="J40" s="1" t="s">
        <v>58</v>
      </c>
      <c r="K40" s="1" t="s">
        <v>85</v>
      </c>
      <c r="L40" s="2"/>
      <c r="O40" s="4"/>
      <c r="P40" s="3"/>
      <c r="Q40" s="3"/>
      <c r="R40" s="3"/>
      <c r="S40" s="5"/>
      <c r="T40" s="2"/>
      <c r="U40" s="148"/>
    </row>
    <row r="41" spans="1:21" s="146" customFormat="1" ht="9.75" customHeight="1">
      <c r="A41" s="148"/>
      <c r="B41" s="233" t="s">
        <v>343</v>
      </c>
      <c r="C41" s="233"/>
      <c r="D41" s="233"/>
      <c r="E41" s="233"/>
      <c r="F41" s="233"/>
      <c r="G41" s="233"/>
      <c r="J41" s="1"/>
      <c r="K41" s="1" t="s">
        <v>84</v>
      </c>
      <c r="L41" s="2"/>
      <c r="O41" s="12" t="s">
        <v>234</v>
      </c>
      <c r="P41" s="11"/>
      <c r="Q41" s="2"/>
      <c r="R41" s="522"/>
      <c r="S41" s="467"/>
      <c r="T41" s="2"/>
    </row>
    <row r="42" spans="1:21" s="146" customFormat="1" ht="9.75" customHeight="1">
      <c r="A42" s="148"/>
      <c r="B42" s="233" t="s">
        <v>333</v>
      </c>
      <c r="C42" s="233"/>
      <c r="D42" s="233"/>
      <c r="E42" s="233"/>
      <c r="F42" s="233"/>
      <c r="G42" s="233"/>
      <c r="H42" s="254"/>
      <c r="J42" s="1"/>
      <c r="K42" s="1" t="s">
        <v>69</v>
      </c>
      <c r="L42" s="2"/>
      <c r="O42" s="12" t="s">
        <v>78</v>
      </c>
      <c r="P42" s="11"/>
      <c r="Q42" s="2"/>
      <c r="R42" s="584" t="s">
        <v>1710</v>
      </c>
      <c r="S42" s="585"/>
      <c r="T42" s="2"/>
    </row>
    <row r="43" spans="1:21" s="146" customFormat="1" ht="9.75" customHeight="1">
      <c r="A43" s="148"/>
      <c r="B43" s="233" t="s">
        <v>340</v>
      </c>
      <c r="C43" s="233"/>
      <c r="D43" s="233"/>
      <c r="E43" s="233"/>
      <c r="F43" s="233"/>
      <c r="G43" s="233"/>
      <c r="J43" s="1"/>
      <c r="K43" s="1" t="s">
        <v>236</v>
      </c>
      <c r="L43" s="2"/>
      <c r="O43" s="12" t="s">
        <v>79</v>
      </c>
      <c r="P43" s="11"/>
      <c r="Q43" s="2"/>
      <c r="R43" s="584" t="s">
        <v>1711</v>
      </c>
      <c r="S43" s="585"/>
      <c r="T43" s="2"/>
    </row>
    <row r="44" spans="1:21" s="146" customFormat="1" ht="9.75" customHeight="1">
      <c r="A44" s="148"/>
      <c r="B44" s="233" t="s">
        <v>336</v>
      </c>
      <c r="C44" s="233"/>
      <c r="D44" s="233"/>
      <c r="E44" s="233"/>
      <c r="F44" s="233"/>
      <c r="G44" s="233"/>
      <c r="J44" s="1"/>
      <c r="K44" s="1" t="s">
        <v>237</v>
      </c>
      <c r="L44" s="2"/>
      <c r="O44" s="12"/>
      <c r="P44" s="11"/>
      <c r="Q44" s="2"/>
      <c r="R44" s="279"/>
      <c r="S44" s="231"/>
      <c r="T44" s="2"/>
    </row>
    <row r="45" spans="1:21" s="146" customFormat="1" ht="9.75" customHeight="1">
      <c r="A45" s="148"/>
      <c r="B45" s="233" t="s">
        <v>57</v>
      </c>
      <c r="C45" s="233"/>
      <c r="D45" s="233"/>
      <c r="E45" s="233"/>
      <c r="F45" s="233"/>
      <c r="G45" s="233"/>
      <c r="J45" s="1"/>
      <c r="K45" s="1" t="s">
        <v>1707</v>
      </c>
      <c r="L45" s="2"/>
      <c r="O45" s="12" t="s">
        <v>80</v>
      </c>
      <c r="P45" s="11"/>
      <c r="Q45" s="2"/>
      <c r="R45" s="586">
        <v>10000000</v>
      </c>
      <c r="S45" s="587"/>
      <c r="T45" s="2"/>
    </row>
    <row r="46" spans="1:21" s="146" customFormat="1" ht="9.75" customHeight="1">
      <c r="A46" s="148"/>
      <c r="B46" s="233" t="s">
        <v>248</v>
      </c>
      <c r="C46" s="233"/>
      <c r="D46" s="233"/>
      <c r="E46" s="233"/>
      <c r="F46" s="233"/>
      <c r="G46" s="233"/>
      <c r="J46" s="1"/>
      <c r="K46" s="1" t="s">
        <v>1708</v>
      </c>
      <c r="L46" s="2"/>
      <c r="O46" s="12" t="s">
        <v>81</v>
      </c>
      <c r="P46" s="11"/>
      <c r="Q46" s="2"/>
      <c r="R46" s="582" t="s">
        <v>1624</v>
      </c>
      <c r="S46" s="583"/>
      <c r="T46" s="2"/>
    </row>
    <row r="47" spans="1:21" s="146" customFormat="1" ht="9.75" customHeight="1">
      <c r="A47" s="148"/>
      <c r="B47" s="233" t="s">
        <v>249</v>
      </c>
      <c r="C47" s="233"/>
      <c r="D47" s="233"/>
      <c r="E47" s="233"/>
      <c r="F47" s="233"/>
      <c r="G47" s="233"/>
      <c r="J47" s="1"/>
      <c r="K47" s="1" t="s">
        <v>337</v>
      </c>
      <c r="L47" s="2"/>
      <c r="O47" s="12" t="s">
        <v>82</v>
      </c>
      <c r="P47" s="11"/>
      <c r="Q47" s="2"/>
      <c r="R47" s="580">
        <v>0.92900000000000005</v>
      </c>
      <c r="S47" s="581"/>
      <c r="T47" s="2"/>
    </row>
    <row r="48" spans="1:21" s="146" customFormat="1" ht="9.75" customHeight="1">
      <c r="A48" s="148"/>
      <c r="B48" s="233" t="s">
        <v>250</v>
      </c>
      <c r="C48" s="233"/>
      <c r="D48" s="233"/>
      <c r="E48" s="233"/>
      <c r="F48" s="233"/>
      <c r="G48" s="233"/>
      <c r="J48" s="1"/>
      <c r="O48" s="12" t="s">
        <v>83</v>
      </c>
      <c r="P48" s="11"/>
      <c r="Q48" s="2"/>
      <c r="R48" s="580">
        <v>0.85799999999999998</v>
      </c>
      <c r="S48" s="581"/>
      <c r="T48" s="2"/>
    </row>
    <row r="49" spans="1:20" s="146" customFormat="1" ht="9.75" customHeight="1">
      <c r="B49" s="146" t="s">
        <v>251</v>
      </c>
      <c r="J49" s="1" t="s">
        <v>68</v>
      </c>
      <c r="K49" s="1" t="s">
        <v>86</v>
      </c>
      <c r="L49" s="2"/>
      <c r="O49" s="12" t="s">
        <v>1738</v>
      </c>
      <c r="P49" s="11"/>
      <c r="Q49" s="2"/>
      <c r="R49" s="582"/>
      <c r="S49" s="583"/>
      <c r="T49" s="2"/>
    </row>
    <row r="50" spans="1:20" s="146" customFormat="1" ht="9.75" customHeight="1">
      <c r="A50" s="147" t="s">
        <v>53</v>
      </c>
      <c r="B50" s="233" t="s">
        <v>1645</v>
      </c>
      <c r="C50" s="233"/>
      <c r="D50" s="233"/>
      <c r="E50" s="233"/>
      <c r="F50" s="233"/>
      <c r="G50" s="233"/>
      <c r="J50" s="2"/>
      <c r="K50" s="1" t="s">
        <v>1709</v>
      </c>
      <c r="L50" s="2"/>
      <c r="O50" s="468" t="str">
        <f>CONCATENATE(TEXT(R45,"#,##0")," × ",R47," × ",R48," =")</f>
        <v>10,000,000 × 0.929 × 0.858 =</v>
      </c>
      <c r="P50" s="469"/>
      <c r="Q50" s="469"/>
      <c r="R50" s="470" t="str">
        <f>CONCATENATE("　",TEXT(R45*R47*R48,"#,000"))</f>
        <v>　7,970,820</v>
      </c>
      <c r="S50" s="471"/>
      <c r="T50" s="2"/>
    </row>
    <row r="51" spans="1:20" s="146" customFormat="1" ht="9.75" customHeight="1">
      <c r="A51" s="148"/>
      <c r="B51" s="233" t="s">
        <v>1705</v>
      </c>
      <c r="C51" s="233"/>
      <c r="D51" s="233"/>
      <c r="E51" s="233"/>
      <c r="F51" s="233"/>
      <c r="G51" s="233"/>
      <c r="J51" s="2"/>
      <c r="K51" s="1" t="s">
        <v>235</v>
      </c>
      <c r="L51" s="2"/>
      <c r="O51" s="7"/>
      <c r="P51" s="6"/>
      <c r="Q51" s="6"/>
      <c r="R51" s="6"/>
      <c r="S51" s="8"/>
      <c r="T51" s="2"/>
    </row>
    <row r="52" spans="1:20" s="146" customFormat="1" ht="9.75" customHeight="1">
      <c r="B52" s="233" t="s">
        <v>1622</v>
      </c>
      <c r="C52" s="233"/>
      <c r="D52" s="233"/>
      <c r="E52" s="233"/>
      <c r="F52" s="233"/>
      <c r="G52" s="233"/>
      <c r="J52" s="2"/>
      <c r="K52" s="2"/>
      <c r="L52" s="2"/>
      <c r="M52" s="2"/>
      <c r="N52" s="2"/>
      <c r="O52" s="2"/>
      <c r="P52" s="2"/>
      <c r="Q52" s="2"/>
      <c r="R52" s="2"/>
      <c r="S52" s="2"/>
      <c r="T52" s="2"/>
    </row>
    <row r="53" spans="1:20">
      <c r="A53" s="146"/>
      <c r="B53" s="233" t="s">
        <v>1623</v>
      </c>
      <c r="C53" s="233"/>
      <c r="D53" s="233"/>
      <c r="E53" s="233"/>
      <c r="F53" s="233"/>
      <c r="G53" s="233"/>
    </row>
    <row r="72" spans="9:9">
      <c r="I72" s="256"/>
    </row>
  </sheetData>
  <mergeCells count="153">
    <mergeCell ref="F5:H5"/>
    <mergeCell ref="F9:H10"/>
    <mergeCell ref="F6:H7"/>
    <mergeCell ref="F11:H12"/>
    <mergeCell ref="F13:H14"/>
    <mergeCell ref="F15:H16"/>
    <mergeCell ref="F17:H18"/>
    <mergeCell ref="F19:H20"/>
    <mergeCell ref="F21:H22"/>
    <mergeCell ref="F23:H24"/>
    <mergeCell ref="F25:H25"/>
    <mergeCell ref="F26:H27"/>
    <mergeCell ref="F28:H28"/>
    <mergeCell ref="F29:H30"/>
    <mergeCell ref="F31:H32"/>
    <mergeCell ref="F33:H35"/>
    <mergeCell ref="R48:S48"/>
    <mergeCell ref="R49:S49"/>
    <mergeCell ref="R41:S41"/>
    <mergeCell ref="R42:S42"/>
    <mergeCell ref="R43:S43"/>
    <mergeCell ref="R45:S45"/>
    <mergeCell ref="R46:S46"/>
    <mergeCell ref="P38:Q38"/>
    <mergeCell ref="R38:S38"/>
    <mergeCell ref="R47:S47"/>
    <mergeCell ref="N32:O32"/>
    <mergeCell ref="P32:Q32"/>
    <mergeCell ref="R32:S32"/>
    <mergeCell ref="J33:K33"/>
    <mergeCell ref="L33:M33"/>
    <mergeCell ref="N33:O33"/>
    <mergeCell ref="P33:Q33"/>
    <mergeCell ref="R33:S33"/>
    <mergeCell ref="J37:K37"/>
    <mergeCell ref="R36:S36"/>
    <mergeCell ref="J34:K34"/>
    <mergeCell ref="L34:M34"/>
    <mergeCell ref="N34:O34"/>
    <mergeCell ref="P34:Q34"/>
    <mergeCell ref="R34:S34"/>
    <mergeCell ref="J38:K38"/>
    <mergeCell ref="J35:K35"/>
    <mergeCell ref="L35:M35"/>
    <mergeCell ref="N35:O35"/>
    <mergeCell ref="P35:Q35"/>
    <mergeCell ref="R35:S35"/>
    <mergeCell ref="J36:K36"/>
    <mergeCell ref="L36:M36"/>
    <mergeCell ref="N36:O36"/>
    <mergeCell ref="P36:Q36"/>
    <mergeCell ref="L37:M37"/>
    <mergeCell ref="N37:O37"/>
    <mergeCell ref="P37:Q37"/>
    <mergeCell ref="R37:S37"/>
    <mergeCell ref="L38:M38"/>
    <mergeCell ref="N38:O38"/>
    <mergeCell ref="J4:J5"/>
    <mergeCell ref="J3:K3"/>
    <mergeCell ref="K4:M5"/>
    <mergeCell ref="J24:J25"/>
    <mergeCell ref="K24:M25"/>
    <mergeCell ref="J6:L8"/>
    <mergeCell ref="J9:L9"/>
    <mergeCell ref="J10:L10"/>
    <mergeCell ref="J11:L11"/>
    <mergeCell ref="M11:O11"/>
    <mergeCell ref="K19:S20"/>
    <mergeCell ref="K21:S22"/>
    <mergeCell ref="M6:O7"/>
    <mergeCell ref="P6:S8"/>
    <mergeCell ref="M9:O9"/>
    <mergeCell ref="M10:O10"/>
    <mergeCell ref="J12:L12"/>
    <mergeCell ref="M12:O12"/>
    <mergeCell ref="P9:S9"/>
    <mergeCell ref="P10:S10"/>
    <mergeCell ref="P12:S12"/>
    <mergeCell ref="P11:S11"/>
    <mergeCell ref="J13:L13"/>
    <mergeCell ref="J14:L14"/>
    <mergeCell ref="J15:L15"/>
    <mergeCell ref="J16:L16"/>
    <mergeCell ref="P13:S13"/>
    <mergeCell ref="P14:S14"/>
    <mergeCell ref="P15:S15"/>
    <mergeCell ref="M17:O17"/>
    <mergeCell ref="J32:K32"/>
    <mergeCell ref="L32:M32"/>
    <mergeCell ref="J17:L17"/>
    <mergeCell ref="M13:O13"/>
    <mergeCell ref="M14:O14"/>
    <mergeCell ref="M15:O15"/>
    <mergeCell ref="J29:K29"/>
    <mergeCell ref="L29:M29"/>
    <mergeCell ref="N29:O29"/>
    <mergeCell ref="J31:K31"/>
    <mergeCell ref="P29:Q29"/>
    <mergeCell ref="R29:S29"/>
    <mergeCell ref="J26:K28"/>
    <mergeCell ref="P28:Q28"/>
    <mergeCell ref="R26:S28"/>
    <mergeCell ref="L30:M30"/>
    <mergeCell ref="L26:M28"/>
    <mergeCell ref="N26:O27"/>
    <mergeCell ref="B33:D33"/>
    <mergeCell ref="B34:D34"/>
    <mergeCell ref="B35:D35"/>
    <mergeCell ref="P26:Q27"/>
    <mergeCell ref="B21:D21"/>
    <mergeCell ref="N28:O28"/>
    <mergeCell ref="M16:O16"/>
    <mergeCell ref="B23:D23"/>
    <mergeCell ref="A34:A35"/>
    <mergeCell ref="E34:E35"/>
    <mergeCell ref="B31:D31"/>
    <mergeCell ref="B32:D32"/>
    <mergeCell ref="B26:E26"/>
    <mergeCell ref="B27:E27"/>
    <mergeCell ref="B28:E28"/>
    <mergeCell ref="B25:E25"/>
    <mergeCell ref="B30:D30"/>
    <mergeCell ref="P16:S16"/>
    <mergeCell ref="P17:S17"/>
    <mergeCell ref="N30:O30"/>
    <mergeCell ref="P30:Q30"/>
    <mergeCell ref="R30:S30"/>
    <mergeCell ref="J30:K30"/>
    <mergeCell ref="L31:M31"/>
    <mergeCell ref="N31:O31"/>
    <mergeCell ref="P31:Q31"/>
    <mergeCell ref="R31:S31"/>
    <mergeCell ref="O50:Q50"/>
    <mergeCell ref="R50:S50"/>
    <mergeCell ref="A25:A27"/>
    <mergeCell ref="A3:C3"/>
    <mergeCell ref="A7:A8"/>
    <mergeCell ref="B6:D6"/>
    <mergeCell ref="B7:D7"/>
    <mergeCell ref="B8:D8"/>
    <mergeCell ref="E7:E8"/>
    <mergeCell ref="B5:D5"/>
    <mergeCell ref="F3:G3"/>
    <mergeCell ref="B9:D9"/>
    <mergeCell ref="B13:D13"/>
    <mergeCell ref="B15:D15"/>
    <mergeCell ref="B11:D12"/>
    <mergeCell ref="B10:D10"/>
    <mergeCell ref="B14:D14"/>
    <mergeCell ref="B17:D18"/>
    <mergeCell ref="B19:D20"/>
    <mergeCell ref="B29:D29"/>
    <mergeCell ref="M2:P3"/>
  </mergeCells>
  <phoneticPr fontId="3"/>
  <pageMargins left="0.78740157480314965" right="0.78740157480314965" top="0.98425196850393704" bottom="0.98425196850393704" header="0.31496062992125984" footer="0.70866141732283472"/>
  <pageSetup paperSize="9" scale="92" orientation="landscape" r:id="rId1"/>
  <headerFooter>
    <oddFooter>&amp;C&amp;"ＭＳ 明朝,標準"-1-</oddFooter>
  </headerFooter>
  <ignoredErrors>
    <ignoredError sqref="J4" numberStoredAsText="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9FDB7F-E73D-483C-855E-4413DB78C3D7}">
          <x14:formula1>
            <xm:f>入力規則用!$D$3:$D$5</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S55"/>
  <sheetViews>
    <sheetView view="pageBreakPreview" zoomScaleNormal="100" zoomScaleSheetLayoutView="100" workbookViewId="0">
      <selection activeCell="E2" sqref="E2:G3"/>
    </sheetView>
  </sheetViews>
  <sheetFormatPr defaultColWidth="9" defaultRowHeight="14"/>
  <cols>
    <col min="1" max="1" width="9.36328125" style="15" customWidth="1"/>
    <col min="2" max="2" width="17.1796875" style="15" customWidth="1"/>
    <col min="3" max="3" width="9.36328125" style="15" customWidth="1"/>
    <col min="4" max="4" width="8.1796875" style="15" customWidth="1"/>
    <col min="5" max="5" width="2.36328125" style="15" customWidth="1"/>
    <col min="6" max="6" width="8.1796875" style="15" customWidth="1"/>
    <col min="7" max="7" width="42.453125" style="15" customWidth="1"/>
    <col min="8" max="8" width="18.08984375" style="15" customWidth="1"/>
    <col min="9" max="10" width="12.453125" style="15" customWidth="1"/>
    <col min="11" max="21" width="4.36328125" style="15" customWidth="1"/>
    <col min="22" max="16384" width="9" style="15"/>
  </cols>
  <sheetData>
    <row r="1" spans="1:13" ht="26.25" customHeight="1" thickBot="1">
      <c r="A1" s="592" t="s">
        <v>89</v>
      </c>
      <c r="B1" s="592"/>
      <c r="C1" s="597" t="str">
        <f>申!A1</f>
        <v>　令和 ７ 年度</v>
      </c>
      <c r="D1" s="597"/>
      <c r="E1" s="322"/>
      <c r="F1" s="322"/>
      <c r="G1" s="322"/>
      <c r="H1" s="14"/>
      <c r="I1" s="14"/>
      <c r="J1" s="14"/>
    </row>
    <row r="2" spans="1:13" ht="11.25" customHeight="1" thickTop="1">
      <c r="A2" s="186" t="s">
        <v>254</v>
      </c>
      <c r="B2" s="601" t="s">
        <v>255</v>
      </c>
      <c r="C2" s="602"/>
      <c r="D2" s="322"/>
      <c r="E2" s="598" t="s">
        <v>1745</v>
      </c>
      <c r="F2" s="598"/>
      <c r="G2" s="598"/>
      <c r="H2" s="13"/>
      <c r="I2" s="13"/>
      <c r="J2" s="13"/>
    </row>
    <row r="3" spans="1:13" ht="26.25" customHeight="1" thickBot="1">
      <c r="A3" s="274"/>
      <c r="B3" s="599"/>
      <c r="C3" s="600"/>
      <c r="D3" s="16"/>
      <c r="E3" s="598"/>
      <c r="F3" s="598"/>
      <c r="G3" s="598"/>
      <c r="H3" s="74"/>
      <c r="J3" s="75"/>
    </row>
    <row r="4" spans="1:13" ht="7.5" customHeight="1" thickTop="1">
      <c r="A4" s="16"/>
      <c r="B4" s="16"/>
      <c r="C4" s="16"/>
      <c r="D4" s="16"/>
      <c r="E4" s="16"/>
      <c r="F4" s="16"/>
      <c r="G4" s="16"/>
      <c r="H4" s="16"/>
      <c r="I4" s="16"/>
      <c r="J4" s="16"/>
      <c r="L4" s="149"/>
      <c r="M4" s="149"/>
    </row>
    <row r="5" spans="1:13" ht="38.25" customHeight="1">
      <c r="A5" s="593" t="s">
        <v>253</v>
      </c>
      <c r="B5" s="594"/>
      <c r="C5" s="595"/>
      <c r="D5" s="593" t="s">
        <v>93</v>
      </c>
      <c r="E5" s="594"/>
      <c r="F5" s="595"/>
      <c r="G5" s="237" t="s">
        <v>90</v>
      </c>
      <c r="H5" s="237" t="s">
        <v>7</v>
      </c>
      <c r="I5" s="237" t="s">
        <v>91</v>
      </c>
      <c r="J5" s="237" t="s">
        <v>94</v>
      </c>
      <c r="K5" s="149"/>
      <c r="L5" s="149"/>
      <c r="M5" s="149"/>
    </row>
    <row r="6" spans="1:13" ht="38.25" customHeight="1">
      <c r="A6" s="596"/>
      <c r="B6" s="596"/>
      <c r="C6" s="596"/>
      <c r="D6" s="252"/>
      <c r="E6" s="251" t="s">
        <v>1646</v>
      </c>
      <c r="F6" s="250"/>
      <c r="G6" s="235"/>
      <c r="H6" s="17"/>
      <c r="I6" s="17"/>
      <c r="J6" s="17"/>
    </row>
    <row r="7" spans="1:13" ht="7.5" customHeight="1">
      <c r="A7" s="16"/>
      <c r="B7" s="16"/>
      <c r="C7" s="16"/>
      <c r="D7" s="16"/>
      <c r="E7" s="16"/>
      <c r="F7" s="16"/>
      <c r="G7" s="16"/>
      <c r="H7" s="16"/>
      <c r="I7" s="16"/>
      <c r="J7" s="16"/>
      <c r="L7" s="149"/>
      <c r="M7" s="149"/>
    </row>
    <row r="8" spans="1:13" ht="38.25" customHeight="1">
      <c r="A8" s="68" t="s">
        <v>0</v>
      </c>
      <c r="B8" s="593" t="s">
        <v>92</v>
      </c>
      <c r="C8" s="595"/>
      <c r="D8" s="593" t="s">
        <v>93</v>
      </c>
      <c r="E8" s="594"/>
      <c r="F8" s="595"/>
      <c r="G8" s="237" t="s">
        <v>90</v>
      </c>
      <c r="H8" s="237" t="s">
        <v>7</v>
      </c>
      <c r="I8" s="237" t="s">
        <v>91</v>
      </c>
      <c r="J8" s="237" t="s">
        <v>94</v>
      </c>
    </row>
    <row r="9" spans="1:13" ht="38.25" customHeight="1">
      <c r="A9" s="225"/>
      <c r="B9" s="590"/>
      <c r="C9" s="591"/>
      <c r="D9" s="252"/>
      <c r="E9" s="251" t="s">
        <v>1646</v>
      </c>
      <c r="F9" s="250"/>
      <c r="G9" s="235"/>
      <c r="H9" s="17"/>
      <c r="I9" s="17"/>
      <c r="J9" s="17"/>
    </row>
    <row r="10" spans="1:13" ht="38.25" customHeight="1">
      <c r="A10" s="225"/>
      <c r="B10" s="590"/>
      <c r="C10" s="591"/>
      <c r="D10" s="252"/>
      <c r="E10" s="251" t="s">
        <v>1646</v>
      </c>
      <c r="F10" s="250"/>
      <c r="G10" s="235"/>
      <c r="H10" s="17"/>
      <c r="I10" s="17"/>
      <c r="J10" s="17"/>
    </row>
    <row r="11" spans="1:13" ht="38.25" customHeight="1">
      <c r="A11" s="225"/>
      <c r="B11" s="590"/>
      <c r="C11" s="591"/>
      <c r="D11" s="252"/>
      <c r="E11" s="251" t="s">
        <v>1646</v>
      </c>
      <c r="F11" s="250"/>
      <c r="G11" s="235"/>
      <c r="H11" s="17"/>
      <c r="I11" s="17"/>
      <c r="J11" s="17"/>
    </row>
    <row r="12" spans="1:13" ht="38.25" customHeight="1">
      <c r="A12" s="225"/>
      <c r="B12" s="590"/>
      <c r="C12" s="591"/>
      <c r="D12" s="252"/>
      <c r="E12" s="251" t="s">
        <v>1646</v>
      </c>
      <c r="F12" s="250"/>
      <c r="G12" s="235"/>
      <c r="H12" s="17"/>
      <c r="I12" s="17"/>
      <c r="J12" s="17"/>
    </row>
    <row r="13" spans="1:13" ht="38.25" customHeight="1">
      <c r="A13" s="225"/>
      <c r="B13" s="590"/>
      <c r="C13" s="591"/>
      <c r="D13" s="252"/>
      <c r="E13" s="251" t="s">
        <v>1646</v>
      </c>
      <c r="F13" s="250"/>
      <c r="G13" s="235"/>
      <c r="H13" s="17"/>
      <c r="I13" s="17"/>
      <c r="J13" s="17"/>
    </row>
    <row r="14" spans="1:13" ht="38.25" customHeight="1">
      <c r="A14" s="225"/>
      <c r="B14" s="590"/>
      <c r="C14" s="591"/>
      <c r="D14" s="252"/>
      <c r="E14" s="251" t="s">
        <v>1646</v>
      </c>
      <c r="F14" s="250"/>
      <c r="G14" s="235"/>
      <c r="H14" s="17"/>
      <c r="I14" s="17"/>
      <c r="J14" s="17"/>
    </row>
    <row r="15" spans="1:13" ht="38.25" customHeight="1">
      <c r="A15" s="225"/>
      <c r="B15" s="590"/>
      <c r="C15" s="591"/>
      <c r="D15" s="252"/>
      <c r="E15" s="251" t="s">
        <v>1646</v>
      </c>
      <c r="F15" s="250"/>
      <c r="G15" s="235"/>
      <c r="H15" s="17"/>
      <c r="I15" s="17"/>
      <c r="J15" s="17"/>
    </row>
    <row r="16" spans="1:13" ht="38.25" customHeight="1">
      <c r="A16" s="225"/>
      <c r="B16" s="590"/>
      <c r="C16" s="591"/>
      <c r="D16" s="252"/>
      <c r="E16" s="251" t="s">
        <v>1646</v>
      </c>
      <c r="F16" s="250"/>
      <c r="G16" s="235"/>
      <c r="H16" s="17"/>
      <c r="I16" s="17"/>
      <c r="J16" s="17"/>
    </row>
    <row r="17" spans="1:13" ht="15" customHeight="1"/>
    <row r="18" spans="1:13" ht="15" customHeight="1"/>
    <row r="19" spans="1:13" ht="15" customHeight="1"/>
    <row r="20" spans="1:13" ht="15" customHeight="1"/>
    <row r="21" spans="1:13" ht="15" customHeight="1"/>
    <row r="22" spans="1:13" ht="15" customHeight="1"/>
    <row r="23" spans="1:13" ht="15" customHeight="1"/>
    <row r="24" spans="1:13" ht="15" customHeight="1">
      <c r="J24" s="18"/>
      <c r="L24" s="149"/>
      <c r="M24" s="149"/>
    </row>
    <row r="25" spans="1:13" ht="15" customHeight="1">
      <c r="J25" s="18"/>
      <c r="K25" s="149"/>
      <c r="L25" s="149"/>
      <c r="M25" s="149"/>
    </row>
    <row r="26" spans="1:13" ht="15" customHeight="1">
      <c r="A26" s="150"/>
    </row>
    <row r="27" spans="1:13" ht="15" customHeight="1">
      <c r="A27" s="150"/>
      <c r="F27" s="151"/>
      <c r="H27" s="151"/>
    </row>
    <row r="28" spans="1:13" ht="15" customHeight="1">
      <c r="A28" s="150"/>
    </row>
    <row r="29" spans="1:13" ht="15" customHeight="1">
      <c r="A29" s="150"/>
    </row>
    <row r="30" spans="1:13" ht="15" customHeight="1"/>
    <row r="31" spans="1:13" ht="15" customHeight="1"/>
    <row r="32" spans="1:13" ht="15" customHeight="1"/>
    <row r="33" spans="18:19" ht="15" customHeight="1"/>
    <row r="34" spans="18:19" ht="15" customHeight="1"/>
    <row r="35" spans="18:19" ht="15" customHeight="1"/>
    <row r="36" spans="18:19" ht="15" customHeight="1"/>
    <row r="37" spans="18:19" ht="15" customHeight="1"/>
    <row r="38" spans="18:19" ht="15" customHeight="1"/>
    <row r="39" spans="18:19" ht="15" customHeight="1"/>
    <row r="40" spans="18:19" ht="15" customHeight="1"/>
    <row r="41" spans="18:19" ht="15" customHeight="1"/>
    <row r="42" spans="18:19" ht="15" customHeight="1"/>
    <row r="43" spans="18:19" ht="15" customHeight="1">
      <c r="R43" s="18"/>
      <c r="S43" s="18"/>
    </row>
    <row r="44" spans="18:19" ht="15" customHeight="1">
      <c r="R44" s="18"/>
      <c r="S44" s="18"/>
    </row>
    <row r="45" spans="18:19" ht="15" customHeight="1"/>
    <row r="46" spans="18:19" ht="15" customHeight="1"/>
    <row r="47" spans="18:19" ht="15" customHeight="1">
      <c r="R47" s="18"/>
      <c r="S47" s="18"/>
    </row>
    <row r="48" spans="18:19" ht="15" customHeight="1">
      <c r="R48" s="18"/>
      <c r="S48" s="18"/>
    </row>
    <row r="49" spans="15:19" ht="15" customHeight="1"/>
    <row r="50" spans="15:19" ht="15" customHeight="1">
      <c r="O50" s="18"/>
      <c r="P50" s="18"/>
      <c r="Q50" s="18"/>
      <c r="R50" s="18"/>
      <c r="S50" s="18"/>
    </row>
    <row r="51" spans="15:19" ht="15" customHeight="1"/>
    <row r="52" spans="15:19" ht="15" customHeight="1"/>
    <row r="53" spans="15:19" ht="15" customHeight="1"/>
    <row r="54" spans="15:19" ht="15" customHeight="1"/>
    <row r="55" spans="15:19" ht="15" customHeight="1"/>
  </sheetData>
  <mergeCells count="18">
    <mergeCell ref="D5:F5"/>
    <mergeCell ref="D8:F8"/>
    <mergeCell ref="C1:D1"/>
    <mergeCell ref="E2:G3"/>
    <mergeCell ref="B3:C3"/>
    <mergeCell ref="B2:C2"/>
    <mergeCell ref="B9:C9"/>
    <mergeCell ref="A1:B1"/>
    <mergeCell ref="A5:C5"/>
    <mergeCell ref="A6:C6"/>
    <mergeCell ref="B16:C16"/>
    <mergeCell ref="B10:C10"/>
    <mergeCell ref="B8:C8"/>
    <mergeCell ref="B11:C11"/>
    <mergeCell ref="B12:C12"/>
    <mergeCell ref="B13:C13"/>
    <mergeCell ref="B14:C14"/>
    <mergeCell ref="B15:C15"/>
  </mergeCells>
  <phoneticPr fontId="11"/>
  <pageMargins left="0.78740157480314965" right="0.78740157480314965" top="0.98425196850393704" bottom="0.98425196850393704" header="0.31496062992125984" footer="0.70866141732283472"/>
  <pageSetup paperSize="9" scale="89" orientation="landscape" r:id="rId1"/>
  <headerFooter>
    <oddFooter>&amp;C&amp;"ＭＳ 明朝,標準"-2-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A67"/>
  <sheetViews>
    <sheetView view="pageBreakPreview" topLeftCell="A16" zoomScale="115" zoomScaleNormal="115" zoomScaleSheetLayoutView="115" workbookViewId="0">
      <selection activeCell="A48" sqref="A48:D53"/>
    </sheetView>
  </sheetViews>
  <sheetFormatPr defaultColWidth="9" defaultRowHeight="7.5"/>
  <cols>
    <col min="1" max="4" width="3" style="19" customWidth="1"/>
    <col min="5" max="44" width="1.453125" style="19" customWidth="1"/>
    <col min="45" max="46" width="1.6328125" style="19" customWidth="1"/>
    <col min="47" max="47" width="5.08984375" style="19" customWidth="1"/>
    <col min="48" max="48" width="15" style="19" customWidth="1"/>
    <col min="49" max="49" width="1.36328125" style="19" customWidth="1"/>
    <col min="50" max="51" width="1.453125" style="23" customWidth="1"/>
    <col min="52" max="52" width="36.90625" style="23" customWidth="1"/>
    <col min="53" max="53" width="4.90625" style="19" customWidth="1"/>
    <col min="54" max="16384" width="9" style="19"/>
  </cols>
  <sheetData>
    <row r="1" spans="1:53" ht="15.75" customHeight="1">
      <c r="A1" s="33" t="s">
        <v>95</v>
      </c>
    </row>
    <row r="2" spans="1:53" ht="16.5" customHeight="1" thickBot="1">
      <c r="AI2" s="20"/>
      <c r="AJ2" s="20"/>
      <c r="AK2" s="20"/>
      <c r="AL2" s="20"/>
      <c r="AM2" s="20"/>
      <c r="AN2" s="20"/>
      <c r="AO2" s="20"/>
      <c r="AP2" s="20"/>
      <c r="AQ2" s="20"/>
      <c r="AR2" s="20"/>
      <c r="AS2" s="20"/>
      <c r="AT2" s="20"/>
      <c r="AU2" s="20"/>
      <c r="AV2" s="20"/>
    </row>
    <row r="3" spans="1:53" ht="11.25" customHeight="1" thickTop="1">
      <c r="A3" s="656" t="s">
        <v>123</v>
      </c>
      <c r="B3" s="657"/>
      <c r="C3" s="657"/>
      <c r="D3" s="657"/>
      <c r="E3" s="664" t="s">
        <v>124</v>
      </c>
      <c r="F3" s="665"/>
      <c r="G3" s="665"/>
      <c r="H3" s="665"/>
      <c r="I3" s="665"/>
      <c r="J3" s="665"/>
      <c r="K3" s="665"/>
      <c r="L3" s="665"/>
      <c r="M3" s="665"/>
      <c r="N3" s="665"/>
      <c r="O3" s="665"/>
      <c r="P3" s="666"/>
      <c r="R3" s="655" t="str">
        <f>申!A1</f>
        <v>　令和 ７ 年度</v>
      </c>
      <c r="S3" s="655"/>
      <c r="T3" s="655"/>
      <c r="U3" s="655"/>
      <c r="V3" s="655"/>
      <c r="W3" s="655"/>
      <c r="X3" s="655"/>
      <c r="Y3" s="655"/>
      <c r="Z3" s="655"/>
      <c r="AA3" s="22"/>
      <c r="AB3" s="22"/>
      <c r="AC3" s="22"/>
      <c r="AE3" s="22"/>
      <c r="AF3" s="673" t="s">
        <v>96</v>
      </c>
      <c r="AG3" s="673"/>
      <c r="AH3" s="673"/>
      <c r="AI3" s="673"/>
      <c r="AJ3" s="673"/>
      <c r="AK3" s="673"/>
      <c r="AL3" s="673"/>
      <c r="AM3" s="673"/>
      <c r="AN3" s="673"/>
      <c r="AO3" s="673"/>
      <c r="AP3" s="673"/>
      <c r="AQ3" s="673"/>
      <c r="AR3" s="673"/>
      <c r="AS3" s="673"/>
      <c r="AT3" s="673"/>
      <c r="AU3" s="673"/>
      <c r="AV3" s="673"/>
    </row>
    <row r="4" spans="1:53" ht="15.75" customHeight="1">
      <c r="A4" s="658"/>
      <c r="B4" s="659"/>
      <c r="C4" s="659"/>
      <c r="D4" s="660"/>
      <c r="E4" s="680"/>
      <c r="F4" s="659"/>
      <c r="G4" s="659"/>
      <c r="H4" s="659"/>
      <c r="I4" s="659"/>
      <c r="J4" s="659"/>
      <c r="K4" s="659"/>
      <c r="L4" s="659"/>
      <c r="M4" s="659"/>
      <c r="N4" s="659"/>
      <c r="O4" s="659"/>
      <c r="P4" s="660"/>
      <c r="R4" s="655"/>
      <c r="S4" s="655"/>
      <c r="T4" s="655"/>
      <c r="U4" s="655"/>
      <c r="V4" s="655"/>
      <c r="W4" s="655"/>
      <c r="X4" s="655"/>
      <c r="Y4" s="655"/>
      <c r="Z4" s="655"/>
      <c r="AA4" s="22"/>
      <c r="AB4" s="22"/>
      <c r="AC4" s="22"/>
      <c r="AD4" s="22"/>
      <c r="AE4" s="22"/>
      <c r="AF4" s="673"/>
      <c r="AG4" s="673"/>
      <c r="AH4" s="673"/>
      <c r="AI4" s="673"/>
      <c r="AJ4" s="673"/>
      <c r="AK4" s="673"/>
      <c r="AL4" s="673"/>
      <c r="AM4" s="673"/>
      <c r="AN4" s="673"/>
      <c r="AO4" s="673"/>
      <c r="AP4" s="673"/>
      <c r="AQ4" s="673"/>
      <c r="AR4" s="673"/>
      <c r="AS4" s="673"/>
      <c r="AT4" s="673"/>
      <c r="AU4" s="673"/>
      <c r="AV4" s="673"/>
    </row>
    <row r="5" spans="1:53" ht="15.75" customHeight="1" thickBot="1">
      <c r="A5" s="661"/>
      <c r="B5" s="662"/>
      <c r="C5" s="662"/>
      <c r="D5" s="663"/>
      <c r="E5" s="681"/>
      <c r="F5" s="682"/>
      <c r="G5" s="682"/>
      <c r="H5" s="682"/>
      <c r="I5" s="682"/>
      <c r="J5" s="682"/>
      <c r="K5" s="682"/>
      <c r="L5" s="682"/>
      <c r="M5" s="682"/>
      <c r="N5" s="682"/>
      <c r="O5" s="682"/>
      <c r="P5" s="683"/>
      <c r="R5" s="655"/>
      <c r="S5" s="655"/>
      <c r="T5" s="655"/>
      <c r="U5" s="655"/>
      <c r="V5" s="655"/>
      <c r="W5" s="655"/>
      <c r="X5" s="655"/>
      <c r="Y5" s="655"/>
      <c r="Z5" s="655"/>
      <c r="AA5" s="22"/>
      <c r="AB5" s="22"/>
      <c r="AC5" s="22"/>
      <c r="AD5" s="22"/>
      <c r="AE5" s="22"/>
      <c r="AF5" s="673"/>
      <c r="AG5" s="673"/>
      <c r="AH5" s="673"/>
      <c r="AI5" s="673"/>
      <c r="AJ5" s="673"/>
      <c r="AK5" s="673"/>
      <c r="AL5" s="673"/>
      <c r="AM5" s="673"/>
      <c r="AN5" s="673"/>
      <c r="AO5" s="673"/>
      <c r="AP5" s="673"/>
      <c r="AQ5" s="673"/>
      <c r="AR5" s="673"/>
      <c r="AS5" s="673"/>
      <c r="AT5" s="673"/>
      <c r="AU5" s="673"/>
      <c r="AV5" s="673"/>
    </row>
    <row r="6" spans="1:53" ht="15.75" customHeight="1" thickTop="1"/>
    <row r="7" spans="1:53" ht="15.75" customHeight="1"/>
    <row r="8" spans="1:53" ht="10.5" customHeight="1">
      <c r="A8" s="630" t="s">
        <v>120</v>
      </c>
      <c r="B8" s="631"/>
      <c r="C8" s="631"/>
      <c r="D8" s="632"/>
      <c r="E8" s="667" t="s">
        <v>100</v>
      </c>
      <c r="F8" s="668"/>
      <c r="G8" s="668"/>
      <c r="H8" s="668"/>
      <c r="I8" s="668"/>
      <c r="J8" s="668"/>
      <c r="K8" s="668"/>
      <c r="L8" s="668"/>
      <c r="M8" s="668"/>
      <c r="N8" s="669"/>
      <c r="O8" s="667" t="s">
        <v>1713</v>
      </c>
      <c r="P8" s="668"/>
      <c r="Q8" s="668"/>
      <c r="R8" s="668"/>
      <c r="S8" s="668"/>
      <c r="T8" s="668"/>
      <c r="U8" s="668"/>
      <c r="V8" s="668"/>
      <c r="W8" s="668"/>
      <c r="X8" s="669"/>
      <c r="Y8" s="667" t="s">
        <v>1714</v>
      </c>
      <c r="Z8" s="668"/>
      <c r="AA8" s="668"/>
      <c r="AB8" s="668"/>
      <c r="AC8" s="668"/>
      <c r="AD8" s="668"/>
      <c r="AE8" s="668"/>
      <c r="AF8" s="668"/>
      <c r="AG8" s="668"/>
      <c r="AH8" s="669"/>
      <c r="AI8" s="667" t="s">
        <v>117</v>
      </c>
      <c r="AJ8" s="668"/>
      <c r="AK8" s="668"/>
      <c r="AL8" s="668"/>
      <c r="AM8" s="668"/>
      <c r="AN8" s="668"/>
      <c r="AO8" s="668"/>
      <c r="AP8" s="668"/>
      <c r="AQ8" s="668"/>
      <c r="AR8" s="669"/>
      <c r="AS8" s="686" t="s">
        <v>122</v>
      </c>
      <c r="AT8" s="687"/>
      <c r="AU8" s="686" t="s">
        <v>125</v>
      </c>
      <c r="AV8" s="653" t="s">
        <v>1715</v>
      </c>
      <c r="AW8" s="69"/>
      <c r="AX8" s="268" t="s">
        <v>97</v>
      </c>
      <c r="AY8" s="283"/>
      <c r="AZ8" s="283"/>
      <c r="BA8" s="283"/>
    </row>
    <row r="9" spans="1:53" ht="10.5" customHeight="1">
      <c r="A9" s="633"/>
      <c r="B9" s="634"/>
      <c r="C9" s="634"/>
      <c r="D9" s="635"/>
      <c r="E9" s="670"/>
      <c r="F9" s="671"/>
      <c r="G9" s="671"/>
      <c r="H9" s="671"/>
      <c r="I9" s="671"/>
      <c r="J9" s="671"/>
      <c r="K9" s="671"/>
      <c r="L9" s="671"/>
      <c r="M9" s="671"/>
      <c r="N9" s="672"/>
      <c r="O9" s="670"/>
      <c r="P9" s="671"/>
      <c r="Q9" s="671"/>
      <c r="R9" s="671"/>
      <c r="S9" s="671"/>
      <c r="T9" s="671"/>
      <c r="U9" s="671"/>
      <c r="V9" s="671"/>
      <c r="W9" s="671"/>
      <c r="X9" s="672"/>
      <c r="Y9" s="670"/>
      <c r="Z9" s="671"/>
      <c r="AA9" s="671"/>
      <c r="AB9" s="671"/>
      <c r="AC9" s="671"/>
      <c r="AD9" s="671"/>
      <c r="AE9" s="671"/>
      <c r="AF9" s="671"/>
      <c r="AG9" s="671"/>
      <c r="AH9" s="672"/>
      <c r="AI9" s="670"/>
      <c r="AJ9" s="671"/>
      <c r="AK9" s="671"/>
      <c r="AL9" s="671"/>
      <c r="AM9" s="671"/>
      <c r="AN9" s="671"/>
      <c r="AO9" s="671"/>
      <c r="AP9" s="671"/>
      <c r="AQ9" s="671"/>
      <c r="AR9" s="672"/>
      <c r="AS9" s="644"/>
      <c r="AT9" s="688"/>
      <c r="AU9" s="644"/>
      <c r="AV9" s="654"/>
      <c r="AX9" s="603" t="s">
        <v>1664</v>
      </c>
      <c r="AY9" s="603"/>
      <c r="AZ9" s="689" t="s">
        <v>252</v>
      </c>
      <c r="BA9" s="689"/>
    </row>
    <row r="10" spans="1:53" ht="10.5" customHeight="1">
      <c r="A10" s="633"/>
      <c r="B10" s="634"/>
      <c r="C10" s="634"/>
      <c r="D10" s="635"/>
      <c r="E10" s="633" t="s">
        <v>101</v>
      </c>
      <c r="F10" s="634"/>
      <c r="G10" s="634"/>
      <c r="H10" s="634"/>
      <c r="I10" s="634"/>
      <c r="J10" s="634"/>
      <c r="K10" s="634"/>
      <c r="L10" s="634"/>
      <c r="M10" s="634"/>
      <c r="N10" s="635"/>
      <c r="O10" s="633" t="s">
        <v>102</v>
      </c>
      <c r="P10" s="634"/>
      <c r="Q10" s="634"/>
      <c r="R10" s="634"/>
      <c r="S10" s="634"/>
      <c r="T10" s="634"/>
      <c r="U10" s="634"/>
      <c r="V10" s="634"/>
      <c r="W10" s="634"/>
      <c r="X10" s="635"/>
      <c r="Y10" s="633" t="s">
        <v>334</v>
      </c>
      <c r="Z10" s="634"/>
      <c r="AA10" s="634"/>
      <c r="AB10" s="634"/>
      <c r="AC10" s="634"/>
      <c r="AD10" s="634"/>
      <c r="AE10" s="634"/>
      <c r="AF10" s="634"/>
      <c r="AG10" s="634"/>
      <c r="AH10" s="635"/>
      <c r="AI10" s="633" t="s">
        <v>103</v>
      </c>
      <c r="AJ10" s="634"/>
      <c r="AK10" s="634"/>
      <c r="AL10" s="634"/>
      <c r="AM10" s="634"/>
      <c r="AN10" s="634"/>
      <c r="AO10" s="634"/>
      <c r="AP10" s="634"/>
      <c r="AQ10" s="634"/>
      <c r="AR10" s="635"/>
      <c r="AS10" s="684" t="s">
        <v>118</v>
      </c>
      <c r="AT10" s="685"/>
      <c r="AU10" s="651" t="s">
        <v>119</v>
      </c>
      <c r="AV10" s="651" t="s">
        <v>104</v>
      </c>
      <c r="AX10" s="603" t="s">
        <v>267</v>
      </c>
      <c r="AY10" s="603"/>
      <c r="AZ10" s="280" t="s">
        <v>98</v>
      </c>
      <c r="BA10" s="283"/>
    </row>
    <row r="11" spans="1:53" ht="10.5" customHeight="1">
      <c r="A11" s="636"/>
      <c r="B11" s="637"/>
      <c r="C11" s="637"/>
      <c r="D11" s="638"/>
      <c r="E11" s="633"/>
      <c r="F11" s="634"/>
      <c r="G11" s="634"/>
      <c r="H11" s="634"/>
      <c r="I11" s="634"/>
      <c r="J11" s="634"/>
      <c r="K11" s="634"/>
      <c r="L11" s="634"/>
      <c r="M11" s="634"/>
      <c r="N11" s="635"/>
      <c r="O11" s="633"/>
      <c r="P11" s="634"/>
      <c r="Q11" s="634"/>
      <c r="R11" s="634"/>
      <c r="S11" s="634"/>
      <c r="T11" s="634"/>
      <c r="U11" s="634"/>
      <c r="V11" s="634"/>
      <c r="W11" s="634"/>
      <c r="X11" s="635"/>
      <c r="Y11" s="633"/>
      <c r="Z11" s="634"/>
      <c r="AA11" s="634"/>
      <c r="AB11" s="634"/>
      <c r="AC11" s="634"/>
      <c r="AD11" s="634"/>
      <c r="AE11" s="634"/>
      <c r="AF11" s="634"/>
      <c r="AG11" s="634"/>
      <c r="AH11" s="635"/>
      <c r="AI11" s="633"/>
      <c r="AJ11" s="634"/>
      <c r="AK11" s="634"/>
      <c r="AL11" s="634"/>
      <c r="AM11" s="634"/>
      <c r="AN11" s="634"/>
      <c r="AO11" s="634"/>
      <c r="AP11" s="634"/>
      <c r="AQ11" s="634"/>
      <c r="AR11" s="635"/>
      <c r="AS11" s="684"/>
      <c r="AT11" s="685"/>
      <c r="AU11" s="652"/>
      <c r="AV11" s="652"/>
      <c r="AX11" s="604" t="s">
        <v>1665</v>
      </c>
      <c r="AY11" s="604"/>
      <c r="AZ11" s="280" t="s">
        <v>99</v>
      </c>
      <c r="BA11" s="283"/>
    </row>
    <row r="12" spans="1:53" ht="5.25" customHeight="1">
      <c r="A12" s="630" t="s">
        <v>121</v>
      </c>
      <c r="B12" s="631"/>
      <c r="C12" s="631"/>
      <c r="D12" s="631"/>
      <c r="E12" s="616"/>
      <c r="F12" s="617"/>
      <c r="G12" s="617"/>
      <c r="H12" s="617"/>
      <c r="I12" s="617"/>
      <c r="J12" s="617"/>
      <c r="K12" s="617"/>
      <c r="L12" s="617"/>
      <c r="M12" s="617"/>
      <c r="N12" s="618"/>
      <c r="O12" s="616"/>
      <c r="P12" s="617"/>
      <c r="Q12" s="617"/>
      <c r="R12" s="617"/>
      <c r="S12" s="617"/>
      <c r="T12" s="617"/>
      <c r="U12" s="617"/>
      <c r="V12" s="617"/>
      <c r="W12" s="617"/>
      <c r="X12" s="618"/>
      <c r="Y12" s="616"/>
      <c r="Z12" s="617"/>
      <c r="AA12" s="617"/>
      <c r="AB12" s="617"/>
      <c r="AC12" s="617"/>
      <c r="AD12" s="617"/>
      <c r="AE12" s="617"/>
      <c r="AF12" s="617"/>
      <c r="AG12" s="617"/>
      <c r="AH12" s="618"/>
      <c r="AI12" s="616"/>
      <c r="AJ12" s="617"/>
      <c r="AK12" s="617"/>
      <c r="AL12" s="617"/>
      <c r="AM12" s="617"/>
      <c r="AN12" s="617"/>
      <c r="AO12" s="617"/>
      <c r="AP12" s="617"/>
      <c r="AQ12" s="617"/>
      <c r="AR12" s="618"/>
      <c r="AS12" s="674"/>
      <c r="AT12" s="675"/>
      <c r="AU12" s="612"/>
      <c r="AV12" s="611"/>
      <c r="AW12" s="69"/>
      <c r="AX12" s="604" t="s">
        <v>1666</v>
      </c>
      <c r="AY12" s="604"/>
      <c r="AZ12" s="605" t="s">
        <v>1717</v>
      </c>
      <c r="BA12" s="283"/>
    </row>
    <row r="13" spans="1:53" ht="5.25" customHeight="1">
      <c r="A13" s="633"/>
      <c r="B13" s="634"/>
      <c r="C13" s="634"/>
      <c r="D13" s="634"/>
      <c r="E13" s="619"/>
      <c r="F13" s="620"/>
      <c r="G13" s="620"/>
      <c r="H13" s="620"/>
      <c r="I13" s="620"/>
      <c r="J13" s="620"/>
      <c r="K13" s="620"/>
      <c r="L13" s="620"/>
      <c r="M13" s="620"/>
      <c r="N13" s="621"/>
      <c r="O13" s="619"/>
      <c r="P13" s="620"/>
      <c r="Q13" s="620"/>
      <c r="R13" s="620"/>
      <c r="S13" s="620"/>
      <c r="T13" s="620"/>
      <c r="U13" s="620"/>
      <c r="V13" s="620"/>
      <c r="W13" s="620"/>
      <c r="X13" s="621"/>
      <c r="Y13" s="619"/>
      <c r="Z13" s="620"/>
      <c r="AA13" s="620"/>
      <c r="AB13" s="620"/>
      <c r="AC13" s="620"/>
      <c r="AD13" s="620"/>
      <c r="AE13" s="620"/>
      <c r="AF13" s="620"/>
      <c r="AG13" s="620"/>
      <c r="AH13" s="621"/>
      <c r="AI13" s="619"/>
      <c r="AJ13" s="620"/>
      <c r="AK13" s="620"/>
      <c r="AL13" s="620"/>
      <c r="AM13" s="620"/>
      <c r="AN13" s="620"/>
      <c r="AO13" s="620"/>
      <c r="AP13" s="620"/>
      <c r="AQ13" s="620"/>
      <c r="AR13" s="621"/>
      <c r="AS13" s="676"/>
      <c r="AT13" s="677"/>
      <c r="AU13" s="612"/>
      <c r="AV13" s="611"/>
      <c r="AW13" s="69"/>
      <c r="AX13" s="604"/>
      <c r="AY13" s="604"/>
      <c r="AZ13" s="605"/>
      <c r="BA13" s="283"/>
    </row>
    <row r="14" spans="1:53" ht="5.25" customHeight="1">
      <c r="A14" s="633"/>
      <c r="B14" s="634"/>
      <c r="C14" s="634"/>
      <c r="D14" s="634"/>
      <c r="E14" s="619"/>
      <c r="F14" s="620"/>
      <c r="G14" s="620"/>
      <c r="H14" s="620"/>
      <c r="I14" s="620"/>
      <c r="J14" s="620"/>
      <c r="K14" s="620"/>
      <c r="L14" s="620"/>
      <c r="M14" s="620"/>
      <c r="N14" s="621"/>
      <c r="O14" s="619"/>
      <c r="P14" s="620"/>
      <c r="Q14" s="620"/>
      <c r="R14" s="620"/>
      <c r="S14" s="620"/>
      <c r="T14" s="620"/>
      <c r="U14" s="620"/>
      <c r="V14" s="620"/>
      <c r="W14" s="620"/>
      <c r="X14" s="621"/>
      <c r="Y14" s="619"/>
      <c r="Z14" s="620"/>
      <c r="AA14" s="620"/>
      <c r="AB14" s="620"/>
      <c r="AC14" s="620"/>
      <c r="AD14" s="620"/>
      <c r="AE14" s="620"/>
      <c r="AF14" s="620"/>
      <c r="AG14" s="620"/>
      <c r="AH14" s="621"/>
      <c r="AI14" s="619"/>
      <c r="AJ14" s="620"/>
      <c r="AK14" s="620"/>
      <c r="AL14" s="620"/>
      <c r="AM14" s="620"/>
      <c r="AN14" s="620"/>
      <c r="AO14" s="620"/>
      <c r="AP14" s="620"/>
      <c r="AQ14" s="620"/>
      <c r="AR14" s="621"/>
      <c r="AS14" s="676"/>
      <c r="AT14" s="677"/>
      <c r="AU14" s="612"/>
      <c r="AV14" s="611"/>
      <c r="AW14" s="69"/>
      <c r="AX14" s="604"/>
      <c r="AY14" s="604"/>
      <c r="AZ14" s="605" t="s">
        <v>1667</v>
      </c>
      <c r="BA14" s="283"/>
    </row>
    <row r="15" spans="1:53" ht="5.25" customHeight="1">
      <c r="A15" s="633"/>
      <c r="B15" s="634"/>
      <c r="C15" s="634"/>
      <c r="D15" s="634"/>
      <c r="E15" s="619"/>
      <c r="F15" s="620"/>
      <c r="G15" s="620"/>
      <c r="H15" s="620"/>
      <c r="I15" s="620"/>
      <c r="J15" s="620"/>
      <c r="K15" s="620"/>
      <c r="L15" s="620"/>
      <c r="M15" s="620"/>
      <c r="N15" s="621"/>
      <c r="O15" s="619"/>
      <c r="P15" s="620"/>
      <c r="Q15" s="620"/>
      <c r="R15" s="620"/>
      <c r="S15" s="620"/>
      <c r="T15" s="620"/>
      <c r="U15" s="620"/>
      <c r="V15" s="620"/>
      <c r="W15" s="620"/>
      <c r="X15" s="621"/>
      <c r="Y15" s="619"/>
      <c r="Z15" s="620"/>
      <c r="AA15" s="620"/>
      <c r="AB15" s="620"/>
      <c r="AC15" s="620"/>
      <c r="AD15" s="620"/>
      <c r="AE15" s="620"/>
      <c r="AF15" s="620"/>
      <c r="AG15" s="620"/>
      <c r="AH15" s="621"/>
      <c r="AI15" s="619"/>
      <c r="AJ15" s="620"/>
      <c r="AK15" s="620"/>
      <c r="AL15" s="620"/>
      <c r="AM15" s="620"/>
      <c r="AN15" s="620"/>
      <c r="AO15" s="620"/>
      <c r="AP15" s="620"/>
      <c r="AQ15" s="620"/>
      <c r="AR15" s="621"/>
      <c r="AS15" s="676"/>
      <c r="AT15" s="677"/>
      <c r="AU15" s="612"/>
      <c r="AV15" s="611"/>
      <c r="AW15" s="69"/>
      <c r="AX15" s="604"/>
      <c r="AY15" s="604"/>
      <c r="AZ15" s="605"/>
      <c r="BA15" s="283"/>
    </row>
    <row r="16" spans="1:53" ht="5.25" customHeight="1">
      <c r="A16" s="633"/>
      <c r="B16" s="634"/>
      <c r="C16" s="634"/>
      <c r="D16" s="634"/>
      <c r="E16" s="619"/>
      <c r="F16" s="620"/>
      <c r="G16" s="620"/>
      <c r="H16" s="620"/>
      <c r="I16" s="620"/>
      <c r="J16" s="620"/>
      <c r="K16" s="620"/>
      <c r="L16" s="620"/>
      <c r="M16" s="620"/>
      <c r="N16" s="621"/>
      <c r="O16" s="619"/>
      <c r="P16" s="620"/>
      <c r="Q16" s="620"/>
      <c r="R16" s="620"/>
      <c r="S16" s="620"/>
      <c r="T16" s="620"/>
      <c r="U16" s="620"/>
      <c r="V16" s="620"/>
      <c r="W16" s="620"/>
      <c r="X16" s="621"/>
      <c r="Y16" s="619"/>
      <c r="Z16" s="620"/>
      <c r="AA16" s="620"/>
      <c r="AB16" s="620"/>
      <c r="AC16" s="620"/>
      <c r="AD16" s="620"/>
      <c r="AE16" s="620"/>
      <c r="AF16" s="620"/>
      <c r="AG16" s="620"/>
      <c r="AH16" s="621"/>
      <c r="AI16" s="619"/>
      <c r="AJ16" s="620"/>
      <c r="AK16" s="620"/>
      <c r="AL16" s="620"/>
      <c r="AM16" s="620"/>
      <c r="AN16" s="620"/>
      <c r="AO16" s="620"/>
      <c r="AP16" s="620"/>
      <c r="AQ16" s="620"/>
      <c r="AR16" s="621"/>
      <c r="AS16" s="676"/>
      <c r="AT16" s="677"/>
      <c r="AU16" s="612"/>
      <c r="AV16" s="611"/>
      <c r="AW16" s="69"/>
      <c r="AX16" s="278"/>
      <c r="AY16" s="278"/>
      <c r="AZ16" s="605" t="s">
        <v>1718</v>
      </c>
      <c r="BA16" s="283"/>
    </row>
    <row r="17" spans="1:52" ht="5.25" customHeight="1">
      <c r="A17" s="633"/>
      <c r="B17" s="634"/>
      <c r="C17" s="634"/>
      <c r="D17" s="634"/>
      <c r="E17" s="619"/>
      <c r="F17" s="620"/>
      <c r="G17" s="620"/>
      <c r="H17" s="620"/>
      <c r="I17" s="620"/>
      <c r="J17" s="620"/>
      <c r="K17" s="620"/>
      <c r="L17" s="620"/>
      <c r="M17" s="620"/>
      <c r="N17" s="621"/>
      <c r="O17" s="619"/>
      <c r="P17" s="620"/>
      <c r="Q17" s="620"/>
      <c r="R17" s="620"/>
      <c r="S17" s="620"/>
      <c r="T17" s="620"/>
      <c r="U17" s="620"/>
      <c r="V17" s="620"/>
      <c r="W17" s="620"/>
      <c r="X17" s="621"/>
      <c r="Y17" s="619"/>
      <c r="Z17" s="620"/>
      <c r="AA17" s="620"/>
      <c r="AB17" s="620"/>
      <c r="AC17" s="620"/>
      <c r="AD17" s="620"/>
      <c r="AE17" s="620"/>
      <c r="AF17" s="620"/>
      <c r="AG17" s="620"/>
      <c r="AH17" s="621"/>
      <c r="AI17" s="619"/>
      <c r="AJ17" s="620"/>
      <c r="AK17" s="620"/>
      <c r="AL17" s="620"/>
      <c r="AM17" s="620"/>
      <c r="AN17" s="620"/>
      <c r="AO17" s="620"/>
      <c r="AP17" s="620"/>
      <c r="AQ17" s="620"/>
      <c r="AR17" s="621"/>
      <c r="AS17" s="676"/>
      <c r="AT17" s="677"/>
      <c r="AU17" s="612"/>
      <c r="AV17" s="611"/>
      <c r="AW17" s="69"/>
      <c r="AX17" s="278"/>
      <c r="AY17" s="278"/>
      <c r="AZ17" s="605"/>
    </row>
    <row r="18" spans="1:52" ht="5.25" customHeight="1">
      <c r="A18" s="633"/>
      <c r="B18" s="634"/>
      <c r="C18" s="634"/>
      <c r="D18" s="634"/>
      <c r="E18" s="619"/>
      <c r="F18" s="620"/>
      <c r="G18" s="620"/>
      <c r="H18" s="620"/>
      <c r="I18" s="620"/>
      <c r="J18" s="620"/>
      <c r="K18" s="620"/>
      <c r="L18" s="620"/>
      <c r="M18" s="620"/>
      <c r="N18" s="621"/>
      <c r="O18" s="619"/>
      <c r="P18" s="620"/>
      <c r="Q18" s="620"/>
      <c r="R18" s="620"/>
      <c r="S18" s="620"/>
      <c r="T18" s="620"/>
      <c r="U18" s="620"/>
      <c r="V18" s="620"/>
      <c r="W18" s="620"/>
      <c r="X18" s="621"/>
      <c r="Y18" s="619"/>
      <c r="Z18" s="620"/>
      <c r="AA18" s="620"/>
      <c r="AB18" s="620"/>
      <c r="AC18" s="620"/>
      <c r="AD18" s="620"/>
      <c r="AE18" s="620"/>
      <c r="AF18" s="620"/>
      <c r="AG18" s="620"/>
      <c r="AH18" s="621"/>
      <c r="AI18" s="619"/>
      <c r="AJ18" s="620"/>
      <c r="AK18" s="620"/>
      <c r="AL18" s="620"/>
      <c r="AM18" s="620"/>
      <c r="AN18" s="620"/>
      <c r="AO18" s="620"/>
      <c r="AP18" s="620"/>
      <c r="AQ18" s="620"/>
      <c r="AR18" s="621"/>
      <c r="AS18" s="676"/>
      <c r="AT18" s="677"/>
      <c r="AU18" s="612"/>
      <c r="AV18" s="611"/>
      <c r="AW18" s="69"/>
      <c r="AX18" s="604" t="s">
        <v>1668</v>
      </c>
      <c r="AY18" s="604"/>
      <c r="AZ18" s="605" t="s">
        <v>1719</v>
      </c>
    </row>
    <row r="19" spans="1:52" ht="5.25" customHeight="1">
      <c r="A19" s="633"/>
      <c r="B19" s="634"/>
      <c r="C19" s="634"/>
      <c r="D19" s="634"/>
      <c r="E19" s="619"/>
      <c r="F19" s="620"/>
      <c r="G19" s="620"/>
      <c r="H19" s="620"/>
      <c r="I19" s="620"/>
      <c r="J19" s="620"/>
      <c r="K19" s="620"/>
      <c r="L19" s="620"/>
      <c r="M19" s="620"/>
      <c r="N19" s="621"/>
      <c r="O19" s="619"/>
      <c r="P19" s="620"/>
      <c r="Q19" s="620"/>
      <c r="R19" s="620"/>
      <c r="S19" s="620"/>
      <c r="T19" s="620"/>
      <c r="U19" s="620"/>
      <c r="V19" s="620"/>
      <c r="W19" s="620"/>
      <c r="X19" s="621"/>
      <c r="Y19" s="619"/>
      <c r="Z19" s="620"/>
      <c r="AA19" s="620"/>
      <c r="AB19" s="620"/>
      <c r="AC19" s="620"/>
      <c r="AD19" s="620"/>
      <c r="AE19" s="620"/>
      <c r="AF19" s="620"/>
      <c r="AG19" s="620"/>
      <c r="AH19" s="621"/>
      <c r="AI19" s="619"/>
      <c r="AJ19" s="620"/>
      <c r="AK19" s="620"/>
      <c r="AL19" s="620"/>
      <c r="AM19" s="620"/>
      <c r="AN19" s="620"/>
      <c r="AO19" s="620"/>
      <c r="AP19" s="620"/>
      <c r="AQ19" s="620"/>
      <c r="AR19" s="621"/>
      <c r="AS19" s="676"/>
      <c r="AT19" s="677"/>
      <c r="AU19" s="612"/>
      <c r="AV19" s="611"/>
      <c r="AW19" s="69"/>
      <c r="AX19" s="604"/>
      <c r="AY19" s="604"/>
      <c r="AZ19" s="605"/>
    </row>
    <row r="20" spans="1:52" ht="5.25" customHeight="1">
      <c r="A20" s="633"/>
      <c r="B20" s="634"/>
      <c r="C20" s="634"/>
      <c r="D20" s="634"/>
      <c r="E20" s="619"/>
      <c r="F20" s="620"/>
      <c r="G20" s="620"/>
      <c r="H20" s="620"/>
      <c r="I20" s="620"/>
      <c r="J20" s="620"/>
      <c r="K20" s="620"/>
      <c r="L20" s="620"/>
      <c r="M20" s="620"/>
      <c r="N20" s="621"/>
      <c r="O20" s="619"/>
      <c r="P20" s="620"/>
      <c r="Q20" s="620"/>
      <c r="R20" s="620"/>
      <c r="S20" s="620"/>
      <c r="T20" s="620"/>
      <c r="U20" s="620"/>
      <c r="V20" s="620"/>
      <c r="W20" s="620"/>
      <c r="X20" s="621"/>
      <c r="Y20" s="619"/>
      <c r="Z20" s="620"/>
      <c r="AA20" s="620"/>
      <c r="AB20" s="620"/>
      <c r="AC20" s="620"/>
      <c r="AD20" s="620"/>
      <c r="AE20" s="620"/>
      <c r="AF20" s="620"/>
      <c r="AG20" s="620"/>
      <c r="AH20" s="621"/>
      <c r="AI20" s="619"/>
      <c r="AJ20" s="620"/>
      <c r="AK20" s="620"/>
      <c r="AL20" s="620"/>
      <c r="AM20" s="620"/>
      <c r="AN20" s="620"/>
      <c r="AO20" s="620"/>
      <c r="AP20" s="620"/>
      <c r="AQ20" s="620"/>
      <c r="AR20" s="621"/>
      <c r="AS20" s="676"/>
      <c r="AT20" s="677"/>
      <c r="AU20" s="612"/>
      <c r="AV20" s="611"/>
      <c r="AW20" s="69"/>
      <c r="AX20" s="283"/>
      <c r="AY20" s="283"/>
      <c r="AZ20" s="605" t="s">
        <v>1669</v>
      </c>
    </row>
    <row r="21" spans="1:52" ht="5.25" customHeight="1">
      <c r="A21" s="633"/>
      <c r="B21" s="634"/>
      <c r="C21" s="634"/>
      <c r="D21" s="634"/>
      <c r="E21" s="619"/>
      <c r="F21" s="620"/>
      <c r="G21" s="620"/>
      <c r="H21" s="620"/>
      <c r="I21" s="620"/>
      <c r="J21" s="620"/>
      <c r="K21" s="620"/>
      <c r="L21" s="620"/>
      <c r="M21" s="620"/>
      <c r="N21" s="621"/>
      <c r="O21" s="619"/>
      <c r="P21" s="620"/>
      <c r="Q21" s="620"/>
      <c r="R21" s="620"/>
      <c r="S21" s="620"/>
      <c r="T21" s="620"/>
      <c r="U21" s="620"/>
      <c r="V21" s="620"/>
      <c r="W21" s="620"/>
      <c r="X21" s="621"/>
      <c r="Y21" s="619"/>
      <c r="Z21" s="620"/>
      <c r="AA21" s="620"/>
      <c r="AB21" s="620"/>
      <c r="AC21" s="620"/>
      <c r="AD21" s="620"/>
      <c r="AE21" s="620"/>
      <c r="AF21" s="620"/>
      <c r="AG21" s="620"/>
      <c r="AH21" s="621"/>
      <c r="AI21" s="619"/>
      <c r="AJ21" s="620"/>
      <c r="AK21" s="620"/>
      <c r="AL21" s="620"/>
      <c r="AM21" s="620"/>
      <c r="AN21" s="620"/>
      <c r="AO21" s="620"/>
      <c r="AP21" s="620"/>
      <c r="AQ21" s="620"/>
      <c r="AR21" s="621"/>
      <c r="AS21" s="676"/>
      <c r="AT21" s="677"/>
      <c r="AU21" s="612"/>
      <c r="AV21" s="611"/>
      <c r="AW21" s="69"/>
      <c r="AX21" s="283"/>
      <c r="AY21" s="283"/>
      <c r="AZ21" s="605"/>
    </row>
    <row r="22" spans="1:52" ht="5.25" customHeight="1">
      <c r="A22" s="633"/>
      <c r="B22" s="634"/>
      <c r="C22" s="634"/>
      <c r="D22" s="634"/>
      <c r="E22" s="619"/>
      <c r="F22" s="620"/>
      <c r="G22" s="620"/>
      <c r="H22" s="620"/>
      <c r="I22" s="620"/>
      <c r="J22" s="620"/>
      <c r="K22" s="620"/>
      <c r="L22" s="620"/>
      <c r="M22" s="620"/>
      <c r="N22" s="621"/>
      <c r="O22" s="619"/>
      <c r="P22" s="620"/>
      <c r="Q22" s="620"/>
      <c r="R22" s="620"/>
      <c r="S22" s="620"/>
      <c r="T22" s="620"/>
      <c r="U22" s="620"/>
      <c r="V22" s="620"/>
      <c r="W22" s="620"/>
      <c r="X22" s="621"/>
      <c r="Y22" s="619"/>
      <c r="Z22" s="620"/>
      <c r="AA22" s="620"/>
      <c r="AB22" s="620"/>
      <c r="AC22" s="620"/>
      <c r="AD22" s="620"/>
      <c r="AE22" s="620"/>
      <c r="AF22" s="620"/>
      <c r="AG22" s="620"/>
      <c r="AH22" s="621"/>
      <c r="AI22" s="619"/>
      <c r="AJ22" s="620"/>
      <c r="AK22" s="620"/>
      <c r="AL22" s="620"/>
      <c r="AM22" s="620"/>
      <c r="AN22" s="620"/>
      <c r="AO22" s="620"/>
      <c r="AP22" s="620"/>
      <c r="AQ22" s="620"/>
      <c r="AR22" s="621"/>
      <c r="AS22" s="676"/>
      <c r="AT22" s="677"/>
      <c r="AU22" s="612"/>
      <c r="AV22" s="611"/>
      <c r="AW22" s="69"/>
      <c r="AX22" s="604" t="s">
        <v>1670</v>
      </c>
      <c r="AY22" s="604"/>
      <c r="AZ22" s="605" t="s">
        <v>1671</v>
      </c>
    </row>
    <row r="23" spans="1:52" ht="5.25" customHeight="1">
      <c r="A23" s="636"/>
      <c r="B23" s="637"/>
      <c r="C23" s="634"/>
      <c r="D23" s="634"/>
      <c r="E23" s="622"/>
      <c r="F23" s="623"/>
      <c r="G23" s="623"/>
      <c r="H23" s="623"/>
      <c r="I23" s="623"/>
      <c r="J23" s="623"/>
      <c r="K23" s="623"/>
      <c r="L23" s="623"/>
      <c r="M23" s="623"/>
      <c r="N23" s="624"/>
      <c r="O23" s="622"/>
      <c r="P23" s="623"/>
      <c r="Q23" s="623"/>
      <c r="R23" s="623"/>
      <c r="S23" s="623"/>
      <c r="T23" s="623"/>
      <c r="U23" s="623"/>
      <c r="V23" s="623"/>
      <c r="W23" s="623"/>
      <c r="X23" s="624"/>
      <c r="Y23" s="622"/>
      <c r="Z23" s="623"/>
      <c r="AA23" s="623"/>
      <c r="AB23" s="623"/>
      <c r="AC23" s="623"/>
      <c r="AD23" s="623"/>
      <c r="AE23" s="623"/>
      <c r="AF23" s="623"/>
      <c r="AG23" s="623"/>
      <c r="AH23" s="624"/>
      <c r="AI23" s="622"/>
      <c r="AJ23" s="623"/>
      <c r="AK23" s="623"/>
      <c r="AL23" s="623"/>
      <c r="AM23" s="623"/>
      <c r="AN23" s="623"/>
      <c r="AO23" s="623"/>
      <c r="AP23" s="623"/>
      <c r="AQ23" s="623"/>
      <c r="AR23" s="624"/>
      <c r="AS23" s="678"/>
      <c r="AT23" s="679"/>
      <c r="AU23" s="612"/>
      <c r="AV23" s="611"/>
      <c r="AW23" s="69"/>
      <c r="AX23" s="604"/>
      <c r="AY23" s="604"/>
      <c r="AZ23" s="605"/>
    </row>
    <row r="24" spans="1:52" ht="5.25" customHeight="1">
      <c r="A24" s="70"/>
      <c r="B24" s="24"/>
      <c r="C24" s="626" t="s">
        <v>105</v>
      </c>
      <c r="D24" s="627"/>
      <c r="E24" s="616"/>
      <c r="F24" s="617"/>
      <c r="G24" s="617"/>
      <c r="H24" s="617"/>
      <c r="I24" s="617"/>
      <c r="J24" s="617"/>
      <c r="K24" s="617"/>
      <c r="L24" s="617"/>
      <c r="M24" s="617"/>
      <c r="N24" s="618"/>
      <c r="O24" s="616"/>
      <c r="P24" s="617"/>
      <c r="Q24" s="617"/>
      <c r="R24" s="617"/>
      <c r="S24" s="617"/>
      <c r="T24" s="617"/>
      <c r="U24" s="617"/>
      <c r="V24" s="617"/>
      <c r="W24" s="617"/>
      <c r="X24" s="618"/>
      <c r="Y24" s="616"/>
      <c r="Z24" s="617"/>
      <c r="AA24" s="617"/>
      <c r="AB24" s="617"/>
      <c r="AC24" s="617"/>
      <c r="AD24" s="617"/>
      <c r="AE24" s="617"/>
      <c r="AF24" s="617"/>
      <c r="AG24" s="617"/>
      <c r="AH24" s="618"/>
      <c r="AI24" s="616"/>
      <c r="AJ24" s="617"/>
      <c r="AK24" s="617"/>
      <c r="AL24" s="617"/>
      <c r="AM24" s="617"/>
      <c r="AN24" s="617"/>
      <c r="AO24" s="617"/>
      <c r="AP24" s="617"/>
      <c r="AQ24" s="617"/>
      <c r="AR24" s="618"/>
      <c r="AS24" s="610"/>
      <c r="AT24" s="610"/>
      <c r="AU24" s="613"/>
      <c r="AV24" s="611"/>
      <c r="AW24" s="615"/>
      <c r="AX24" s="283"/>
      <c r="AY24" s="283"/>
      <c r="AZ24" s="605" t="s">
        <v>1672</v>
      </c>
    </row>
    <row r="25" spans="1:52" ht="5.25" customHeight="1">
      <c r="A25" s="71"/>
      <c r="B25" s="25"/>
      <c r="C25" s="628"/>
      <c r="D25" s="629"/>
      <c r="E25" s="619"/>
      <c r="F25" s="620"/>
      <c r="G25" s="620"/>
      <c r="H25" s="620"/>
      <c r="I25" s="620"/>
      <c r="J25" s="620"/>
      <c r="K25" s="620"/>
      <c r="L25" s="620"/>
      <c r="M25" s="620"/>
      <c r="N25" s="621"/>
      <c r="O25" s="619"/>
      <c r="P25" s="620"/>
      <c r="Q25" s="620"/>
      <c r="R25" s="620"/>
      <c r="S25" s="620"/>
      <c r="T25" s="620"/>
      <c r="U25" s="620"/>
      <c r="V25" s="620"/>
      <c r="W25" s="620"/>
      <c r="X25" s="621"/>
      <c r="Y25" s="619"/>
      <c r="Z25" s="620"/>
      <c r="AA25" s="620"/>
      <c r="AB25" s="620"/>
      <c r="AC25" s="620"/>
      <c r="AD25" s="620"/>
      <c r="AE25" s="620"/>
      <c r="AF25" s="620"/>
      <c r="AG25" s="620"/>
      <c r="AH25" s="621"/>
      <c r="AI25" s="619"/>
      <c r="AJ25" s="620"/>
      <c r="AK25" s="620"/>
      <c r="AL25" s="620"/>
      <c r="AM25" s="620"/>
      <c r="AN25" s="620"/>
      <c r="AO25" s="620"/>
      <c r="AP25" s="620"/>
      <c r="AQ25" s="620"/>
      <c r="AR25" s="621"/>
      <c r="AS25" s="610"/>
      <c r="AT25" s="610"/>
      <c r="AU25" s="613"/>
      <c r="AV25" s="611"/>
      <c r="AW25" s="615"/>
      <c r="AX25" s="283"/>
      <c r="AY25" s="283"/>
      <c r="AZ25" s="605"/>
    </row>
    <row r="26" spans="1:52" ht="5.25" customHeight="1">
      <c r="A26" s="71"/>
      <c r="B26" s="25"/>
      <c r="C26" s="628"/>
      <c r="D26" s="629"/>
      <c r="E26" s="619"/>
      <c r="F26" s="620"/>
      <c r="G26" s="620"/>
      <c r="H26" s="620"/>
      <c r="I26" s="620"/>
      <c r="J26" s="620"/>
      <c r="K26" s="620"/>
      <c r="L26" s="620"/>
      <c r="M26" s="620"/>
      <c r="N26" s="621"/>
      <c r="O26" s="619"/>
      <c r="P26" s="620"/>
      <c r="Q26" s="620"/>
      <c r="R26" s="620"/>
      <c r="S26" s="620"/>
      <c r="T26" s="620"/>
      <c r="U26" s="620"/>
      <c r="V26" s="620"/>
      <c r="W26" s="620"/>
      <c r="X26" s="621"/>
      <c r="Y26" s="619"/>
      <c r="Z26" s="620"/>
      <c r="AA26" s="620"/>
      <c r="AB26" s="620"/>
      <c r="AC26" s="620"/>
      <c r="AD26" s="620"/>
      <c r="AE26" s="620"/>
      <c r="AF26" s="620"/>
      <c r="AG26" s="620"/>
      <c r="AH26" s="621"/>
      <c r="AI26" s="619"/>
      <c r="AJ26" s="620"/>
      <c r="AK26" s="620"/>
      <c r="AL26" s="620"/>
      <c r="AM26" s="620"/>
      <c r="AN26" s="620"/>
      <c r="AO26" s="620"/>
      <c r="AP26" s="620"/>
      <c r="AQ26" s="620"/>
      <c r="AR26" s="621"/>
      <c r="AS26" s="610"/>
      <c r="AT26" s="610"/>
      <c r="AU26" s="613"/>
      <c r="AV26" s="611"/>
      <c r="AW26" s="615"/>
      <c r="AX26" s="278"/>
      <c r="AY26" s="278"/>
      <c r="AZ26" s="605" t="s">
        <v>1673</v>
      </c>
    </row>
    <row r="27" spans="1:52" ht="5.25" customHeight="1">
      <c r="A27" s="71"/>
      <c r="B27" s="25"/>
      <c r="C27" s="628"/>
      <c r="D27" s="629"/>
      <c r="E27" s="619"/>
      <c r="F27" s="620"/>
      <c r="G27" s="620"/>
      <c r="H27" s="620"/>
      <c r="I27" s="620"/>
      <c r="J27" s="620"/>
      <c r="K27" s="620"/>
      <c r="L27" s="620"/>
      <c r="M27" s="620"/>
      <c r="N27" s="621"/>
      <c r="O27" s="619"/>
      <c r="P27" s="620"/>
      <c r="Q27" s="620"/>
      <c r="R27" s="620"/>
      <c r="S27" s="620"/>
      <c r="T27" s="620"/>
      <c r="U27" s="620"/>
      <c r="V27" s="620"/>
      <c r="W27" s="620"/>
      <c r="X27" s="621"/>
      <c r="Y27" s="619"/>
      <c r="Z27" s="620"/>
      <c r="AA27" s="620"/>
      <c r="AB27" s="620"/>
      <c r="AC27" s="620"/>
      <c r="AD27" s="620"/>
      <c r="AE27" s="620"/>
      <c r="AF27" s="620"/>
      <c r="AG27" s="620"/>
      <c r="AH27" s="621"/>
      <c r="AI27" s="619"/>
      <c r="AJ27" s="620"/>
      <c r="AK27" s="620"/>
      <c r="AL27" s="620"/>
      <c r="AM27" s="620"/>
      <c r="AN27" s="620"/>
      <c r="AO27" s="620"/>
      <c r="AP27" s="620"/>
      <c r="AQ27" s="620"/>
      <c r="AR27" s="621"/>
      <c r="AS27" s="610"/>
      <c r="AT27" s="610"/>
      <c r="AU27" s="613"/>
      <c r="AV27" s="611"/>
      <c r="AW27" s="615"/>
      <c r="AX27" s="278"/>
      <c r="AY27" s="278"/>
      <c r="AZ27" s="605"/>
    </row>
    <row r="28" spans="1:52" ht="5.25" customHeight="1">
      <c r="A28" s="607" t="s">
        <v>1716</v>
      </c>
      <c r="B28" s="608"/>
      <c r="C28" s="607" t="s">
        <v>106</v>
      </c>
      <c r="D28" s="646"/>
      <c r="E28" s="619"/>
      <c r="F28" s="620"/>
      <c r="G28" s="620"/>
      <c r="H28" s="620"/>
      <c r="I28" s="620"/>
      <c r="J28" s="620"/>
      <c r="K28" s="620"/>
      <c r="L28" s="620"/>
      <c r="M28" s="620"/>
      <c r="N28" s="621"/>
      <c r="O28" s="619"/>
      <c r="P28" s="620"/>
      <c r="Q28" s="620"/>
      <c r="R28" s="620"/>
      <c r="S28" s="620"/>
      <c r="T28" s="620"/>
      <c r="U28" s="620"/>
      <c r="V28" s="620"/>
      <c r="W28" s="620"/>
      <c r="X28" s="621"/>
      <c r="Y28" s="619"/>
      <c r="Z28" s="620"/>
      <c r="AA28" s="620"/>
      <c r="AB28" s="620"/>
      <c r="AC28" s="620"/>
      <c r="AD28" s="620"/>
      <c r="AE28" s="620"/>
      <c r="AF28" s="620"/>
      <c r="AG28" s="620"/>
      <c r="AH28" s="621"/>
      <c r="AI28" s="619"/>
      <c r="AJ28" s="620"/>
      <c r="AK28" s="620"/>
      <c r="AL28" s="620"/>
      <c r="AM28" s="620"/>
      <c r="AN28" s="620"/>
      <c r="AO28" s="620"/>
      <c r="AP28" s="620"/>
      <c r="AQ28" s="620"/>
      <c r="AR28" s="621"/>
      <c r="AS28" s="610"/>
      <c r="AT28" s="610"/>
      <c r="AU28" s="613"/>
      <c r="AV28" s="611"/>
      <c r="AW28" s="615"/>
      <c r="AX28" s="603" t="s">
        <v>277</v>
      </c>
      <c r="AY28" s="603"/>
      <c r="AZ28" s="605" t="s">
        <v>1720</v>
      </c>
    </row>
    <row r="29" spans="1:52" ht="5.25" customHeight="1">
      <c r="A29" s="607"/>
      <c r="B29" s="608"/>
      <c r="C29" s="607"/>
      <c r="D29" s="646"/>
      <c r="E29" s="619"/>
      <c r="F29" s="620"/>
      <c r="G29" s="620"/>
      <c r="H29" s="620"/>
      <c r="I29" s="620"/>
      <c r="J29" s="620"/>
      <c r="K29" s="620"/>
      <c r="L29" s="620"/>
      <c r="M29" s="620"/>
      <c r="N29" s="621"/>
      <c r="O29" s="619"/>
      <c r="P29" s="620"/>
      <c r="Q29" s="620"/>
      <c r="R29" s="620"/>
      <c r="S29" s="620"/>
      <c r="T29" s="620"/>
      <c r="U29" s="620"/>
      <c r="V29" s="620"/>
      <c r="W29" s="620"/>
      <c r="X29" s="621"/>
      <c r="Y29" s="619"/>
      <c r="Z29" s="620"/>
      <c r="AA29" s="620"/>
      <c r="AB29" s="620"/>
      <c r="AC29" s="620"/>
      <c r="AD29" s="620"/>
      <c r="AE29" s="620"/>
      <c r="AF29" s="620"/>
      <c r="AG29" s="620"/>
      <c r="AH29" s="621"/>
      <c r="AI29" s="619"/>
      <c r="AJ29" s="620"/>
      <c r="AK29" s="620"/>
      <c r="AL29" s="620"/>
      <c r="AM29" s="620"/>
      <c r="AN29" s="620"/>
      <c r="AO29" s="620"/>
      <c r="AP29" s="620"/>
      <c r="AQ29" s="620"/>
      <c r="AR29" s="621"/>
      <c r="AS29" s="610"/>
      <c r="AT29" s="610"/>
      <c r="AU29" s="613"/>
      <c r="AV29" s="611"/>
      <c r="AW29" s="615"/>
      <c r="AX29" s="603"/>
      <c r="AY29" s="603"/>
      <c r="AZ29" s="605"/>
    </row>
    <row r="30" spans="1:52" ht="5.25" customHeight="1">
      <c r="A30" s="607"/>
      <c r="B30" s="608"/>
      <c r="C30" s="607"/>
      <c r="D30" s="646"/>
      <c r="E30" s="619"/>
      <c r="F30" s="620"/>
      <c r="G30" s="620"/>
      <c r="H30" s="620"/>
      <c r="I30" s="620"/>
      <c r="J30" s="620"/>
      <c r="K30" s="620"/>
      <c r="L30" s="620"/>
      <c r="M30" s="620"/>
      <c r="N30" s="621"/>
      <c r="O30" s="619"/>
      <c r="P30" s="620"/>
      <c r="Q30" s="620"/>
      <c r="R30" s="620"/>
      <c r="S30" s="620"/>
      <c r="T30" s="620"/>
      <c r="U30" s="620"/>
      <c r="V30" s="620"/>
      <c r="W30" s="620"/>
      <c r="X30" s="621"/>
      <c r="Y30" s="619"/>
      <c r="Z30" s="620"/>
      <c r="AA30" s="620"/>
      <c r="AB30" s="620"/>
      <c r="AC30" s="620"/>
      <c r="AD30" s="620"/>
      <c r="AE30" s="620"/>
      <c r="AF30" s="620"/>
      <c r="AG30" s="620"/>
      <c r="AH30" s="621"/>
      <c r="AI30" s="619"/>
      <c r="AJ30" s="620"/>
      <c r="AK30" s="620"/>
      <c r="AL30" s="620"/>
      <c r="AM30" s="620"/>
      <c r="AN30" s="620"/>
      <c r="AO30" s="620"/>
      <c r="AP30" s="620"/>
      <c r="AQ30" s="620"/>
      <c r="AR30" s="621"/>
      <c r="AS30" s="610"/>
      <c r="AT30" s="610"/>
      <c r="AU30" s="613"/>
      <c r="AV30" s="611"/>
      <c r="AW30" s="615"/>
      <c r="AX30" s="604" t="s">
        <v>1665</v>
      </c>
      <c r="AY30" s="604"/>
      <c r="AZ30" s="605" t="s">
        <v>1721</v>
      </c>
    </row>
    <row r="31" spans="1:52" ht="5.25" customHeight="1">
      <c r="A31" s="607"/>
      <c r="B31" s="608"/>
      <c r="C31" s="607"/>
      <c r="D31" s="646"/>
      <c r="E31" s="619"/>
      <c r="F31" s="620"/>
      <c r="G31" s="620"/>
      <c r="H31" s="620"/>
      <c r="I31" s="620"/>
      <c r="J31" s="620"/>
      <c r="K31" s="620"/>
      <c r="L31" s="620"/>
      <c r="M31" s="620"/>
      <c r="N31" s="621"/>
      <c r="O31" s="619"/>
      <c r="P31" s="620"/>
      <c r="Q31" s="620"/>
      <c r="R31" s="620"/>
      <c r="S31" s="620"/>
      <c r="T31" s="620"/>
      <c r="U31" s="620"/>
      <c r="V31" s="620"/>
      <c r="W31" s="620"/>
      <c r="X31" s="621"/>
      <c r="Y31" s="619"/>
      <c r="Z31" s="620"/>
      <c r="AA31" s="620"/>
      <c r="AB31" s="620"/>
      <c r="AC31" s="620"/>
      <c r="AD31" s="620"/>
      <c r="AE31" s="620"/>
      <c r="AF31" s="620"/>
      <c r="AG31" s="620"/>
      <c r="AH31" s="621"/>
      <c r="AI31" s="619"/>
      <c r="AJ31" s="620"/>
      <c r="AK31" s="620"/>
      <c r="AL31" s="620"/>
      <c r="AM31" s="620"/>
      <c r="AN31" s="620"/>
      <c r="AO31" s="620"/>
      <c r="AP31" s="620"/>
      <c r="AQ31" s="620"/>
      <c r="AR31" s="621"/>
      <c r="AS31" s="610"/>
      <c r="AT31" s="610"/>
      <c r="AU31" s="613"/>
      <c r="AV31" s="611"/>
      <c r="AW31" s="615"/>
      <c r="AX31" s="604"/>
      <c r="AY31" s="604"/>
      <c r="AZ31" s="605"/>
    </row>
    <row r="32" spans="1:52" ht="5.25" customHeight="1">
      <c r="A32" s="607" t="s">
        <v>109</v>
      </c>
      <c r="B32" s="608"/>
      <c r="C32" s="647" t="s">
        <v>113</v>
      </c>
      <c r="D32" s="648"/>
      <c r="E32" s="619"/>
      <c r="F32" s="620"/>
      <c r="G32" s="620"/>
      <c r="H32" s="620"/>
      <c r="I32" s="620"/>
      <c r="J32" s="620"/>
      <c r="K32" s="620"/>
      <c r="L32" s="620"/>
      <c r="M32" s="620"/>
      <c r="N32" s="621"/>
      <c r="O32" s="619"/>
      <c r="P32" s="620"/>
      <c r="Q32" s="620"/>
      <c r="R32" s="620"/>
      <c r="S32" s="620"/>
      <c r="T32" s="620"/>
      <c r="U32" s="620"/>
      <c r="V32" s="620"/>
      <c r="W32" s="620"/>
      <c r="X32" s="621"/>
      <c r="Y32" s="619"/>
      <c r="Z32" s="620"/>
      <c r="AA32" s="620"/>
      <c r="AB32" s="620"/>
      <c r="AC32" s="620"/>
      <c r="AD32" s="620"/>
      <c r="AE32" s="620"/>
      <c r="AF32" s="620"/>
      <c r="AG32" s="620"/>
      <c r="AH32" s="621"/>
      <c r="AI32" s="619"/>
      <c r="AJ32" s="620"/>
      <c r="AK32" s="620"/>
      <c r="AL32" s="620"/>
      <c r="AM32" s="620"/>
      <c r="AN32" s="620"/>
      <c r="AO32" s="620"/>
      <c r="AP32" s="620"/>
      <c r="AQ32" s="620"/>
      <c r="AR32" s="621"/>
      <c r="AS32" s="610"/>
      <c r="AT32" s="610"/>
      <c r="AU32" s="613"/>
      <c r="AV32" s="611"/>
      <c r="AW32" s="615"/>
      <c r="AX32" s="604" t="s">
        <v>1666</v>
      </c>
      <c r="AY32" s="604"/>
      <c r="AZ32" s="605" t="s">
        <v>1722</v>
      </c>
    </row>
    <row r="33" spans="1:53" ht="5.25" customHeight="1">
      <c r="A33" s="607"/>
      <c r="B33" s="608"/>
      <c r="C33" s="647"/>
      <c r="D33" s="648"/>
      <c r="E33" s="619"/>
      <c r="F33" s="620"/>
      <c r="G33" s="620"/>
      <c r="H33" s="620"/>
      <c r="I33" s="620"/>
      <c r="J33" s="620"/>
      <c r="K33" s="620"/>
      <c r="L33" s="620"/>
      <c r="M33" s="620"/>
      <c r="N33" s="621"/>
      <c r="O33" s="619"/>
      <c r="P33" s="620"/>
      <c r="Q33" s="620"/>
      <c r="R33" s="620"/>
      <c r="S33" s="620"/>
      <c r="T33" s="620"/>
      <c r="U33" s="620"/>
      <c r="V33" s="620"/>
      <c r="W33" s="620"/>
      <c r="X33" s="621"/>
      <c r="Y33" s="619"/>
      <c r="Z33" s="620"/>
      <c r="AA33" s="620"/>
      <c r="AB33" s="620"/>
      <c r="AC33" s="620"/>
      <c r="AD33" s="620"/>
      <c r="AE33" s="620"/>
      <c r="AF33" s="620"/>
      <c r="AG33" s="620"/>
      <c r="AH33" s="621"/>
      <c r="AI33" s="619"/>
      <c r="AJ33" s="620"/>
      <c r="AK33" s="620"/>
      <c r="AL33" s="620"/>
      <c r="AM33" s="620"/>
      <c r="AN33" s="620"/>
      <c r="AO33" s="620"/>
      <c r="AP33" s="620"/>
      <c r="AQ33" s="620"/>
      <c r="AR33" s="621"/>
      <c r="AS33" s="610"/>
      <c r="AT33" s="610"/>
      <c r="AU33" s="613"/>
      <c r="AV33" s="611"/>
      <c r="AW33" s="615"/>
      <c r="AX33" s="604"/>
      <c r="AY33" s="604"/>
      <c r="AZ33" s="605"/>
      <c r="BA33" s="283"/>
    </row>
    <row r="34" spans="1:53" ht="5.25" customHeight="1">
      <c r="A34" s="607"/>
      <c r="B34" s="608"/>
      <c r="C34" s="647"/>
      <c r="D34" s="648"/>
      <c r="E34" s="619"/>
      <c r="F34" s="620"/>
      <c r="G34" s="620"/>
      <c r="H34" s="620"/>
      <c r="I34" s="620"/>
      <c r="J34" s="620"/>
      <c r="K34" s="620"/>
      <c r="L34" s="620"/>
      <c r="M34" s="620"/>
      <c r="N34" s="621"/>
      <c r="O34" s="619"/>
      <c r="P34" s="620"/>
      <c r="Q34" s="620"/>
      <c r="R34" s="620"/>
      <c r="S34" s="620"/>
      <c r="T34" s="620"/>
      <c r="U34" s="620"/>
      <c r="V34" s="620"/>
      <c r="W34" s="620"/>
      <c r="X34" s="621"/>
      <c r="Y34" s="619"/>
      <c r="Z34" s="620"/>
      <c r="AA34" s="620"/>
      <c r="AB34" s="620"/>
      <c r="AC34" s="620"/>
      <c r="AD34" s="620"/>
      <c r="AE34" s="620"/>
      <c r="AF34" s="620"/>
      <c r="AG34" s="620"/>
      <c r="AH34" s="621"/>
      <c r="AI34" s="619"/>
      <c r="AJ34" s="620"/>
      <c r="AK34" s="620"/>
      <c r="AL34" s="620"/>
      <c r="AM34" s="620"/>
      <c r="AN34" s="620"/>
      <c r="AO34" s="620"/>
      <c r="AP34" s="620"/>
      <c r="AQ34" s="620"/>
      <c r="AR34" s="621"/>
      <c r="AS34" s="610"/>
      <c r="AT34" s="610"/>
      <c r="AU34" s="613"/>
      <c r="AV34" s="611"/>
      <c r="AW34" s="615"/>
      <c r="AX34" s="278"/>
      <c r="AY34" s="278"/>
      <c r="AZ34" s="605" t="s">
        <v>1674</v>
      </c>
      <c r="BA34" s="283"/>
    </row>
    <row r="35" spans="1:53" ht="5.25" customHeight="1">
      <c r="A35" s="607"/>
      <c r="B35" s="608"/>
      <c r="C35" s="649"/>
      <c r="D35" s="650"/>
      <c r="E35" s="622"/>
      <c r="F35" s="623"/>
      <c r="G35" s="623"/>
      <c r="H35" s="623"/>
      <c r="I35" s="623"/>
      <c r="J35" s="623"/>
      <c r="K35" s="623"/>
      <c r="L35" s="623"/>
      <c r="M35" s="623"/>
      <c r="N35" s="624"/>
      <c r="O35" s="622"/>
      <c r="P35" s="623"/>
      <c r="Q35" s="623"/>
      <c r="R35" s="623"/>
      <c r="S35" s="623"/>
      <c r="T35" s="623"/>
      <c r="U35" s="623"/>
      <c r="V35" s="623"/>
      <c r="W35" s="623"/>
      <c r="X35" s="624"/>
      <c r="Y35" s="622"/>
      <c r="Z35" s="623"/>
      <c r="AA35" s="623"/>
      <c r="AB35" s="623"/>
      <c r="AC35" s="623"/>
      <c r="AD35" s="623"/>
      <c r="AE35" s="623"/>
      <c r="AF35" s="623"/>
      <c r="AG35" s="623"/>
      <c r="AH35" s="624"/>
      <c r="AI35" s="622"/>
      <c r="AJ35" s="623"/>
      <c r="AK35" s="623"/>
      <c r="AL35" s="623"/>
      <c r="AM35" s="623"/>
      <c r="AN35" s="623"/>
      <c r="AO35" s="623"/>
      <c r="AP35" s="623"/>
      <c r="AQ35" s="623"/>
      <c r="AR35" s="624"/>
      <c r="AS35" s="610"/>
      <c r="AT35" s="610"/>
      <c r="AU35" s="613"/>
      <c r="AV35" s="611"/>
      <c r="AW35" s="615"/>
      <c r="AX35" s="278"/>
      <c r="AY35" s="278"/>
      <c r="AZ35" s="605"/>
      <c r="BA35" s="283"/>
    </row>
    <row r="36" spans="1:53" ht="5.25" customHeight="1">
      <c r="A36" s="607" t="s">
        <v>110</v>
      </c>
      <c r="B36" s="608"/>
      <c r="C36" s="626" t="s">
        <v>105</v>
      </c>
      <c r="D36" s="627"/>
      <c r="E36" s="616"/>
      <c r="F36" s="617"/>
      <c r="G36" s="617"/>
      <c r="H36" s="617"/>
      <c r="I36" s="617"/>
      <c r="J36" s="617"/>
      <c r="K36" s="617"/>
      <c r="L36" s="617"/>
      <c r="M36" s="617"/>
      <c r="N36" s="618"/>
      <c r="O36" s="616"/>
      <c r="P36" s="617"/>
      <c r="Q36" s="617"/>
      <c r="R36" s="617"/>
      <c r="S36" s="617"/>
      <c r="T36" s="617"/>
      <c r="U36" s="617"/>
      <c r="V36" s="617"/>
      <c r="W36" s="617"/>
      <c r="X36" s="618"/>
      <c r="Y36" s="616"/>
      <c r="Z36" s="617"/>
      <c r="AA36" s="617"/>
      <c r="AB36" s="617"/>
      <c r="AC36" s="617"/>
      <c r="AD36" s="617"/>
      <c r="AE36" s="617"/>
      <c r="AF36" s="617"/>
      <c r="AG36" s="617"/>
      <c r="AH36" s="618"/>
      <c r="AI36" s="616"/>
      <c r="AJ36" s="617"/>
      <c r="AK36" s="617"/>
      <c r="AL36" s="617"/>
      <c r="AM36" s="617"/>
      <c r="AN36" s="617"/>
      <c r="AO36" s="617"/>
      <c r="AP36" s="617"/>
      <c r="AQ36" s="617"/>
      <c r="AR36" s="618"/>
      <c r="AS36" s="610"/>
      <c r="AT36" s="610"/>
      <c r="AU36" s="614"/>
      <c r="AV36" s="611"/>
      <c r="AW36" s="615"/>
      <c r="AX36" s="603" t="s">
        <v>293</v>
      </c>
      <c r="AY36" s="603"/>
      <c r="AZ36" s="605" t="s">
        <v>1723</v>
      </c>
      <c r="BA36" s="280"/>
    </row>
    <row r="37" spans="1:53" ht="5.25" customHeight="1">
      <c r="A37" s="607"/>
      <c r="B37" s="608"/>
      <c r="C37" s="628"/>
      <c r="D37" s="629"/>
      <c r="E37" s="619"/>
      <c r="F37" s="620"/>
      <c r="G37" s="620"/>
      <c r="H37" s="620"/>
      <c r="I37" s="620"/>
      <c r="J37" s="620"/>
      <c r="K37" s="620"/>
      <c r="L37" s="620"/>
      <c r="M37" s="620"/>
      <c r="N37" s="621"/>
      <c r="O37" s="619"/>
      <c r="P37" s="620"/>
      <c r="Q37" s="620"/>
      <c r="R37" s="620"/>
      <c r="S37" s="620"/>
      <c r="T37" s="620"/>
      <c r="U37" s="620"/>
      <c r="V37" s="620"/>
      <c r="W37" s="620"/>
      <c r="X37" s="621"/>
      <c r="Y37" s="619"/>
      <c r="Z37" s="620"/>
      <c r="AA37" s="620"/>
      <c r="AB37" s="620"/>
      <c r="AC37" s="620"/>
      <c r="AD37" s="620"/>
      <c r="AE37" s="620"/>
      <c r="AF37" s="620"/>
      <c r="AG37" s="620"/>
      <c r="AH37" s="621"/>
      <c r="AI37" s="619"/>
      <c r="AJ37" s="620"/>
      <c r="AK37" s="620"/>
      <c r="AL37" s="620"/>
      <c r="AM37" s="620"/>
      <c r="AN37" s="620"/>
      <c r="AO37" s="620"/>
      <c r="AP37" s="620"/>
      <c r="AQ37" s="620"/>
      <c r="AR37" s="621"/>
      <c r="AS37" s="610"/>
      <c r="AT37" s="610"/>
      <c r="AU37" s="614"/>
      <c r="AV37" s="611"/>
      <c r="AW37" s="615"/>
      <c r="AX37" s="603"/>
      <c r="AY37" s="603"/>
      <c r="AZ37" s="605"/>
      <c r="BA37" s="280"/>
    </row>
    <row r="38" spans="1:53" ht="5.25" customHeight="1">
      <c r="A38" s="607"/>
      <c r="B38" s="608"/>
      <c r="C38" s="628"/>
      <c r="D38" s="629"/>
      <c r="E38" s="619"/>
      <c r="F38" s="620"/>
      <c r="G38" s="620"/>
      <c r="H38" s="620"/>
      <c r="I38" s="620"/>
      <c r="J38" s="620"/>
      <c r="K38" s="620"/>
      <c r="L38" s="620"/>
      <c r="M38" s="620"/>
      <c r="N38" s="621"/>
      <c r="O38" s="619"/>
      <c r="P38" s="620"/>
      <c r="Q38" s="620"/>
      <c r="R38" s="620"/>
      <c r="S38" s="620"/>
      <c r="T38" s="620"/>
      <c r="U38" s="620"/>
      <c r="V38" s="620"/>
      <c r="W38" s="620"/>
      <c r="X38" s="621"/>
      <c r="Y38" s="619"/>
      <c r="Z38" s="620"/>
      <c r="AA38" s="620"/>
      <c r="AB38" s="620"/>
      <c r="AC38" s="620"/>
      <c r="AD38" s="620"/>
      <c r="AE38" s="620"/>
      <c r="AF38" s="620"/>
      <c r="AG38" s="620"/>
      <c r="AH38" s="621"/>
      <c r="AI38" s="619"/>
      <c r="AJ38" s="620"/>
      <c r="AK38" s="620"/>
      <c r="AL38" s="620"/>
      <c r="AM38" s="620"/>
      <c r="AN38" s="620"/>
      <c r="AO38" s="620"/>
      <c r="AP38" s="620"/>
      <c r="AQ38" s="620"/>
      <c r="AR38" s="621"/>
      <c r="AS38" s="610"/>
      <c r="AT38" s="610"/>
      <c r="AU38" s="614"/>
      <c r="AV38" s="611"/>
      <c r="AW38" s="615"/>
      <c r="AX38" s="278"/>
      <c r="AY38" s="278"/>
      <c r="AZ38" s="605" t="s">
        <v>1724</v>
      </c>
      <c r="BA38" s="283"/>
    </row>
    <row r="39" spans="1:53" ht="5.25" customHeight="1">
      <c r="A39" s="607"/>
      <c r="B39" s="608"/>
      <c r="C39" s="628"/>
      <c r="D39" s="629"/>
      <c r="E39" s="619"/>
      <c r="F39" s="620"/>
      <c r="G39" s="620"/>
      <c r="H39" s="620"/>
      <c r="I39" s="620"/>
      <c r="J39" s="620"/>
      <c r="K39" s="620"/>
      <c r="L39" s="620"/>
      <c r="M39" s="620"/>
      <c r="N39" s="621"/>
      <c r="O39" s="619"/>
      <c r="P39" s="620"/>
      <c r="Q39" s="620"/>
      <c r="R39" s="620"/>
      <c r="S39" s="620"/>
      <c r="T39" s="620"/>
      <c r="U39" s="620"/>
      <c r="V39" s="620"/>
      <c r="W39" s="620"/>
      <c r="X39" s="621"/>
      <c r="Y39" s="619"/>
      <c r="Z39" s="620"/>
      <c r="AA39" s="620"/>
      <c r="AB39" s="620"/>
      <c r="AC39" s="620"/>
      <c r="AD39" s="620"/>
      <c r="AE39" s="620"/>
      <c r="AF39" s="620"/>
      <c r="AG39" s="620"/>
      <c r="AH39" s="621"/>
      <c r="AI39" s="619"/>
      <c r="AJ39" s="620"/>
      <c r="AK39" s="620"/>
      <c r="AL39" s="620"/>
      <c r="AM39" s="620"/>
      <c r="AN39" s="620"/>
      <c r="AO39" s="620"/>
      <c r="AP39" s="620"/>
      <c r="AQ39" s="620"/>
      <c r="AR39" s="621"/>
      <c r="AS39" s="610"/>
      <c r="AT39" s="610"/>
      <c r="AU39" s="614"/>
      <c r="AV39" s="611"/>
      <c r="AW39" s="615"/>
      <c r="AX39" s="278"/>
      <c r="AY39" s="278"/>
      <c r="AZ39" s="605"/>
      <c r="BA39" s="283"/>
    </row>
    <row r="40" spans="1:53" ht="5.25" customHeight="1">
      <c r="A40" s="607" t="s">
        <v>111</v>
      </c>
      <c r="B40" s="608"/>
      <c r="C40" s="607" t="s">
        <v>114</v>
      </c>
      <c r="D40" s="646"/>
      <c r="E40" s="619"/>
      <c r="F40" s="620"/>
      <c r="G40" s="620"/>
      <c r="H40" s="620"/>
      <c r="I40" s="620"/>
      <c r="J40" s="620"/>
      <c r="K40" s="620"/>
      <c r="L40" s="620"/>
      <c r="M40" s="620"/>
      <c r="N40" s="621"/>
      <c r="O40" s="619"/>
      <c r="P40" s="620"/>
      <c r="Q40" s="620"/>
      <c r="R40" s="620"/>
      <c r="S40" s="620"/>
      <c r="T40" s="620"/>
      <c r="U40" s="620"/>
      <c r="V40" s="620"/>
      <c r="W40" s="620"/>
      <c r="X40" s="621"/>
      <c r="Y40" s="619"/>
      <c r="Z40" s="620"/>
      <c r="AA40" s="620"/>
      <c r="AB40" s="620"/>
      <c r="AC40" s="620"/>
      <c r="AD40" s="620"/>
      <c r="AE40" s="620"/>
      <c r="AF40" s="620"/>
      <c r="AG40" s="620"/>
      <c r="AH40" s="621"/>
      <c r="AI40" s="619"/>
      <c r="AJ40" s="620"/>
      <c r="AK40" s="620"/>
      <c r="AL40" s="620"/>
      <c r="AM40" s="620"/>
      <c r="AN40" s="620"/>
      <c r="AO40" s="620"/>
      <c r="AP40" s="620"/>
      <c r="AQ40" s="620"/>
      <c r="AR40" s="621"/>
      <c r="AS40" s="610"/>
      <c r="AT40" s="610"/>
      <c r="AU40" s="614"/>
      <c r="AV40" s="611"/>
      <c r="AW40" s="615"/>
      <c r="AX40" s="278"/>
      <c r="AY40" s="278"/>
      <c r="AZ40" s="605" t="s">
        <v>1675</v>
      </c>
      <c r="BA40" s="283"/>
    </row>
    <row r="41" spans="1:53" ht="5.25" customHeight="1">
      <c r="A41" s="607"/>
      <c r="B41" s="608"/>
      <c r="C41" s="607"/>
      <c r="D41" s="646"/>
      <c r="E41" s="619"/>
      <c r="F41" s="620"/>
      <c r="G41" s="620"/>
      <c r="H41" s="620"/>
      <c r="I41" s="620"/>
      <c r="J41" s="620"/>
      <c r="K41" s="620"/>
      <c r="L41" s="620"/>
      <c r="M41" s="620"/>
      <c r="N41" s="621"/>
      <c r="O41" s="619"/>
      <c r="P41" s="620"/>
      <c r="Q41" s="620"/>
      <c r="R41" s="620"/>
      <c r="S41" s="620"/>
      <c r="T41" s="620"/>
      <c r="U41" s="620"/>
      <c r="V41" s="620"/>
      <c r="W41" s="620"/>
      <c r="X41" s="621"/>
      <c r="Y41" s="619"/>
      <c r="Z41" s="620"/>
      <c r="AA41" s="620"/>
      <c r="AB41" s="620"/>
      <c r="AC41" s="620"/>
      <c r="AD41" s="620"/>
      <c r="AE41" s="620"/>
      <c r="AF41" s="620"/>
      <c r="AG41" s="620"/>
      <c r="AH41" s="621"/>
      <c r="AI41" s="619"/>
      <c r="AJ41" s="620"/>
      <c r="AK41" s="620"/>
      <c r="AL41" s="620"/>
      <c r="AM41" s="620"/>
      <c r="AN41" s="620"/>
      <c r="AO41" s="620"/>
      <c r="AP41" s="620"/>
      <c r="AQ41" s="620"/>
      <c r="AR41" s="621"/>
      <c r="AS41" s="610"/>
      <c r="AT41" s="610"/>
      <c r="AU41" s="614"/>
      <c r="AV41" s="611"/>
      <c r="AW41" s="615"/>
      <c r="AX41" s="278"/>
      <c r="AY41" s="278"/>
      <c r="AZ41" s="605"/>
      <c r="BA41" s="283"/>
    </row>
    <row r="42" spans="1:53" ht="5.25" customHeight="1">
      <c r="A42" s="607"/>
      <c r="B42" s="608"/>
      <c r="C42" s="607"/>
      <c r="D42" s="646"/>
      <c r="E42" s="619"/>
      <c r="F42" s="620"/>
      <c r="G42" s="620"/>
      <c r="H42" s="620"/>
      <c r="I42" s="620"/>
      <c r="J42" s="620"/>
      <c r="K42" s="620"/>
      <c r="L42" s="620"/>
      <c r="M42" s="620"/>
      <c r="N42" s="621"/>
      <c r="O42" s="619"/>
      <c r="P42" s="620"/>
      <c r="Q42" s="620"/>
      <c r="R42" s="620"/>
      <c r="S42" s="620"/>
      <c r="T42" s="620"/>
      <c r="U42" s="620"/>
      <c r="V42" s="620"/>
      <c r="W42" s="620"/>
      <c r="X42" s="621"/>
      <c r="Y42" s="619"/>
      <c r="Z42" s="620"/>
      <c r="AA42" s="620"/>
      <c r="AB42" s="620"/>
      <c r="AC42" s="620"/>
      <c r="AD42" s="620"/>
      <c r="AE42" s="620"/>
      <c r="AF42" s="620"/>
      <c r="AG42" s="620"/>
      <c r="AH42" s="621"/>
      <c r="AI42" s="619"/>
      <c r="AJ42" s="620"/>
      <c r="AK42" s="620"/>
      <c r="AL42" s="620"/>
      <c r="AM42" s="620"/>
      <c r="AN42" s="620"/>
      <c r="AO42" s="620"/>
      <c r="AP42" s="620"/>
      <c r="AQ42" s="620"/>
      <c r="AR42" s="621"/>
      <c r="AS42" s="610"/>
      <c r="AT42" s="610"/>
      <c r="AU42" s="614"/>
      <c r="AV42" s="611"/>
      <c r="AW42" s="615"/>
      <c r="AX42" s="603" t="s">
        <v>1676</v>
      </c>
      <c r="AY42" s="603"/>
      <c r="AZ42" s="605" t="s">
        <v>1677</v>
      </c>
      <c r="BA42" s="283"/>
    </row>
    <row r="43" spans="1:53" ht="5.25" customHeight="1">
      <c r="A43" s="607"/>
      <c r="B43" s="608"/>
      <c r="C43" s="607"/>
      <c r="D43" s="646"/>
      <c r="E43" s="619"/>
      <c r="F43" s="620"/>
      <c r="G43" s="620"/>
      <c r="H43" s="620"/>
      <c r="I43" s="620"/>
      <c r="J43" s="620"/>
      <c r="K43" s="620"/>
      <c r="L43" s="620"/>
      <c r="M43" s="620"/>
      <c r="N43" s="621"/>
      <c r="O43" s="619"/>
      <c r="P43" s="620"/>
      <c r="Q43" s="620"/>
      <c r="R43" s="620"/>
      <c r="S43" s="620"/>
      <c r="T43" s="620"/>
      <c r="U43" s="620"/>
      <c r="V43" s="620"/>
      <c r="W43" s="620"/>
      <c r="X43" s="621"/>
      <c r="Y43" s="619"/>
      <c r="Z43" s="620"/>
      <c r="AA43" s="620"/>
      <c r="AB43" s="620"/>
      <c r="AC43" s="620"/>
      <c r="AD43" s="620"/>
      <c r="AE43" s="620"/>
      <c r="AF43" s="620"/>
      <c r="AG43" s="620"/>
      <c r="AH43" s="621"/>
      <c r="AI43" s="619"/>
      <c r="AJ43" s="620"/>
      <c r="AK43" s="620"/>
      <c r="AL43" s="620"/>
      <c r="AM43" s="620"/>
      <c r="AN43" s="620"/>
      <c r="AO43" s="620"/>
      <c r="AP43" s="620"/>
      <c r="AQ43" s="620"/>
      <c r="AR43" s="621"/>
      <c r="AS43" s="610"/>
      <c r="AT43" s="610"/>
      <c r="AU43" s="614"/>
      <c r="AV43" s="611"/>
      <c r="AW43" s="615"/>
      <c r="AX43" s="603"/>
      <c r="AY43" s="603"/>
      <c r="AZ43" s="605"/>
      <c r="BA43" s="283"/>
    </row>
    <row r="44" spans="1:53" ht="5.25" customHeight="1">
      <c r="A44" s="71"/>
      <c r="B44" s="25"/>
      <c r="C44" s="647" t="s">
        <v>115</v>
      </c>
      <c r="D44" s="648"/>
      <c r="E44" s="619"/>
      <c r="F44" s="620"/>
      <c r="G44" s="620"/>
      <c r="H44" s="620"/>
      <c r="I44" s="620"/>
      <c r="J44" s="620"/>
      <c r="K44" s="620"/>
      <c r="L44" s="620"/>
      <c r="M44" s="620"/>
      <c r="N44" s="621"/>
      <c r="O44" s="619"/>
      <c r="P44" s="620"/>
      <c r="Q44" s="620"/>
      <c r="R44" s="620"/>
      <c r="S44" s="620"/>
      <c r="T44" s="620"/>
      <c r="U44" s="620"/>
      <c r="V44" s="620"/>
      <c r="W44" s="620"/>
      <c r="X44" s="621"/>
      <c r="Y44" s="619"/>
      <c r="Z44" s="620"/>
      <c r="AA44" s="620"/>
      <c r="AB44" s="620"/>
      <c r="AC44" s="620"/>
      <c r="AD44" s="620"/>
      <c r="AE44" s="620"/>
      <c r="AF44" s="620"/>
      <c r="AG44" s="620"/>
      <c r="AH44" s="621"/>
      <c r="AI44" s="619"/>
      <c r="AJ44" s="620"/>
      <c r="AK44" s="620"/>
      <c r="AL44" s="620"/>
      <c r="AM44" s="620"/>
      <c r="AN44" s="620"/>
      <c r="AO44" s="620"/>
      <c r="AP44" s="620"/>
      <c r="AQ44" s="620"/>
      <c r="AR44" s="621"/>
      <c r="AS44" s="610"/>
      <c r="AT44" s="610"/>
      <c r="AU44" s="614"/>
      <c r="AV44" s="611"/>
      <c r="AW44" s="615"/>
      <c r="AX44" s="278"/>
      <c r="AY44" s="278"/>
      <c r="AZ44" s="605" t="s">
        <v>1678</v>
      </c>
      <c r="BA44" s="283"/>
    </row>
    <row r="45" spans="1:53" ht="5.25" customHeight="1">
      <c r="A45" s="71"/>
      <c r="B45" s="25"/>
      <c r="C45" s="647"/>
      <c r="D45" s="648"/>
      <c r="E45" s="619"/>
      <c r="F45" s="620"/>
      <c r="G45" s="620"/>
      <c r="H45" s="620"/>
      <c r="I45" s="620"/>
      <c r="J45" s="620"/>
      <c r="K45" s="620"/>
      <c r="L45" s="620"/>
      <c r="M45" s="620"/>
      <c r="N45" s="621"/>
      <c r="O45" s="619"/>
      <c r="P45" s="620"/>
      <c r="Q45" s="620"/>
      <c r="R45" s="620"/>
      <c r="S45" s="620"/>
      <c r="T45" s="620"/>
      <c r="U45" s="620"/>
      <c r="V45" s="620"/>
      <c r="W45" s="620"/>
      <c r="X45" s="621"/>
      <c r="Y45" s="619"/>
      <c r="Z45" s="620"/>
      <c r="AA45" s="620"/>
      <c r="AB45" s="620"/>
      <c r="AC45" s="620"/>
      <c r="AD45" s="620"/>
      <c r="AE45" s="620"/>
      <c r="AF45" s="620"/>
      <c r="AG45" s="620"/>
      <c r="AH45" s="621"/>
      <c r="AI45" s="619"/>
      <c r="AJ45" s="620"/>
      <c r="AK45" s="620"/>
      <c r="AL45" s="620"/>
      <c r="AM45" s="620"/>
      <c r="AN45" s="620"/>
      <c r="AO45" s="620"/>
      <c r="AP45" s="620"/>
      <c r="AQ45" s="620"/>
      <c r="AR45" s="621"/>
      <c r="AS45" s="610"/>
      <c r="AT45" s="610"/>
      <c r="AU45" s="614"/>
      <c r="AV45" s="611"/>
      <c r="AW45" s="615"/>
      <c r="AX45" s="278"/>
      <c r="AY45" s="278"/>
      <c r="AZ45" s="605"/>
      <c r="BA45" s="283"/>
    </row>
    <row r="46" spans="1:53" ht="5.25" customHeight="1">
      <c r="A46" s="71"/>
      <c r="B46" s="25"/>
      <c r="C46" s="647"/>
      <c r="D46" s="648"/>
      <c r="E46" s="619"/>
      <c r="F46" s="620"/>
      <c r="G46" s="620"/>
      <c r="H46" s="620"/>
      <c r="I46" s="620"/>
      <c r="J46" s="620"/>
      <c r="K46" s="620"/>
      <c r="L46" s="620"/>
      <c r="M46" s="620"/>
      <c r="N46" s="621"/>
      <c r="O46" s="619"/>
      <c r="P46" s="620"/>
      <c r="Q46" s="620"/>
      <c r="R46" s="620"/>
      <c r="S46" s="620"/>
      <c r="T46" s="620"/>
      <c r="U46" s="620"/>
      <c r="V46" s="620"/>
      <c r="W46" s="620"/>
      <c r="X46" s="621"/>
      <c r="Y46" s="619"/>
      <c r="Z46" s="620"/>
      <c r="AA46" s="620"/>
      <c r="AB46" s="620"/>
      <c r="AC46" s="620"/>
      <c r="AD46" s="620"/>
      <c r="AE46" s="620"/>
      <c r="AF46" s="620"/>
      <c r="AG46" s="620"/>
      <c r="AH46" s="621"/>
      <c r="AI46" s="619"/>
      <c r="AJ46" s="620"/>
      <c r="AK46" s="620"/>
      <c r="AL46" s="620"/>
      <c r="AM46" s="620"/>
      <c r="AN46" s="620"/>
      <c r="AO46" s="620"/>
      <c r="AP46" s="620"/>
      <c r="AQ46" s="620"/>
      <c r="AR46" s="621"/>
      <c r="AS46" s="610"/>
      <c r="AT46" s="610"/>
      <c r="AU46" s="614"/>
      <c r="AV46" s="611"/>
      <c r="AW46" s="615"/>
      <c r="AX46" s="603" t="s">
        <v>1679</v>
      </c>
      <c r="AY46" s="603"/>
      <c r="AZ46" s="605" t="s">
        <v>1680</v>
      </c>
      <c r="BA46" s="283"/>
    </row>
    <row r="47" spans="1:53" ht="5.25" customHeight="1">
      <c r="A47" s="72"/>
      <c r="B47" s="26"/>
      <c r="C47" s="649"/>
      <c r="D47" s="650"/>
      <c r="E47" s="622"/>
      <c r="F47" s="623"/>
      <c r="G47" s="623"/>
      <c r="H47" s="623"/>
      <c r="I47" s="623"/>
      <c r="J47" s="623"/>
      <c r="K47" s="623"/>
      <c r="L47" s="623"/>
      <c r="M47" s="623"/>
      <c r="N47" s="624"/>
      <c r="O47" s="622"/>
      <c r="P47" s="623"/>
      <c r="Q47" s="623"/>
      <c r="R47" s="623"/>
      <c r="S47" s="623"/>
      <c r="T47" s="623"/>
      <c r="U47" s="623"/>
      <c r="V47" s="623"/>
      <c r="W47" s="623"/>
      <c r="X47" s="624"/>
      <c r="Y47" s="622"/>
      <c r="Z47" s="623"/>
      <c r="AA47" s="623"/>
      <c r="AB47" s="623"/>
      <c r="AC47" s="623"/>
      <c r="AD47" s="623"/>
      <c r="AE47" s="623"/>
      <c r="AF47" s="623"/>
      <c r="AG47" s="623"/>
      <c r="AH47" s="624"/>
      <c r="AI47" s="622"/>
      <c r="AJ47" s="623"/>
      <c r="AK47" s="623"/>
      <c r="AL47" s="623"/>
      <c r="AM47" s="623"/>
      <c r="AN47" s="623"/>
      <c r="AO47" s="623"/>
      <c r="AP47" s="623"/>
      <c r="AQ47" s="623"/>
      <c r="AR47" s="624"/>
      <c r="AS47" s="610"/>
      <c r="AT47" s="610"/>
      <c r="AU47" s="614"/>
      <c r="AV47" s="611"/>
      <c r="AW47" s="615"/>
      <c r="AX47" s="603"/>
      <c r="AY47" s="603"/>
      <c r="AZ47" s="605"/>
      <c r="BA47" s="283"/>
    </row>
    <row r="48" spans="1:53" ht="5.25" customHeight="1">
      <c r="A48" s="1077" t="s">
        <v>1780</v>
      </c>
      <c r="B48" s="643"/>
      <c r="C48" s="643"/>
      <c r="D48" s="643"/>
      <c r="E48" s="616"/>
      <c r="F48" s="617"/>
      <c r="G48" s="617"/>
      <c r="H48" s="617"/>
      <c r="I48" s="617"/>
      <c r="J48" s="617"/>
      <c r="K48" s="617"/>
      <c r="L48" s="617"/>
      <c r="M48" s="617"/>
      <c r="N48" s="618"/>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10"/>
      <c r="AT48" s="610"/>
      <c r="AU48" s="614"/>
      <c r="AV48" s="611"/>
      <c r="AW48" s="615"/>
      <c r="AX48" s="604" t="s">
        <v>1665</v>
      </c>
      <c r="AY48" s="604"/>
      <c r="AZ48" s="605" t="s">
        <v>1681</v>
      </c>
      <c r="BA48" s="283"/>
    </row>
    <row r="49" spans="1:52" ht="5.25" customHeight="1">
      <c r="A49" s="644"/>
      <c r="B49" s="645"/>
      <c r="C49" s="645"/>
      <c r="D49" s="645"/>
      <c r="E49" s="619"/>
      <c r="F49" s="620"/>
      <c r="G49" s="620"/>
      <c r="H49" s="620"/>
      <c r="I49" s="620"/>
      <c r="J49" s="620"/>
      <c r="K49" s="620"/>
      <c r="L49" s="620"/>
      <c r="M49" s="620"/>
      <c r="N49" s="621"/>
      <c r="O49" s="606"/>
      <c r="P49" s="606"/>
      <c r="Q49" s="606"/>
      <c r="R49" s="606"/>
      <c r="S49" s="606"/>
      <c r="T49" s="606"/>
      <c r="U49" s="606"/>
      <c r="V49" s="606"/>
      <c r="W49" s="606"/>
      <c r="X49" s="606"/>
      <c r="Y49" s="606"/>
      <c r="Z49" s="606"/>
      <c r="AA49" s="606"/>
      <c r="AB49" s="606"/>
      <c r="AC49" s="606"/>
      <c r="AD49" s="606"/>
      <c r="AE49" s="606"/>
      <c r="AF49" s="606"/>
      <c r="AG49" s="606"/>
      <c r="AH49" s="606"/>
      <c r="AI49" s="606"/>
      <c r="AJ49" s="606"/>
      <c r="AK49" s="606"/>
      <c r="AL49" s="606"/>
      <c r="AM49" s="606"/>
      <c r="AN49" s="606"/>
      <c r="AO49" s="606"/>
      <c r="AP49" s="606"/>
      <c r="AQ49" s="606"/>
      <c r="AR49" s="606"/>
      <c r="AS49" s="610"/>
      <c r="AT49" s="610"/>
      <c r="AU49" s="614"/>
      <c r="AV49" s="611"/>
      <c r="AW49" s="615"/>
      <c r="AX49" s="604"/>
      <c r="AY49" s="604"/>
      <c r="AZ49" s="605"/>
    </row>
    <row r="50" spans="1:52" ht="5.25" customHeight="1">
      <c r="A50" s="644"/>
      <c r="B50" s="645"/>
      <c r="C50" s="645"/>
      <c r="D50" s="645"/>
      <c r="E50" s="619"/>
      <c r="F50" s="620"/>
      <c r="G50" s="620"/>
      <c r="H50" s="620"/>
      <c r="I50" s="620"/>
      <c r="J50" s="620"/>
      <c r="K50" s="620"/>
      <c r="L50" s="620"/>
      <c r="M50" s="620"/>
      <c r="N50" s="621"/>
      <c r="O50" s="606"/>
      <c r="P50" s="606"/>
      <c r="Q50" s="606"/>
      <c r="R50" s="606"/>
      <c r="S50" s="606"/>
      <c r="T50" s="606"/>
      <c r="U50" s="606"/>
      <c r="V50" s="606"/>
      <c r="W50" s="606"/>
      <c r="X50" s="606"/>
      <c r="Y50" s="606"/>
      <c r="Z50" s="606"/>
      <c r="AA50" s="606"/>
      <c r="AB50" s="606"/>
      <c r="AC50" s="606"/>
      <c r="AD50" s="606"/>
      <c r="AE50" s="606"/>
      <c r="AF50" s="606"/>
      <c r="AG50" s="606"/>
      <c r="AH50" s="606"/>
      <c r="AI50" s="606"/>
      <c r="AJ50" s="606"/>
      <c r="AK50" s="606"/>
      <c r="AL50" s="606"/>
      <c r="AM50" s="606"/>
      <c r="AN50" s="606"/>
      <c r="AO50" s="606"/>
      <c r="AP50" s="606"/>
      <c r="AQ50" s="606"/>
      <c r="AR50" s="606"/>
      <c r="AS50" s="610"/>
      <c r="AT50" s="610"/>
      <c r="AU50" s="614"/>
      <c r="AV50" s="611"/>
      <c r="AW50" s="615"/>
      <c r="AX50" s="283"/>
      <c r="AY50" s="283"/>
      <c r="AZ50" s="605" t="s">
        <v>1682</v>
      </c>
    </row>
    <row r="51" spans="1:52" ht="5.25" customHeight="1">
      <c r="A51" s="644"/>
      <c r="B51" s="645"/>
      <c r="C51" s="645"/>
      <c r="D51" s="645"/>
      <c r="E51" s="619"/>
      <c r="F51" s="620"/>
      <c r="G51" s="620"/>
      <c r="H51" s="620"/>
      <c r="I51" s="620"/>
      <c r="J51" s="620"/>
      <c r="K51" s="620"/>
      <c r="L51" s="620"/>
      <c r="M51" s="620"/>
      <c r="N51" s="621"/>
      <c r="O51" s="606"/>
      <c r="P51" s="606"/>
      <c r="Q51" s="606"/>
      <c r="R51" s="606"/>
      <c r="S51" s="606"/>
      <c r="T51" s="606"/>
      <c r="U51" s="606"/>
      <c r="V51" s="606"/>
      <c r="W51" s="606"/>
      <c r="X51" s="606"/>
      <c r="Y51" s="606"/>
      <c r="Z51" s="606"/>
      <c r="AA51" s="606"/>
      <c r="AB51" s="606"/>
      <c r="AC51" s="606"/>
      <c r="AD51" s="606"/>
      <c r="AE51" s="606"/>
      <c r="AF51" s="606"/>
      <c r="AG51" s="606"/>
      <c r="AH51" s="606"/>
      <c r="AI51" s="606"/>
      <c r="AJ51" s="606"/>
      <c r="AK51" s="606"/>
      <c r="AL51" s="606"/>
      <c r="AM51" s="606"/>
      <c r="AN51" s="606"/>
      <c r="AO51" s="606"/>
      <c r="AP51" s="606"/>
      <c r="AQ51" s="606"/>
      <c r="AR51" s="606"/>
      <c r="AS51" s="610"/>
      <c r="AT51" s="610"/>
      <c r="AU51" s="614"/>
      <c r="AV51" s="611"/>
      <c r="AW51" s="615"/>
      <c r="AX51" s="283"/>
      <c r="AY51" s="283"/>
      <c r="AZ51" s="605"/>
    </row>
    <row r="52" spans="1:52" ht="5.25" customHeight="1">
      <c r="A52" s="644"/>
      <c r="B52" s="645"/>
      <c r="C52" s="645"/>
      <c r="D52" s="645"/>
      <c r="E52" s="619"/>
      <c r="F52" s="620"/>
      <c r="G52" s="620"/>
      <c r="H52" s="620"/>
      <c r="I52" s="620"/>
      <c r="J52" s="620"/>
      <c r="K52" s="620"/>
      <c r="L52" s="620"/>
      <c r="M52" s="620"/>
      <c r="N52" s="621"/>
      <c r="O52" s="606"/>
      <c r="P52" s="606"/>
      <c r="Q52" s="606"/>
      <c r="R52" s="606"/>
      <c r="S52" s="606"/>
      <c r="T52" s="606"/>
      <c r="U52" s="606"/>
      <c r="V52" s="606"/>
      <c r="W52" s="606"/>
      <c r="X52" s="606"/>
      <c r="Y52" s="606"/>
      <c r="Z52" s="606"/>
      <c r="AA52" s="606"/>
      <c r="AB52" s="606"/>
      <c r="AC52" s="606"/>
      <c r="AD52" s="606"/>
      <c r="AE52" s="606"/>
      <c r="AF52" s="606"/>
      <c r="AG52" s="606"/>
      <c r="AH52" s="606"/>
      <c r="AI52" s="606"/>
      <c r="AJ52" s="606"/>
      <c r="AK52" s="606"/>
      <c r="AL52" s="606"/>
      <c r="AM52" s="606"/>
      <c r="AN52" s="606"/>
      <c r="AO52" s="606"/>
      <c r="AP52" s="606"/>
      <c r="AQ52" s="606"/>
      <c r="AR52" s="606"/>
      <c r="AS52" s="610"/>
      <c r="AT52" s="610"/>
      <c r="AU52" s="614"/>
      <c r="AV52" s="611"/>
      <c r="AW52" s="615"/>
      <c r="AX52" s="604" t="s">
        <v>1666</v>
      </c>
      <c r="AY52" s="604"/>
      <c r="AZ52" s="605" t="s">
        <v>1725</v>
      </c>
    </row>
    <row r="53" spans="1:52" ht="5.25" customHeight="1">
      <c r="A53" s="644"/>
      <c r="B53" s="645"/>
      <c r="C53" s="645"/>
      <c r="D53" s="645"/>
      <c r="E53" s="619"/>
      <c r="F53" s="620"/>
      <c r="G53" s="620"/>
      <c r="H53" s="620"/>
      <c r="I53" s="620"/>
      <c r="J53" s="620"/>
      <c r="K53" s="620"/>
      <c r="L53" s="620"/>
      <c r="M53" s="620"/>
      <c r="N53" s="621"/>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606"/>
      <c r="AL53" s="606"/>
      <c r="AM53" s="606"/>
      <c r="AN53" s="606"/>
      <c r="AO53" s="606"/>
      <c r="AP53" s="606"/>
      <c r="AQ53" s="606"/>
      <c r="AR53" s="606"/>
      <c r="AS53" s="610"/>
      <c r="AT53" s="610"/>
      <c r="AU53" s="614"/>
      <c r="AV53" s="611"/>
      <c r="AW53" s="615"/>
      <c r="AX53" s="604"/>
      <c r="AY53" s="604"/>
      <c r="AZ53" s="605"/>
    </row>
    <row r="54" spans="1:52" ht="5.25" customHeight="1">
      <c r="A54" s="639" t="s">
        <v>112</v>
      </c>
      <c r="B54" s="640"/>
      <c r="C54" s="640"/>
      <c r="D54" s="640"/>
      <c r="E54" s="619"/>
      <c r="F54" s="620"/>
      <c r="G54" s="620"/>
      <c r="H54" s="620"/>
      <c r="I54" s="620"/>
      <c r="J54" s="620"/>
      <c r="K54" s="620"/>
      <c r="L54" s="620"/>
      <c r="M54" s="620"/>
      <c r="N54" s="621"/>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10"/>
      <c r="AT54" s="610"/>
      <c r="AU54" s="614"/>
      <c r="AV54" s="611"/>
      <c r="AW54" s="615"/>
      <c r="AX54" s="278"/>
      <c r="AY54" s="278"/>
      <c r="AZ54" s="605" t="s">
        <v>1726</v>
      </c>
    </row>
    <row r="55" spans="1:52" ht="5.25" customHeight="1">
      <c r="A55" s="639"/>
      <c r="B55" s="640"/>
      <c r="C55" s="640"/>
      <c r="D55" s="640"/>
      <c r="E55" s="619"/>
      <c r="F55" s="620"/>
      <c r="G55" s="620"/>
      <c r="H55" s="620"/>
      <c r="I55" s="620"/>
      <c r="J55" s="620"/>
      <c r="K55" s="620"/>
      <c r="L55" s="620"/>
      <c r="M55" s="620"/>
      <c r="N55" s="621"/>
      <c r="O55" s="606"/>
      <c r="P55" s="606"/>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606"/>
      <c r="AQ55" s="606"/>
      <c r="AR55" s="606"/>
      <c r="AS55" s="610"/>
      <c r="AT55" s="610"/>
      <c r="AU55" s="614"/>
      <c r="AV55" s="611"/>
      <c r="AW55" s="615"/>
      <c r="AX55" s="278"/>
      <c r="AY55" s="278"/>
      <c r="AZ55" s="605"/>
    </row>
    <row r="56" spans="1:52" ht="5.25" customHeight="1">
      <c r="A56" s="639"/>
      <c r="B56" s="640"/>
      <c r="C56" s="640"/>
      <c r="D56" s="640"/>
      <c r="E56" s="619"/>
      <c r="F56" s="620"/>
      <c r="G56" s="620"/>
      <c r="H56" s="620"/>
      <c r="I56" s="620"/>
      <c r="J56" s="620"/>
      <c r="K56" s="620"/>
      <c r="L56" s="620"/>
      <c r="M56" s="620"/>
      <c r="N56" s="621"/>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10"/>
      <c r="AT56" s="610"/>
      <c r="AU56" s="614"/>
      <c r="AV56" s="611"/>
      <c r="AW56" s="615"/>
      <c r="AX56" s="278"/>
      <c r="AY56" s="278"/>
      <c r="AZ56" s="605" t="s">
        <v>1683</v>
      </c>
    </row>
    <row r="57" spans="1:52" ht="5.25" customHeight="1">
      <c r="A57" s="639"/>
      <c r="B57" s="640"/>
      <c r="C57" s="640"/>
      <c r="D57" s="640"/>
      <c r="E57" s="619"/>
      <c r="F57" s="620"/>
      <c r="G57" s="620"/>
      <c r="H57" s="620"/>
      <c r="I57" s="620"/>
      <c r="J57" s="620"/>
      <c r="K57" s="620"/>
      <c r="L57" s="620"/>
      <c r="M57" s="620"/>
      <c r="N57" s="621"/>
      <c r="O57" s="606"/>
      <c r="P57" s="606"/>
      <c r="Q57" s="606"/>
      <c r="R57" s="606"/>
      <c r="S57" s="606"/>
      <c r="T57" s="606"/>
      <c r="U57" s="606"/>
      <c r="V57" s="606"/>
      <c r="W57" s="606"/>
      <c r="X57" s="606"/>
      <c r="Y57" s="606"/>
      <c r="Z57" s="606"/>
      <c r="AA57" s="606"/>
      <c r="AB57" s="606"/>
      <c r="AC57" s="606"/>
      <c r="AD57" s="606"/>
      <c r="AE57" s="606"/>
      <c r="AF57" s="606"/>
      <c r="AG57" s="606"/>
      <c r="AH57" s="606"/>
      <c r="AI57" s="606"/>
      <c r="AJ57" s="606"/>
      <c r="AK57" s="606"/>
      <c r="AL57" s="606"/>
      <c r="AM57" s="606"/>
      <c r="AN57" s="606"/>
      <c r="AO57" s="606"/>
      <c r="AP57" s="606"/>
      <c r="AQ57" s="606"/>
      <c r="AR57" s="606"/>
      <c r="AS57" s="610"/>
      <c r="AT57" s="610"/>
      <c r="AU57" s="614"/>
      <c r="AV57" s="611"/>
      <c r="AW57" s="615"/>
      <c r="AX57" s="278"/>
      <c r="AY57" s="278"/>
      <c r="AZ57" s="605"/>
    </row>
    <row r="58" spans="1:52" ht="5.25" customHeight="1">
      <c r="A58" s="639"/>
      <c r="B58" s="640"/>
      <c r="C58" s="640"/>
      <c r="D58" s="640"/>
      <c r="E58" s="619"/>
      <c r="F58" s="620"/>
      <c r="G58" s="620"/>
      <c r="H58" s="620"/>
      <c r="I58" s="620"/>
      <c r="J58" s="620"/>
      <c r="K58" s="620"/>
      <c r="L58" s="620"/>
      <c r="M58" s="620"/>
      <c r="N58" s="621"/>
      <c r="O58" s="606"/>
      <c r="P58" s="606"/>
      <c r="Q58" s="606"/>
      <c r="R58" s="606"/>
      <c r="S58" s="606"/>
      <c r="T58" s="606"/>
      <c r="U58" s="606"/>
      <c r="V58" s="606"/>
      <c r="W58" s="606"/>
      <c r="X58" s="606"/>
      <c r="Y58" s="606"/>
      <c r="Z58" s="606"/>
      <c r="AA58" s="606"/>
      <c r="AB58" s="606"/>
      <c r="AC58" s="606"/>
      <c r="AD58" s="606"/>
      <c r="AE58" s="606"/>
      <c r="AF58" s="606"/>
      <c r="AG58" s="606"/>
      <c r="AH58" s="606"/>
      <c r="AI58" s="606"/>
      <c r="AJ58" s="606"/>
      <c r="AK58" s="606"/>
      <c r="AL58" s="606"/>
      <c r="AM58" s="606"/>
      <c r="AN58" s="606"/>
      <c r="AO58" s="606"/>
      <c r="AP58" s="606"/>
      <c r="AQ58" s="606"/>
      <c r="AR58" s="606"/>
      <c r="AS58" s="610"/>
      <c r="AT58" s="610"/>
      <c r="AU58" s="614"/>
      <c r="AV58" s="611"/>
      <c r="AW58" s="615"/>
      <c r="AX58" s="603" t="s">
        <v>1684</v>
      </c>
      <c r="AY58" s="603"/>
      <c r="AZ58" s="605" t="s">
        <v>1727</v>
      </c>
    </row>
    <row r="59" spans="1:52" ht="5.25" customHeight="1">
      <c r="A59" s="641"/>
      <c r="B59" s="642"/>
      <c r="C59" s="642"/>
      <c r="D59" s="642"/>
      <c r="E59" s="622"/>
      <c r="F59" s="623"/>
      <c r="G59" s="623"/>
      <c r="H59" s="623"/>
      <c r="I59" s="623"/>
      <c r="J59" s="623"/>
      <c r="K59" s="623"/>
      <c r="L59" s="623"/>
      <c r="M59" s="623"/>
      <c r="N59" s="624"/>
      <c r="O59" s="606"/>
      <c r="P59" s="606"/>
      <c r="Q59" s="606"/>
      <c r="R59" s="606"/>
      <c r="S59" s="606"/>
      <c r="T59" s="606"/>
      <c r="U59" s="606"/>
      <c r="V59" s="606"/>
      <c r="W59" s="606"/>
      <c r="X59" s="606"/>
      <c r="Y59" s="606"/>
      <c r="Z59" s="606"/>
      <c r="AA59" s="606"/>
      <c r="AB59" s="606"/>
      <c r="AC59" s="606"/>
      <c r="AD59" s="606"/>
      <c r="AE59" s="606"/>
      <c r="AF59" s="606"/>
      <c r="AG59" s="606"/>
      <c r="AH59" s="606"/>
      <c r="AI59" s="606"/>
      <c r="AJ59" s="606"/>
      <c r="AK59" s="606"/>
      <c r="AL59" s="606"/>
      <c r="AM59" s="606"/>
      <c r="AN59" s="606"/>
      <c r="AO59" s="606"/>
      <c r="AP59" s="606"/>
      <c r="AQ59" s="606"/>
      <c r="AR59" s="606"/>
      <c r="AS59" s="610"/>
      <c r="AT59" s="610"/>
      <c r="AU59" s="614"/>
      <c r="AV59" s="611"/>
      <c r="AW59" s="615"/>
      <c r="AX59" s="603"/>
      <c r="AY59" s="603"/>
      <c r="AZ59" s="605"/>
    </row>
    <row r="60" spans="1:52" ht="10.5" customHeight="1">
      <c r="A60" s="630" t="s">
        <v>116</v>
      </c>
      <c r="B60" s="631"/>
      <c r="C60" s="631"/>
      <c r="D60" s="632"/>
      <c r="E60" s="619"/>
      <c r="F60" s="620"/>
      <c r="G60" s="620"/>
      <c r="H60" s="620"/>
      <c r="I60" s="620"/>
      <c r="J60" s="620"/>
      <c r="K60" s="620"/>
      <c r="L60" s="620"/>
      <c r="M60" s="620"/>
      <c r="N60" s="620"/>
      <c r="O60" s="625"/>
      <c r="P60" s="625"/>
      <c r="Q60" s="625"/>
      <c r="R60" s="625"/>
      <c r="S60" s="625"/>
      <c r="T60" s="625"/>
      <c r="U60" s="625"/>
      <c r="V60" s="625"/>
      <c r="W60" s="625"/>
      <c r="X60" s="625"/>
      <c r="Y60" s="625"/>
      <c r="Z60" s="625"/>
      <c r="AA60" s="625"/>
      <c r="AB60" s="625"/>
      <c r="AC60" s="625"/>
      <c r="AD60" s="625"/>
      <c r="AE60" s="625"/>
      <c r="AF60" s="625"/>
      <c r="AG60" s="625"/>
      <c r="AH60" s="625"/>
      <c r="AI60" s="625"/>
      <c r="AJ60" s="625"/>
      <c r="AK60" s="625"/>
      <c r="AL60" s="625"/>
      <c r="AM60" s="625"/>
      <c r="AN60" s="625"/>
      <c r="AO60" s="625"/>
      <c r="AP60" s="625"/>
      <c r="AQ60" s="625"/>
      <c r="AR60" s="625"/>
      <c r="AS60" s="609"/>
      <c r="AT60" s="609"/>
      <c r="AU60" s="610"/>
      <c r="AV60" s="611"/>
      <c r="AW60" s="69"/>
      <c r="AX60" s="604" t="s">
        <v>1665</v>
      </c>
      <c r="AY60" s="604"/>
      <c r="AZ60" s="280" t="s">
        <v>1728</v>
      </c>
    </row>
    <row r="61" spans="1:52" ht="10.5" customHeight="1">
      <c r="A61" s="633"/>
      <c r="B61" s="634"/>
      <c r="C61" s="634"/>
      <c r="D61" s="635"/>
      <c r="E61" s="619"/>
      <c r="F61" s="620"/>
      <c r="G61" s="620"/>
      <c r="H61" s="620"/>
      <c r="I61" s="620"/>
      <c r="J61" s="620"/>
      <c r="K61" s="620"/>
      <c r="L61" s="620"/>
      <c r="M61" s="620"/>
      <c r="N61" s="620"/>
      <c r="O61" s="611"/>
      <c r="P61" s="611"/>
      <c r="Q61" s="611"/>
      <c r="R61" s="611"/>
      <c r="S61" s="611"/>
      <c r="T61" s="611"/>
      <c r="U61" s="611"/>
      <c r="V61" s="611"/>
      <c r="W61" s="611"/>
      <c r="X61" s="611"/>
      <c r="Y61" s="611"/>
      <c r="Z61" s="611"/>
      <c r="AA61" s="611"/>
      <c r="AB61" s="611"/>
      <c r="AC61" s="611"/>
      <c r="AD61" s="611"/>
      <c r="AE61" s="611"/>
      <c r="AF61" s="611"/>
      <c r="AG61" s="611"/>
      <c r="AH61" s="611"/>
      <c r="AI61" s="611"/>
      <c r="AJ61" s="611"/>
      <c r="AK61" s="611"/>
      <c r="AL61" s="611"/>
      <c r="AM61" s="611"/>
      <c r="AN61" s="611"/>
      <c r="AO61" s="611"/>
      <c r="AP61" s="611"/>
      <c r="AQ61" s="611"/>
      <c r="AR61" s="611"/>
      <c r="AS61" s="610"/>
      <c r="AT61" s="610"/>
      <c r="AU61" s="610"/>
      <c r="AV61" s="611"/>
      <c r="AW61" s="69"/>
      <c r="AX61" s="280"/>
      <c r="AY61" s="280"/>
      <c r="AZ61" s="280" t="s">
        <v>1729</v>
      </c>
    </row>
    <row r="62" spans="1:52" ht="10.5" customHeight="1">
      <c r="A62" s="633"/>
      <c r="B62" s="634"/>
      <c r="C62" s="634"/>
      <c r="D62" s="635"/>
      <c r="E62" s="619"/>
      <c r="F62" s="620"/>
      <c r="G62" s="620"/>
      <c r="H62" s="620"/>
      <c r="I62" s="620"/>
      <c r="J62" s="620"/>
      <c r="K62" s="620"/>
      <c r="L62" s="620"/>
      <c r="M62" s="620"/>
      <c r="N62" s="620"/>
      <c r="O62" s="611"/>
      <c r="P62" s="611"/>
      <c r="Q62" s="611"/>
      <c r="R62" s="611"/>
      <c r="S62" s="611"/>
      <c r="T62" s="611"/>
      <c r="U62" s="611"/>
      <c r="V62" s="611"/>
      <c r="W62" s="611"/>
      <c r="X62" s="611"/>
      <c r="Y62" s="611"/>
      <c r="Z62" s="611"/>
      <c r="AA62" s="611"/>
      <c r="AB62" s="611"/>
      <c r="AC62" s="611"/>
      <c r="AD62" s="611"/>
      <c r="AE62" s="611"/>
      <c r="AF62" s="611"/>
      <c r="AG62" s="611"/>
      <c r="AH62" s="611"/>
      <c r="AI62" s="611"/>
      <c r="AJ62" s="611"/>
      <c r="AK62" s="611"/>
      <c r="AL62" s="611"/>
      <c r="AM62" s="611"/>
      <c r="AN62" s="611"/>
      <c r="AO62" s="611"/>
      <c r="AP62" s="611"/>
      <c r="AQ62" s="611"/>
      <c r="AR62" s="611"/>
      <c r="AS62" s="610"/>
      <c r="AT62" s="610"/>
      <c r="AU62" s="610"/>
      <c r="AV62" s="611"/>
      <c r="AW62" s="69"/>
      <c r="AX62" s="278"/>
      <c r="AY62" s="278"/>
      <c r="AZ62" s="280" t="s">
        <v>1685</v>
      </c>
    </row>
    <row r="63" spans="1:52" ht="10.5" customHeight="1">
      <c r="A63" s="633"/>
      <c r="B63" s="634"/>
      <c r="C63" s="634"/>
      <c r="D63" s="635"/>
      <c r="E63" s="619"/>
      <c r="F63" s="620"/>
      <c r="G63" s="620"/>
      <c r="H63" s="620"/>
      <c r="I63" s="620"/>
      <c r="J63" s="620"/>
      <c r="K63" s="620"/>
      <c r="L63" s="620"/>
      <c r="M63" s="620"/>
      <c r="N63" s="620"/>
      <c r="O63" s="611"/>
      <c r="P63" s="611"/>
      <c r="Q63" s="611"/>
      <c r="R63" s="611"/>
      <c r="S63" s="611"/>
      <c r="T63" s="611"/>
      <c r="U63" s="611"/>
      <c r="V63" s="611"/>
      <c r="W63" s="611"/>
      <c r="X63" s="611"/>
      <c r="Y63" s="611"/>
      <c r="Z63" s="611"/>
      <c r="AA63" s="611"/>
      <c r="AB63" s="611"/>
      <c r="AC63" s="611"/>
      <c r="AD63" s="611"/>
      <c r="AE63" s="611"/>
      <c r="AF63" s="611"/>
      <c r="AG63" s="611"/>
      <c r="AH63" s="611"/>
      <c r="AI63" s="611"/>
      <c r="AJ63" s="611"/>
      <c r="AK63" s="611"/>
      <c r="AL63" s="611"/>
      <c r="AM63" s="611"/>
      <c r="AN63" s="611"/>
      <c r="AO63" s="611"/>
      <c r="AP63" s="611"/>
      <c r="AQ63" s="611"/>
      <c r="AR63" s="611"/>
      <c r="AS63" s="610"/>
      <c r="AT63" s="610"/>
      <c r="AU63" s="610"/>
      <c r="AV63" s="611"/>
      <c r="AW63" s="69"/>
      <c r="AX63" s="604" t="s">
        <v>1666</v>
      </c>
      <c r="AY63" s="604"/>
      <c r="AZ63" s="280" t="s">
        <v>347</v>
      </c>
    </row>
    <row r="64" spans="1:52" ht="10.5" customHeight="1">
      <c r="A64" s="636"/>
      <c r="B64" s="637"/>
      <c r="C64" s="637"/>
      <c r="D64" s="638"/>
      <c r="E64" s="622"/>
      <c r="F64" s="623"/>
      <c r="G64" s="623"/>
      <c r="H64" s="623"/>
      <c r="I64" s="623"/>
      <c r="J64" s="623"/>
      <c r="K64" s="623"/>
      <c r="L64" s="623"/>
      <c r="M64" s="623"/>
      <c r="N64" s="623"/>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611"/>
      <c r="AM64" s="611"/>
      <c r="AN64" s="611"/>
      <c r="AO64" s="611"/>
      <c r="AP64" s="611"/>
      <c r="AQ64" s="611"/>
      <c r="AR64" s="611"/>
      <c r="AS64" s="610"/>
      <c r="AT64" s="610"/>
      <c r="AU64" s="610"/>
      <c r="AV64" s="611"/>
      <c r="AW64" s="69"/>
      <c r="AX64" s="278"/>
      <c r="AY64" s="278"/>
      <c r="AZ64" s="280" t="s">
        <v>348</v>
      </c>
    </row>
    <row r="65" spans="9:9" ht="11.25" customHeight="1"/>
    <row r="66" spans="9:9" ht="11.25" customHeight="1">
      <c r="I66" s="21"/>
    </row>
    <row r="67" spans="9:9" ht="11.25" customHeight="1"/>
  </sheetData>
  <mergeCells count="125">
    <mergeCell ref="AX9:AY9"/>
    <mergeCell ref="AX10:AY10"/>
    <mergeCell ref="AX18:AY19"/>
    <mergeCell ref="AX22:AY23"/>
    <mergeCell ref="AZ14:AZ15"/>
    <mergeCell ref="AU10:AU11"/>
    <mergeCell ref="AS8:AT9"/>
    <mergeCell ref="AU8:AU9"/>
    <mergeCell ref="AX32:AY33"/>
    <mergeCell ref="AZ9:BA9"/>
    <mergeCell ref="AX12:AY13"/>
    <mergeCell ref="AZ12:AZ13"/>
    <mergeCell ref="AX11:AY11"/>
    <mergeCell ref="AX14:AY15"/>
    <mergeCell ref="AZ16:AZ17"/>
    <mergeCell ref="Y8:AH9"/>
    <mergeCell ref="AI8:AR9"/>
    <mergeCell ref="AW24:AW26"/>
    <mergeCell ref="AW33:AW35"/>
    <mergeCell ref="AF3:AV5"/>
    <mergeCell ref="AS12:AT23"/>
    <mergeCell ref="AW39:AW41"/>
    <mergeCell ref="E4:P5"/>
    <mergeCell ref="E8:N9"/>
    <mergeCell ref="O8:X9"/>
    <mergeCell ref="AW27:AW29"/>
    <mergeCell ref="AI10:AR11"/>
    <mergeCell ref="AS10:AT11"/>
    <mergeCell ref="O24:X35"/>
    <mergeCell ref="Y24:AH35"/>
    <mergeCell ref="A8:D11"/>
    <mergeCell ref="A12:D23"/>
    <mergeCell ref="AV10:AV11"/>
    <mergeCell ref="AV8:AV9"/>
    <mergeCell ref="AW36:AW38"/>
    <mergeCell ref="R3:Z5"/>
    <mergeCell ref="O10:X11"/>
    <mergeCell ref="A3:D3"/>
    <mergeCell ref="E12:N23"/>
    <mergeCell ref="O12:X23"/>
    <mergeCell ref="A4:D5"/>
    <mergeCell ref="AI12:AR23"/>
    <mergeCell ref="AI24:AR35"/>
    <mergeCell ref="A28:B31"/>
    <mergeCell ref="A32:B35"/>
    <mergeCell ref="A36:B39"/>
    <mergeCell ref="C28:D31"/>
    <mergeCell ref="E10:N11"/>
    <mergeCell ref="Y12:AH23"/>
    <mergeCell ref="E24:N35"/>
    <mergeCell ref="Y10:AH11"/>
    <mergeCell ref="C32:D35"/>
    <mergeCell ref="AW30:AW32"/>
    <mergeCell ref="E3:P3"/>
    <mergeCell ref="AW54:AW56"/>
    <mergeCell ref="AW57:AW59"/>
    <mergeCell ref="AI36:AR47"/>
    <mergeCell ref="AI60:AR64"/>
    <mergeCell ref="O60:X64"/>
    <mergeCell ref="Y60:AH64"/>
    <mergeCell ref="E60:N64"/>
    <mergeCell ref="C36:D39"/>
    <mergeCell ref="C24:D27"/>
    <mergeCell ref="AW45:AW47"/>
    <mergeCell ref="AW48:AW50"/>
    <mergeCell ref="AW51:AW53"/>
    <mergeCell ref="AW42:AW44"/>
    <mergeCell ref="A60:D64"/>
    <mergeCell ref="A54:D59"/>
    <mergeCell ref="A48:D53"/>
    <mergeCell ref="C40:D43"/>
    <mergeCell ref="C44:D47"/>
    <mergeCell ref="E36:N47"/>
    <mergeCell ref="Y48:AH59"/>
    <mergeCell ref="AI48:AR59"/>
    <mergeCell ref="E48:N59"/>
    <mergeCell ref="O36:X47"/>
    <mergeCell ref="Y36:AH47"/>
    <mergeCell ref="O48:X59"/>
    <mergeCell ref="A40:B43"/>
    <mergeCell ref="AS60:AT64"/>
    <mergeCell ref="AV12:AV23"/>
    <mergeCell ref="AV24:AV35"/>
    <mergeCell ref="AV36:AV47"/>
    <mergeCell ref="AV48:AV59"/>
    <mergeCell ref="AV60:AV64"/>
    <mergeCell ref="AS24:AT35"/>
    <mergeCell ref="AS36:AT47"/>
    <mergeCell ref="AS48:AT59"/>
    <mergeCell ref="AU12:AU23"/>
    <mergeCell ref="AU24:AU35"/>
    <mergeCell ref="AU36:AU47"/>
    <mergeCell ref="AU48:AU59"/>
    <mergeCell ref="AU60:AU64"/>
    <mergeCell ref="AZ34:AZ35"/>
    <mergeCell ref="AZ22:AZ23"/>
    <mergeCell ref="AZ28:AZ29"/>
    <mergeCell ref="AZ32:AZ33"/>
    <mergeCell ref="AX30:AY31"/>
    <mergeCell ref="AX36:AY37"/>
    <mergeCell ref="AZ20:AZ21"/>
    <mergeCell ref="AX28:AY29"/>
    <mergeCell ref="AZ18:AZ19"/>
    <mergeCell ref="AZ36:AZ37"/>
    <mergeCell ref="AZ26:AZ27"/>
    <mergeCell ref="AZ30:AZ31"/>
    <mergeCell ref="AZ24:AZ25"/>
    <mergeCell ref="AX58:AY59"/>
    <mergeCell ref="AX60:AY60"/>
    <mergeCell ref="AX63:AY63"/>
    <mergeCell ref="AX42:AY43"/>
    <mergeCell ref="AX48:AY49"/>
    <mergeCell ref="AZ42:AZ43"/>
    <mergeCell ref="AZ38:AZ39"/>
    <mergeCell ref="AZ40:AZ41"/>
    <mergeCell ref="AZ56:AZ57"/>
    <mergeCell ref="AZ58:AZ59"/>
    <mergeCell ref="AZ52:AZ53"/>
    <mergeCell ref="AZ48:AZ49"/>
    <mergeCell ref="AZ54:AZ55"/>
    <mergeCell ref="AZ46:AZ47"/>
    <mergeCell ref="AX46:AY47"/>
    <mergeCell ref="AZ50:AZ51"/>
    <mergeCell ref="AZ44:AZ45"/>
    <mergeCell ref="AX52:AY53"/>
  </mergeCells>
  <phoneticPr fontId="11"/>
  <printOptions horizontalCentered="1"/>
  <pageMargins left="0.62992125984251968" right="0.62992125984251968" top="0.98425196850393704" bottom="0.98425196850393704" header="0.31496062992125984" footer="0.70866141732283472"/>
  <pageSetup paperSize="9" scale="96" orientation="landscape" r:id="rId1"/>
  <headerFooter>
    <oddFooter>&amp;C&amp;"ＭＳ 明朝,標準"-3-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3738A-1E93-4DF0-A733-DB1625CD83C5}">
  <dimension ref="A1:CR32"/>
  <sheetViews>
    <sheetView view="pageBreakPreview" zoomScale="130" zoomScaleNormal="130" zoomScaleSheetLayoutView="130" workbookViewId="0">
      <selection activeCell="CP3" sqref="CP3:CR4"/>
    </sheetView>
  </sheetViews>
  <sheetFormatPr defaultColWidth="2.08984375" defaultRowHeight="18" customHeight="1"/>
  <cols>
    <col min="1" max="96" width="1.36328125" style="329" customWidth="1"/>
    <col min="97" max="16384" width="2.08984375" style="329"/>
  </cols>
  <sheetData>
    <row r="1" spans="1:96" ht="10.5" customHeight="1">
      <c r="A1" s="32" t="s">
        <v>126</v>
      </c>
    </row>
    <row r="2" spans="1:96" ht="5.25" customHeight="1"/>
    <row r="3" spans="1:96" ht="10.5" customHeight="1">
      <c r="J3" s="752" t="str">
        <f>申!A1</f>
        <v>　令和 ７ 年度</v>
      </c>
      <c r="K3" s="752"/>
      <c r="L3" s="752"/>
      <c r="M3" s="752"/>
      <c r="N3" s="752"/>
      <c r="O3" s="752"/>
      <c r="P3" s="752"/>
      <c r="Q3" s="752"/>
      <c r="R3" s="752"/>
      <c r="Y3" s="759" t="s">
        <v>1746</v>
      </c>
      <c r="Z3" s="759"/>
      <c r="AA3" s="759"/>
      <c r="AB3" s="759"/>
      <c r="AC3" s="759"/>
      <c r="AD3" s="759"/>
      <c r="AE3" s="759"/>
      <c r="AF3" s="759"/>
      <c r="AG3" s="759"/>
      <c r="AH3" s="759"/>
      <c r="AI3" s="759"/>
      <c r="AJ3" s="759"/>
      <c r="AK3" s="759"/>
      <c r="AL3" s="759"/>
      <c r="AM3" s="759"/>
      <c r="AN3" s="759"/>
      <c r="AO3" s="759"/>
      <c r="AP3" s="759"/>
      <c r="AQ3" s="759"/>
      <c r="AR3" s="759"/>
      <c r="AS3" s="759"/>
      <c r="AT3" s="759"/>
      <c r="AU3" s="759"/>
      <c r="AV3" s="759"/>
      <c r="AW3" s="759"/>
      <c r="AX3" s="759"/>
      <c r="AY3" s="759"/>
      <c r="AZ3" s="759"/>
      <c r="BA3" s="759"/>
      <c r="BB3" s="759"/>
      <c r="BC3" s="759"/>
      <c r="BD3" s="759"/>
      <c r="BE3" s="759"/>
      <c r="BF3" s="759"/>
      <c r="BG3" s="759"/>
      <c r="BH3" s="759"/>
      <c r="BI3" s="759"/>
      <c r="BJ3" s="759"/>
      <c r="BK3" s="759"/>
      <c r="BL3" s="759"/>
      <c r="BM3" s="759"/>
      <c r="BN3" s="759"/>
      <c r="BO3" s="759"/>
      <c r="BP3" s="759"/>
      <c r="BQ3" s="759"/>
      <c r="BR3" s="759"/>
      <c r="BS3" s="759"/>
      <c r="CI3" s="27"/>
      <c r="CJ3" s="27"/>
      <c r="CK3" s="27"/>
      <c r="CL3" s="27"/>
      <c r="CM3" s="27"/>
      <c r="CN3" s="27"/>
      <c r="CO3" s="27"/>
      <c r="CP3" s="753">
        <v>1</v>
      </c>
      <c r="CQ3" s="754"/>
      <c r="CR3" s="755"/>
    </row>
    <row r="4" spans="1:96" ht="14.25" customHeight="1">
      <c r="J4" s="752"/>
      <c r="K4" s="752"/>
      <c r="L4" s="752"/>
      <c r="M4" s="752"/>
      <c r="N4" s="752"/>
      <c r="O4" s="752"/>
      <c r="P4" s="752"/>
      <c r="Q4" s="752"/>
      <c r="R4" s="752"/>
      <c r="Y4" s="759"/>
      <c r="Z4" s="759"/>
      <c r="AA4" s="759"/>
      <c r="AB4" s="759"/>
      <c r="AC4" s="759"/>
      <c r="AD4" s="759"/>
      <c r="AE4" s="759"/>
      <c r="AF4" s="759"/>
      <c r="AG4" s="759"/>
      <c r="AH4" s="759"/>
      <c r="AI4" s="759"/>
      <c r="AJ4" s="759"/>
      <c r="AK4" s="759"/>
      <c r="AL4" s="759"/>
      <c r="AM4" s="759"/>
      <c r="AN4" s="759"/>
      <c r="AO4" s="759"/>
      <c r="AP4" s="759"/>
      <c r="AQ4" s="759"/>
      <c r="AR4" s="759"/>
      <c r="AS4" s="759"/>
      <c r="AT4" s="759"/>
      <c r="AU4" s="759"/>
      <c r="AV4" s="759"/>
      <c r="AW4" s="759"/>
      <c r="AX4" s="759"/>
      <c r="AY4" s="759"/>
      <c r="AZ4" s="759"/>
      <c r="BA4" s="759"/>
      <c r="BB4" s="759"/>
      <c r="BC4" s="759"/>
      <c r="BD4" s="759"/>
      <c r="BE4" s="759"/>
      <c r="BF4" s="759"/>
      <c r="BG4" s="759"/>
      <c r="BH4" s="759"/>
      <c r="BI4" s="759"/>
      <c r="BJ4" s="759"/>
      <c r="BK4" s="759"/>
      <c r="BL4" s="759"/>
      <c r="BM4" s="759"/>
      <c r="BN4" s="759"/>
      <c r="BO4" s="759"/>
      <c r="BP4" s="759"/>
      <c r="BQ4" s="759"/>
      <c r="BR4" s="759"/>
      <c r="BS4" s="759"/>
      <c r="CI4" s="27"/>
      <c r="CJ4" s="27"/>
      <c r="CK4" s="27"/>
      <c r="CL4" s="27"/>
      <c r="CM4" s="27"/>
      <c r="CN4" s="27"/>
      <c r="CO4" s="27"/>
      <c r="CP4" s="756"/>
      <c r="CQ4" s="757"/>
      <c r="CR4" s="758"/>
    </row>
    <row r="5" spans="1:96" ht="14.25" customHeight="1">
      <c r="J5" s="752"/>
      <c r="K5" s="752"/>
      <c r="L5" s="752"/>
      <c r="M5" s="752"/>
      <c r="N5" s="752"/>
      <c r="O5" s="752"/>
      <c r="P5" s="752"/>
      <c r="Q5" s="752"/>
      <c r="R5" s="752"/>
      <c r="Y5" s="759"/>
      <c r="Z5" s="759"/>
      <c r="AA5" s="759"/>
      <c r="AB5" s="759"/>
      <c r="AC5" s="759"/>
      <c r="AD5" s="759"/>
      <c r="AE5" s="759"/>
      <c r="AF5" s="759"/>
      <c r="AG5" s="759"/>
      <c r="AH5" s="759"/>
      <c r="AI5" s="759"/>
      <c r="AJ5" s="759"/>
      <c r="AK5" s="759"/>
      <c r="AL5" s="759"/>
      <c r="AM5" s="759"/>
      <c r="AN5" s="759"/>
      <c r="AO5" s="759"/>
      <c r="AP5" s="759"/>
      <c r="AQ5" s="759"/>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CI5" s="27"/>
      <c r="CJ5" s="27"/>
      <c r="CK5" s="27"/>
      <c r="CL5" s="27"/>
      <c r="CM5" s="27"/>
      <c r="CN5" s="27"/>
      <c r="CO5" s="27"/>
      <c r="CP5" s="27"/>
      <c r="CQ5" s="27"/>
      <c r="CR5" s="27"/>
    </row>
    <row r="6" spans="1:96" ht="10.5" customHeight="1">
      <c r="A6" s="327"/>
      <c r="B6" s="327"/>
      <c r="C6" s="327"/>
      <c r="D6" s="327"/>
      <c r="E6" s="327"/>
      <c r="F6" s="327"/>
      <c r="G6" s="327"/>
      <c r="H6" s="327"/>
      <c r="I6" s="327"/>
      <c r="J6" s="327"/>
      <c r="K6" s="327"/>
      <c r="L6" s="327"/>
      <c r="M6" s="327"/>
      <c r="N6" s="327"/>
      <c r="O6" s="327"/>
      <c r="P6" s="327"/>
      <c r="Q6" s="327"/>
      <c r="R6" s="327"/>
      <c r="S6" s="327"/>
      <c r="T6" s="327"/>
      <c r="U6" s="327"/>
      <c r="V6" s="327"/>
      <c r="W6" s="327"/>
      <c r="X6" s="327"/>
      <c r="BQ6" s="30"/>
    </row>
    <row r="7" spans="1:96" ht="9" customHeight="1">
      <c r="A7" s="742" t="s">
        <v>97</v>
      </c>
      <c r="B7" s="742"/>
      <c r="C7" s="742"/>
      <c r="D7" s="742"/>
      <c r="E7" s="742"/>
    </row>
    <row r="8" spans="1:96" ht="9" customHeight="1">
      <c r="A8" s="742"/>
      <c r="B8" s="742"/>
      <c r="C8" s="742"/>
      <c r="D8" s="742"/>
      <c r="E8" s="742"/>
      <c r="AI8" s="741" t="s">
        <v>136</v>
      </c>
      <c r="AJ8" s="741"/>
      <c r="AK8" s="741"/>
      <c r="AL8" s="741"/>
      <c r="AM8" s="741"/>
    </row>
    <row r="9" spans="1:96" ht="9" customHeight="1">
      <c r="A9" s="697" t="s">
        <v>1686</v>
      </c>
      <c r="B9" s="697"/>
      <c r="C9" s="696" t="s">
        <v>135</v>
      </c>
      <c r="D9" s="696"/>
      <c r="E9" s="696"/>
      <c r="F9" s="696"/>
      <c r="G9" s="696"/>
      <c r="H9" s="696"/>
      <c r="I9" s="696"/>
      <c r="J9" s="696"/>
      <c r="K9" s="696"/>
      <c r="L9" s="696"/>
      <c r="M9" s="696"/>
      <c r="N9" s="696"/>
      <c r="O9" s="696"/>
      <c r="P9" s="696"/>
      <c r="Q9" s="696"/>
      <c r="R9" s="696"/>
      <c r="S9" s="696"/>
      <c r="T9" s="696"/>
      <c r="U9" s="696"/>
      <c r="V9" s="696"/>
      <c r="W9" s="696"/>
      <c r="X9" s="696"/>
      <c r="Y9" s="696"/>
      <c r="Z9" s="696"/>
      <c r="AA9" s="696"/>
      <c r="AB9" s="696"/>
      <c r="AC9" s="696"/>
      <c r="AD9" s="696"/>
      <c r="AE9" s="696"/>
      <c r="AF9" s="696"/>
      <c r="AG9" s="696"/>
      <c r="AI9" s="741"/>
      <c r="AJ9" s="741"/>
      <c r="AK9" s="741"/>
      <c r="AL9" s="741"/>
      <c r="AM9" s="741"/>
    </row>
    <row r="10" spans="1:96" ht="9" customHeight="1">
      <c r="A10" s="324"/>
      <c r="B10" s="324"/>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I10" s="328"/>
      <c r="AJ10" s="328"/>
      <c r="AK10" s="328"/>
      <c r="AL10" s="328"/>
      <c r="AM10" s="328"/>
    </row>
    <row r="11" spans="1:96" ht="9" customHeight="1">
      <c r="A11" s="697" t="s">
        <v>1687</v>
      </c>
      <c r="B11" s="697"/>
      <c r="C11" s="696" t="s">
        <v>137</v>
      </c>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I11" s="743" t="s">
        <v>140</v>
      </c>
      <c r="AJ11" s="744"/>
      <c r="AK11" s="745"/>
      <c r="AL11" s="723" t="s">
        <v>1061</v>
      </c>
      <c r="AM11" s="724"/>
      <c r="AN11" s="724"/>
      <c r="AO11" s="724"/>
      <c r="AP11" s="724"/>
      <c r="AQ11" s="724"/>
      <c r="AR11" s="724"/>
      <c r="AS11" s="724"/>
      <c r="AT11" s="725"/>
      <c r="AU11" s="723" t="s">
        <v>1101</v>
      </c>
      <c r="AV11" s="724"/>
      <c r="AW11" s="724"/>
      <c r="AX11" s="724"/>
      <c r="AY11" s="724"/>
      <c r="AZ11" s="724"/>
      <c r="BA11" s="724"/>
      <c r="BB11" s="724"/>
      <c r="BC11" s="725"/>
      <c r="BD11" s="723" t="s">
        <v>1124</v>
      </c>
      <c r="BE11" s="724"/>
      <c r="BF11" s="724"/>
      <c r="BG11" s="724"/>
      <c r="BH11" s="724"/>
      <c r="BI11" s="724"/>
      <c r="BJ11" s="724"/>
      <c r="BK11" s="724"/>
      <c r="BL11" s="725"/>
      <c r="BM11" s="723" t="s">
        <v>1136</v>
      </c>
      <c r="BN11" s="724"/>
      <c r="BO11" s="724"/>
      <c r="BP11" s="724"/>
      <c r="BQ11" s="724"/>
      <c r="BR11" s="724"/>
      <c r="BS11" s="724"/>
      <c r="BT11" s="724"/>
      <c r="BU11" s="725"/>
      <c r="BV11" s="713" t="s">
        <v>1426</v>
      </c>
      <c r="BW11" s="714"/>
      <c r="BX11" s="714"/>
      <c r="BY11" s="714"/>
      <c r="BZ11" s="714"/>
      <c r="CA11" s="714"/>
      <c r="CB11" s="714"/>
      <c r="CC11" s="714"/>
      <c r="CD11" s="715"/>
      <c r="CE11" s="713"/>
      <c r="CF11" s="714"/>
      <c r="CG11" s="714"/>
      <c r="CH11" s="714"/>
      <c r="CI11" s="714"/>
      <c r="CJ11" s="714"/>
      <c r="CK11" s="714"/>
      <c r="CL11" s="714"/>
      <c r="CM11" s="715"/>
      <c r="CN11" s="760" t="s">
        <v>138</v>
      </c>
      <c r="CO11" s="761"/>
      <c r="CP11" s="761"/>
      <c r="CQ11" s="761"/>
      <c r="CR11" s="762"/>
    </row>
    <row r="12" spans="1:96" ht="9" customHeight="1">
      <c r="A12" s="269"/>
      <c r="B12" s="269"/>
      <c r="C12" s="696" t="s">
        <v>141</v>
      </c>
      <c r="D12" s="696"/>
      <c r="E12" s="696"/>
      <c r="F12" s="696"/>
      <c r="G12" s="696"/>
      <c r="H12" s="696"/>
      <c r="I12" s="696"/>
      <c r="J12" s="696"/>
      <c r="K12" s="696"/>
      <c r="L12" s="696"/>
      <c r="M12" s="696"/>
      <c r="N12" s="696"/>
      <c r="O12" s="696"/>
      <c r="P12" s="696"/>
      <c r="Q12" s="696"/>
      <c r="R12" s="696"/>
      <c r="S12" s="696"/>
      <c r="T12" s="696"/>
      <c r="U12" s="696"/>
      <c r="V12" s="696"/>
      <c r="W12" s="696"/>
      <c r="X12" s="696"/>
      <c r="Y12" s="696"/>
      <c r="Z12" s="696"/>
      <c r="AA12" s="696"/>
      <c r="AB12" s="696"/>
      <c r="AC12" s="696"/>
      <c r="AD12" s="696"/>
      <c r="AE12" s="696"/>
      <c r="AF12" s="696"/>
      <c r="AG12" s="696"/>
      <c r="AI12" s="746"/>
      <c r="AJ12" s="747"/>
      <c r="AK12" s="748"/>
      <c r="AL12" s="726"/>
      <c r="AM12" s="727"/>
      <c r="AN12" s="727"/>
      <c r="AO12" s="727"/>
      <c r="AP12" s="727"/>
      <c r="AQ12" s="727"/>
      <c r="AR12" s="727"/>
      <c r="AS12" s="727"/>
      <c r="AT12" s="728"/>
      <c r="AU12" s="726"/>
      <c r="AV12" s="727"/>
      <c r="AW12" s="727"/>
      <c r="AX12" s="727"/>
      <c r="AY12" s="727"/>
      <c r="AZ12" s="727"/>
      <c r="BA12" s="727"/>
      <c r="BB12" s="727"/>
      <c r="BC12" s="728"/>
      <c r="BD12" s="726"/>
      <c r="BE12" s="727"/>
      <c r="BF12" s="727"/>
      <c r="BG12" s="727"/>
      <c r="BH12" s="727"/>
      <c r="BI12" s="727"/>
      <c r="BJ12" s="727"/>
      <c r="BK12" s="727"/>
      <c r="BL12" s="728"/>
      <c r="BM12" s="726"/>
      <c r="BN12" s="727"/>
      <c r="BO12" s="727"/>
      <c r="BP12" s="727"/>
      <c r="BQ12" s="727"/>
      <c r="BR12" s="727"/>
      <c r="BS12" s="727"/>
      <c r="BT12" s="727"/>
      <c r="BU12" s="728"/>
      <c r="BV12" s="716"/>
      <c r="BW12" s="717"/>
      <c r="BX12" s="717"/>
      <c r="BY12" s="717"/>
      <c r="BZ12" s="717"/>
      <c r="CA12" s="717"/>
      <c r="CB12" s="717"/>
      <c r="CC12" s="717"/>
      <c r="CD12" s="718"/>
      <c r="CE12" s="716"/>
      <c r="CF12" s="717"/>
      <c r="CG12" s="717"/>
      <c r="CH12" s="717"/>
      <c r="CI12" s="717"/>
      <c r="CJ12" s="717"/>
      <c r="CK12" s="717"/>
      <c r="CL12" s="717"/>
      <c r="CM12" s="718"/>
      <c r="CN12" s="763"/>
      <c r="CO12" s="764"/>
      <c r="CP12" s="764"/>
      <c r="CQ12" s="764"/>
      <c r="CR12" s="765"/>
    </row>
    <row r="13" spans="1:96" ht="9" customHeight="1">
      <c r="A13" s="269"/>
      <c r="B13" s="269"/>
      <c r="C13" s="696" t="s">
        <v>142</v>
      </c>
      <c r="D13" s="696"/>
      <c r="E13" s="696"/>
      <c r="F13" s="696"/>
      <c r="G13" s="696"/>
      <c r="H13" s="696"/>
      <c r="I13" s="696"/>
      <c r="J13" s="696"/>
      <c r="K13" s="696"/>
      <c r="L13" s="696"/>
      <c r="M13" s="696"/>
      <c r="N13" s="696"/>
      <c r="O13" s="696"/>
      <c r="P13" s="696"/>
      <c r="Q13" s="696"/>
      <c r="R13" s="696"/>
      <c r="S13" s="696"/>
      <c r="T13" s="696"/>
      <c r="U13" s="696"/>
      <c r="V13" s="696"/>
      <c r="W13" s="696"/>
      <c r="X13" s="696"/>
      <c r="Y13" s="696"/>
      <c r="Z13" s="696"/>
      <c r="AA13" s="696"/>
      <c r="AB13" s="696"/>
      <c r="AC13" s="696"/>
      <c r="AD13" s="696"/>
      <c r="AE13" s="696"/>
      <c r="AF13" s="696"/>
      <c r="AG13" s="696"/>
      <c r="AI13" s="749"/>
      <c r="AJ13" s="750"/>
      <c r="AK13" s="751"/>
      <c r="AL13" s="729"/>
      <c r="AM13" s="730"/>
      <c r="AN13" s="730"/>
      <c r="AO13" s="730"/>
      <c r="AP13" s="730"/>
      <c r="AQ13" s="730"/>
      <c r="AR13" s="730"/>
      <c r="AS13" s="730"/>
      <c r="AT13" s="731"/>
      <c r="AU13" s="729"/>
      <c r="AV13" s="730"/>
      <c r="AW13" s="730"/>
      <c r="AX13" s="730"/>
      <c r="AY13" s="730"/>
      <c r="AZ13" s="730"/>
      <c r="BA13" s="730"/>
      <c r="BB13" s="730"/>
      <c r="BC13" s="731"/>
      <c r="BD13" s="729"/>
      <c r="BE13" s="730"/>
      <c r="BF13" s="730"/>
      <c r="BG13" s="730"/>
      <c r="BH13" s="730"/>
      <c r="BI13" s="730"/>
      <c r="BJ13" s="730"/>
      <c r="BK13" s="730"/>
      <c r="BL13" s="731"/>
      <c r="BM13" s="729"/>
      <c r="BN13" s="730"/>
      <c r="BO13" s="730"/>
      <c r="BP13" s="730"/>
      <c r="BQ13" s="730"/>
      <c r="BR13" s="730"/>
      <c r="BS13" s="730"/>
      <c r="BT13" s="730"/>
      <c r="BU13" s="731"/>
      <c r="BV13" s="719"/>
      <c r="BW13" s="720"/>
      <c r="BX13" s="720"/>
      <c r="BY13" s="720"/>
      <c r="BZ13" s="720"/>
      <c r="CA13" s="720"/>
      <c r="CB13" s="720"/>
      <c r="CC13" s="720"/>
      <c r="CD13" s="721"/>
      <c r="CE13" s="719"/>
      <c r="CF13" s="720"/>
      <c r="CG13" s="720"/>
      <c r="CH13" s="720"/>
      <c r="CI13" s="720"/>
      <c r="CJ13" s="720"/>
      <c r="CK13" s="720"/>
      <c r="CL13" s="720"/>
      <c r="CM13" s="721"/>
      <c r="CN13" s="763"/>
      <c r="CO13" s="764"/>
      <c r="CP13" s="764"/>
      <c r="CQ13" s="764"/>
      <c r="CR13" s="765"/>
    </row>
    <row r="14" spans="1:96" ht="9" customHeight="1">
      <c r="A14" s="269"/>
      <c r="B14" s="269"/>
      <c r="C14" s="696" t="s">
        <v>1688</v>
      </c>
      <c r="D14" s="696"/>
      <c r="E14" s="696"/>
      <c r="F14" s="696"/>
      <c r="G14" s="696"/>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I14" s="769" t="s">
        <v>131</v>
      </c>
      <c r="AJ14" s="770"/>
      <c r="AK14" s="771"/>
      <c r="AL14" s="723" t="s">
        <v>359</v>
      </c>
      <c r="AM14" s="724"/>
      <c r="AN14" s="724"/>
      <c r="AO14" s="724"/>
      <c r="AP14" s="724"/>
      <c r="AQ14" s="724"/>
      <c r="AR14" s="724"/>
      <c r="AS14" s="724"/>
      <c r="AT14" s="725"/>
      <c r="AU14" s="723" t="s">
        <v>406</v>
      </c>
      <c r="AV14" s="724"/>
      <c r="AW14" s="724"/>
      <c r="AX14" s="724"/>
      <c r="AY14" s="724"/>
      <c r="AZ14" s="724"/>
      <c r="BA14" s="724"/>
      <c r="BB14" s="724"/>
      <c r="BC14" s="725"/>
      <c r="BD14" s="732" t="s">
        <v>429</v>
      </c>
      <c r="BE14" s="733"/>
      <c r="BF14" s="733"/>
      <c r="BG14" s="733"/>
      <c r="BH14" s="733"/>
      <c r="BI14" s="733"/>
      <c r="BJ14" s="733"/>
      <c r="BK14" s="733"/>
      <c r="BL14" s="734"/>
      <c r="BM14" s="723" t="s">
        <v>440</v>
      </c>
      <c r="BN14" s="724"/>
      <c r="BO14" s="724"/>
      <c r="BP14" s="724"/>
      <c r="BQ14" s="724"/>
      <c r="BR14" s="724"/>
      <c r="BS14" s="724"/>
      <c r="BT14" s="724"/>
      <c r="BU14" s="725"/>
      <c r="BV14" s="713" t="s">
        <v>962</v>
      </c>
      <c r="BW14" s="714"/>
      <c r="BX14" s="714"/>
      <c r="BY14" s="714"/>
      <c r="BZ14" s="714"/>
      <c r="CA14" s="714"/>
      <c r="CB14" s="714"/>
      <c r="CC14" s="714"/>
      <c r="CD14" s="715"/>
      <c r="CE14" s="713"/>
      <c r="CF14" s="714"/>
      <c r="CG14" s="714"/>
      <c r="CH14" s="714"/>
      <c r="CI14" s="714"/>
      <c r="CJ14" s="714"/>
      <c r="CK14" s="714"/>
      <c r="CL14" s="714"/>
      <c r="CM14" s="715"/>
      <c r="CN14" s="763"/>
      <c r="CO14" s="764"/>
      <c r="CP14" s="764"/>
      <c r="CQ14" s="764"/>
      <c r="CR14" s="765"/>
    </row>
    <row r="15" spans="1:96" ht="9" customHeight="1">
      <c r="A15" s="269"/>
      <c r="B15" s="269"/>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I15" s="707"/>
      <c r="AJ15" s="708"/>
      <c r="AK15" s="709"/>
      <c r="AL15" s="726"/>
      <c r="AM15" s="727"/>
      <c r="AN15" s="727"/>
      <c r="AO15" s="727"/>
      <c r="AP15" s="727"/>
      <c r="AQ15" s="727"/>
      <c r="AR15" s="727"/>
      <c r="AS15" s="727"/>
      <c r="AT15" s="728"/>
      <c r="AU15" s="726"/>
      <c r="AV15" s="727"/>
      <c r="AW15" s="727"/>
      <c r="AX15" s="727"/>
      <c r="AY15" s="727"/>
      <c r="AZ15" s="727"/>
      <c r="BA15" s="727"/>
      <c r="BB15" s="727"/>
      <c r="BC15" s="728"/>
      <c r="BD15" s="735"/>
      <c r="BE15" s="736"/>
      <c r="BF15" s="736"/>
      <c r="BG15" s="736"/>
      <c r="BH15" s="736"/>
      <c r="BI15" s="736"/>
      <c r="BJ15" s="736"/>
      <c r="BK15" s="736"/>
      <c r="BL15" s="737"/>
      <c r="BM15" s="726"/>
      <c r="BN15" s="727"/>
      <c r="BO15" s="727"/>
      <c r="BP15" s="727"/>
      <c r="BQ15" s="727"/>
      <c r="BR15" s="727"/>
      <c r="BS15" s="727"/>
      <c r="BT15" s="727"/>
      <c r="BU15" s="728"/>
      <c r="BV15" s="716"/>
      <c r="BW15" s="717"/>
      <c r="BX15" s="717"/>
      <c r="BY15" s="717"/>
      <c r="BZ15" s="717"/>
      <c r="CA15" s="717"/>
      <c r="CB15" s="717"/>
      <c r="CC15" s="717"/>
      <c r="CD15" s="718"/>
      <c r="CE15" s="716"/>
      <c r="CF15" s="717"/>
      <c r="CG15" s="717"/>
      <c r="CH15" s="717"/>
      <c r="CI15" s="717"/>
      <c r="CJ15" s="717"/>
      <c r="CK15" s="717"/>
      <c r="CL15" s="717"/>
      <c r="CM15" s="718"/>
      <c r="CN15" s="763"/>
      <c r="CO15" s="764"/>
      <c r="CP15" s="764"/>
      <c r="CQ15" s="764"/>
      <c r="CR15" s="765"/>
    </row>
    <row r="16" spans="1:96" ht="9" customHeight="1">
      <c r="A16" s="697" t="s">
        <v>1689</v>
      </c>
      <c r="B16" s="697"/>
      <c r="C16" s="698" t="s">
        <v>239</v>
      </c>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I16" s="707"/>
      <c r="AJ16" s="708"/>
      <c r="AK16" s="709"/>
      <c r="AL16" s="726"/>
      <c r="AM16" s="727"/>
      <c r="AN16" s="727"/>
      <c r="AO16" s="727"/>
      <c r="AP16" s="727"/>
      <c r="AQ16" s="727"/>
      <c r="AR16" s="727"/>
      <c r="AS16" s="727"/>
      <c r="AT16" s="728"/>
      <c r="AU16" s="726"/>
      <c r="AV16" s="727"/>
      <c r="AW16" s="727"/>
      <c r="AX16" s="727"/>
      <c r="AY16" s="727"/>
      <c r="AZ16" s="727"/>
      <c r="BA16" s="727"/>
      <c r="BB16" s="727"/>
      <c r="BC16" s="728"/>
      <c r="BD16" s="735"/>
      <c r="BE16" s="736"/>
      <c r="BF16" s="736"/>
      <c r="BG16" s="736"/>
      <c r="BH16" s="736"/>
      <c r="BI16" s="736"/>
      <c r="BJ16" s="736"/>
      <c r="BK16" s="736"/>
      <c r="BL16" s="737"/>
      <c r="BM16" s="726"/>
      <c r="BN16" s="727"/>
      <c r="BO16" s="727"/>
      <c r="BP16" s="727"/>
      <c r="BQ16" s="727"/>
      <c r="BR16" s="727"/>
      <c r="BS16" s="727"/>
      <c r="BT16" s="727"/>
      <c r="BU16" s="728"/>
      <c r="BV16" s="716"/>
      <c r="BW16" s="717"/>
      <c r="BX16" s="717"/>
      <c r="BY16" s="717"/>
      <c r="BZ16" s="717"/>
      <c r="CA16" s="717"/>
      <c r="CB16" s="717"/>
      <c r="CC16" s="717"/>
      <c r="CD16" s="718"/>
      <c r="CE16" s="716"/>
      <c r="CF16" s="717"/>
      <c r="CG16" s="717"/>
      <c r="CH16" s="717"/>
      <c r="CI16" s="717"/>
      <c r="CJ16" s="717"/>
      <c r="CK16" s="717"/>
      <c r="CL16" s="717"/>
      <c r="CM16" s="718"/>
      <c r="CN16" s="763"/>
      <c r="CO16" s="764"/>
      <c r="CP16" s="764"/>
      <c r="CQ16" s="764"/>
      <c r="CR16" s="765"/>
    </row>
    <row r="17" spans="1:96" ht="9" customHeight="1">
      <c r="A17" s="269"/>
      <c r="B17" s="269"/>
      <c r="C17" s="696" t="s">
        <v>143</v>
      </c>
      <c r="D17" s="696"/>
      <c r="E17" s="696"/>
      <c r="F17" s="696"/>
      <c r="G17" s="696"/>
      <c r="H17" s="696"/>
      <c r="I17" s="696"/>
      <c r="J17" s="696"/>
      <c r="K17" s="696"/>
      <c r="L17" s="696"/>
      <c r="M17" s="696"/>
      <c r="N17" s="696"/>
      <c r="O17" s="696"/>
      <c r="P17" s="696"/>
      <c r="Q17" s="696"/>
      <c r="R17" s="696"/>
      <c r="S17" s="696"/>
      <c r="T17" s="696"/>
      <c r="U17" s="696"/>
      <c r="V17" s="696"/>
      <c r="W17" s="696"/>
      <c r="X17" s="696"/>
      <c r="Y17" s="696"/>
      <c r="Z17" s="696"/>
      <c r="AA17" s="696"/>
      <c r="AB17" s="696"/>
      <c r="AC17" s="696"/>
      <c r="AD17" s="696"/>
      <c r="AE17" s="696"/>
      <c r="AF17" s="696"/>
      <c r="AG17" s="696"/>
      <c r="AI17" s="707"/>
      <c r="AJ17" s="708"/>
      <c r="AK17" s="709"/>
      <c r="AL17" s="729"/>
      <c r="AM17" s="730"/>
      <c r="AN17" s="730"/>
      <c r="AO17" s="730"/>
      <c r="AP17" s="730"/>
      <c r="AQ17" s="730"/>
      <c r="AR17" s="730"/>
      <c r="AS17" s="730"/>
      <c r="AT17" s="731"/>
      <c r="AU17" s="729"/>
      <c r="AV17" s="730"/>
      <c r="AW17" s="730"/>
      <c r="AX17" s="730"/>
      <c r="AY17" s="730"/>
      <c r="AZ17" s="730"/>
      <c r="BA17" s="730"/>
      <c r="BB17" s="730"/>
      <c r="BC17" s="731"/>
      <c r="BD17" s="738"/>
      <c r="BE17" s="739"/>
      <c r="BF17" s="739"/>
      <c r="BG17" s="739"/>
      <c r="BH17" s="739"/>
      <c r="BI17" s="739"/>
      <c r="BJ17" s="739"/>
      <c r="BK17" s="739"/>
      <c r="BL17" s="740"/>
      <c r="BM17" s="729"/>
      <c r="BN17" s="730"/>
      <c r="BO17" s="730"/>
      <c r="BP17" s="730"/>
      <c r="BQ17" s="730"/>
      <c r="BR17" s="730"/>
      <c r="BS17" s="730"/>
      <c r="BT17" s="730"/>
      <c r="BU17" s="731"/>
      <c r="BV17" s="719"/>
      <c r="BW17" s="720"/>
      <c r="BX17" s="720"/>
      <c r="BY17" s="720"/>
      <c r="BZ17" s="720"/>
      <c r="CA17" s="720"/>
      <c r="CB17" s="720"/>
      <c r="CC17" s="720"/>
      <c r="CD17" s="721"/>
      <c r="CE17" s="719"/>
      <c r="CF17" s="720"/>
      <c r="CG17" s="720"/>
      <c r="CH17" s="720"/>
      <c r="CI17" s="720"/>
      <c r="CJ17" s="720"/>
      <c r="CK17" s="720"/>
      <c r="CL17" s="720"/>
      <c r="CM17" s="721"/>
      <c r="CN17" s="763"/>
      <c r="CO17" s="764"/>
      <c r="CP17" s="764"/>
      <c r="CQ17" s="764"/>
      <c r="CR17" s="765"/>
    </row>
    <row r="18" spans="1:96" ht="9" customHeight="1">
      <c r="A18" s="269"/>
      <c r="B18" s="269"/>
      <c r="C18" s="696" t="s">
        <v>1730</v>
      </c>
      <c r="D18" s="696"/>
      <c r="E18" s="696"/>
      <c r="F18" s="696"/>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I18" s="73" t="s">
        <v>132</v>
      </c>
      <c r="AJ18" s="31"/>
      <c r="AK18" s="34"/>
      <c r="AL18" s="701" t="s">
        <v>108</v>
      </c>
      <c r="AM18" s="702"/>
      <c r="AN18" s="702"/>
      <c r="AO18" s="703"/>
      <c r="AP18" s="704" t="s">
        <v>238</v>
      </c>
      <c r="AQ18" s="705"/>
      <c r="AR18" s="705"/>
      <c r="AS18" s="705"/>
      <c r="AT18" s="706"/>
      <c r="AU18" s="701" t="s">
        <v>108</v>
      </c>
      <c r="AV18" s="702"/>
      <c r="AW18" s="702"/>
      <c r="AX18" s="703"/>
      <c r="AY18" s="704" t="s">
        <v>238</v>
      </c>
      <c r="AZ18" s="705"/>
      <c r="BA18" s="705"/>
      <c r="BB18" s="705"/>
      <c r="BC18" s="706"/>
      <c r="BD18" s="701" t="s">
        <v>108</v>
      </c>
      <c r="BE18" s="702"/>
      <c r="BF18" s="702"/>
      <c r="BG18" s="703"/>
      <c r="BH18" s="704" t="s">
        <v>238</v>
      </c>
      <c r="BI18" s="705"/>
      <c r="BJ18" s="705"/>
      <c r="BK18" s="705"/>
      <c r="BL18" s="706"/>
      <c r="BM18" s="701" t="s">
        <v>108</v>
      </c>
      <c r="BN18" s="702"/>
      <c r="BO18" s="702"/>
      <c r="BP18" s="703"/>
      <c r="BQ18" s="704" t="s">
        <v>238</v>
      </c>
      <c r="BR18" s="705"/>
      <c r="BS18" s="705"/>
      <c r="BT18" s="705"/>
      <c r="BU18" s="706"/>
      <c r="BV18" s="701" t="s">
        <v>108</v>
      </c>
      <c r="BW18" s="702"/>
      <c r="BX18" s="702"/>
      <c r="BY18" s="703"/>
      <c r="BZ18" s="704" t="s">
        <v>238</v>
      </c>
      <c r="CA18" s="705"/>
      <c r="CB18" s="705"/>
      <c r="CC18" s="705"/>
      <c r="CD18" s="706"/>
      <c r="CE18" s="701" t="s">
        <v>108</v>
      </c>
      <c r="CF18" s="702"/>
      <c r="CG18" s="702"/>
      <c r="CH18" s="703"/>
      <c r="CI18" s="704" t="s">
        <v>238</v>
      </c>
      <c r="CJ18" s="705"/>
      <c r="CK18" s="705"/>
      <c r="CL18" s="705"/>
      <c r="CM18" s="706"/>
      <c r="CN18" s="766"/>
      <c r="CO18" s="767"/>
      <c r="CP18" s="767"/>
      <c r="CQ18" s="767"/>
      <c r="CR18" s="768"/>
    </row>
    <row r="19" spans="1:96" ht="9" customHeight="1">
      <c r="A19" s="269"/>
      <c r="B19" s="269"/>
      <c r="C19" s="722" t="s">
        <v>1690</v>
      </c>
      <c r="D19" s="722"/>
      <c r="E19" s="722"/>
      <c r="F19" s="722"/>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I19" s="707" t="s">
        <v>134</v>
      </c>
      <c r="AJ19" s="708"/>
      <c r="AK19" s="709"/>
      <c r="AL19" s="700" t="str">
        <f>IF(AL14="","",INDEX(港コード!$C$4:$C$739,MATCH(AL14,港コード!$G$4:$G$739,0),1))</f>
        <v>010413</v>
      </c>
      <c r="AM19" s="700"/>
      <c r="AN19" s="700"/>
      <c r="AO19" s="700"/>
      <c r="AP19" s="699">
        <v>18</v>
      </c>
      <c r="AQ19" s="699"/>
      <c r="AR19" s="699"/>
      <c r="AS19" s="699"/>
      <c r="AT19" s="699"/>
      <c r="AU19" s="700" t="str">
        <f>IF(AU14="","",INDEX(港コード!$C$4:$C$739,MATCH(AU14,港コード!$G$4:$G$739,0),1))</f>
        <v>020214</v>
      </c>
      <c r="AV19" s="700"/>
      <c r="AW19" s="700"/>
      <c r="AX19" s="700"/>
      <c r="AY19" s="699">
        <v>3</v>
      </c>
      <c r="AZ19" s="699"/>
      <c r="BA19" s="699"/>
      <c r="BB19" s="699"/>
      <c r="BC19" s="699"/>
      <c r="BD19" s="700" t="str">
        <f>IF(BD14="","",INDEX(港コード!$C$4:$C$739,MATCH(BD14,港コード!$G$4:$G$739,0),1))</f>
        <v>040118</v>
      </c>
      <c r="BE19" s="700"/>
      <c r="BF19" s="700"/>
      <c r="BG19" s="700"/>
      <c r="BH19" s="699">
        <v>12</v>
      </c>
      <c r="BI19" s="699"/>
      <c r="BJ19" s="699"/>
      <c r="BK19" s="699"/>
      <c r="BL19" s="699"/>
      <c r="BM19" s="700" t="str">
        <f>IF(BM14="","",INDEX(港コード!$C$4:$C$739,MATCH(BM14,港コード!$G$4:$G$739,0),1))</f>
        <v>060119</v>
      </c>
      <c r="BN19" s="700"/>
      <c r="BO19" s="700"/>
      <c r="BP19" s="700"/>
      <c r="BQ19" s="699">
        <v>1</v>
      </c>
      <c r="BR19" s="699"/>
      <c r="BS19" s="699"/>
      <c r="BT19" s="699"/>
      <c r="BU19" s="699"/>
      <c r="BV19" s="700">
        <f>IF(BV14="","",INDEX(港コード!$C$4:$C$739,MATCH(BV14,港コード!$G$4:$G$739,0),1))</f>
        <v>441007</v>
      </c>
      <c r="BW19" s="700"/>
      <c r="BX19" s="700"/>
      <c r="BY19" s="700"/>
      <c r="BZ19" s="699">
        <v>1</v>
      </c>
      <c r="CA19" s="699"/>
      <c r="CB19" s="699"/>
      <c r="CC19" s="699"/>
      <c r="CD19" s="699"/>
      <c r="CE19" s="700" t="str">
        <f>IF(CE14="","",INDEX(港コード!$C$4:$C$739,MATCH(CE14,港コード!$G$4:$G$739,0),1))</f>
        <v/>
      </c>
      <c r="CF19" s="700"/>
      <c r="CG19" s="700"/>
      <c r="CH19" s="700"/>
      <c r="CI19" s="699"/>
      <c r="CJ19" s="699"/>
      <c r="CK19" s="699"/>
      <c r="CL19" s="699"/>
      <c r="CM19" s="699"/>
      <c r="CN19" s="690">
        <f>SUM(AP19,AY19,BH19,BQ19,BZ19,CI19)</f>
        <v>35</v>
      </c>
      <c r="CO19" s="691"/>
      <c r="CP19" s="691"/>
      <c r="CQ19" s="691"/>
      <c r="CR19" s="692"/>
    </row>
    <row r="20" spans="1:96" ht="9" customHeight="1">
      <c r="A20" s="269"/>
      <c r="B20" s="269"/>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I20" s="707"/>
      <c r="AJ20" s="708"/>
      <c r="AK20" s="709"/>
      <c r="AL20" s="700"/>
      <c r="AM20" s="700"/>
      <c r="AN20" s="700"/>
      <c r="AO20" s="700"/>
      <c r="AP20" s="699"/>
      <c r="AQ20" s="699"/>
      <c r="AR20" s="699"/>
      <c r="AS20" s="699"/>
      <c r="AT20" s="699"/>
      <c r="AU20" s="700"/>
      <c r="AV20" s="700"/>
      <c r="AW20" s="700"/>
      <c r="AX20" s="700"/>
      <c r="AY20" s="699"/>
      <c r="AZ20" s="699"/>
      <c r="BA20" s="699"/>
      <c r="BB20" s="699"/>
      <c r="BC20" s="699"/>
      <c r="BD20" s="700"/>
      <c r="BE20" s="700"/>
      <c r="BF20" s="700"/>
      <c r="BG20" s="700"/>
      <c r="BH20" s="699"/>
      <c r="BI20" s="699"/>
      <c r="BJ20" s="699"/>
      <c r="BK20" s="699"/>
      <c r="BL20" s="699"/>
      <c r="BM20" s="700"/>
      <c r="BN20" s="700"/>
      <c r="BO20" s="700"/>
      <c r="BP20" s="700"/>
      <c r="BQ20" s="699"/>
      <c r="BR20" s="699"/>
      <c r="BS20" s="699"/>
      <c r="BT20" s="699"/>
      <c r="BU20" s="699"/>
      <c r="BV20" s="700"/>
      <c r="BW20" s="700"/>
      <c r="BX20" s="700"/>
      <c r="BY20" s="700"/>
      <c r="BZ20" s="699"/>
      <c r="CA20" s="699"/>
      <c r="CB20" s="699"/>
      <c r="CC20" s="699"/>
      <c r="CD20" s="699"/>
      <c r="CE20" s="700"/>
      <c r="CF20" s="700"/>
      <c r="CG20" s="700"/>
      <c r="CH20" s="700"/>
      <c r="CI20" s="699"/>
      <c r="CJ20" s="699"/>
      <c r="CK20" s="699"/>
      <c r="CL20" s="699"/>
      <c r="CM20" s="699"/>
      <c r="CN20" s="690"/>
      <c r="CO20" s="691"/>
      <c r="CP20" s="691"/>
      <c r="CQ20" s="691"/>
      <c r="CR20" s="692"/>
    </row>
    <row r="21" spans="1:96" ht="9" customHeight="1">
      <c r="A21" s="697" t="s">
        <v>1691</v>
      </c>
      <c r="B21" s="697"/>
      <c r="C21" s="698" t="s">
        <v>139</v>
      </c>
      <c r="D21" s="698"/>
      <c r="E21" s="698"/>
      <c r="F21" s="698"/>
      <c r="G21" s="698"/>
      <c r="H21" s="698"/>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I21" s="710"/>
      <c r="AJ21" s="711"/>
      <c r="AK21" s="712"/>
      <c r="AL21" s="700"/>
      <c r="AM21" s="700"/>
      <c r="AN21" s="700"/>
      <c r="AO21" s="700"/>
      <c r="AP21" s="699"/>
      <c r="AQ21" s="699"/>
      <c r="AR21" s="699"/>
      <c r="AS21" s="699"/>
      <c r="AT21" s="699"/>
      <c r="AU21" s="700"/>
      <c r="AV21" s="700"/>
      <c r="AW21" s="700"/>
      <c r="AX21" s="700"/>
      <c r="AY21" s="699"/>
      <c r="AZ21" s="699"/>
      <c r="BA21" s="699"/>
      <c r="BB21" s="699"/>
      <c r="BC21" s="699"/>
      <c r="BD21" s="700"/>
      <c r="BE21" s="700"/>
      <c r="BF21" s="700"/>
      <c r="BG21" s="700"/>
      <c r="BH21" s="699"/>
      <c r="BI21" s="699"/>
      <c r="BJ21" s="699"/>
      <c r="BK21" s="699"/>
      <c r="BL21" s="699"/>
      <c r="BM21" s="700"/>
      <c r="BN21" s="700"/>
      <c r="BO21" s="700"/>
      <c r="BP21" s="700"/>
      <c r="BQ21" s="699"/>
      <c r="BR21" s="699"/>
      <c r="BS21" s="699"/>
      <c r="BT21" s="699"/>
      <c r="BU21" s="699"/>
      <c r="BV21" s="700"/>
      <c r="BW21" s="700"/>
      <c r="BX21" s="700"/>
      <c r="BY21" s="700"/>
      <c r="BZ21" s="699"/>
      <c r="CA21" s="699"/>
      <c r="CB21" s="699"/>
      <c r="CC21" s="699"/>
      <c r="CD21" s="699"/>
      <c r="CE21" s="700"/>
      <c r="CF21" s="700"/>
      <c r="CG21" s="700"/>
      <c r="CH21" s="700"/>
      <c r="CI21" s="699"/>
      <c r="CJ21" s="699"/>
      <c r="CK21" s="699"/>
      <c r="CL21" s="699"/>
      <c r="CM21" s="699"/>
      <c r="CN21" s="693"/>
      <c r="CO21" s="694"/>
      <c r="CP21" s="694"/>
      <c r="CQ21" s="694"/>
      <c r="CR21" s="695"/>
    </row>
    <row r="22" spans="1:96" ht="9" customHeight="1">
      <c r="A22" s="269"/>
      <c r="B22" s="269"/>
      <c r="C22" s="696" t="s">
        <v>300</v>
      </c>
      <c r="D22" s="696"/>
      <c r="E22" s="696"/>
      <c r="F22" s="696"/>
      <c r="G22" s="696"/>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row>
    <row r="23" spans="1:96" ht="9" customHeight="1">
      <c r="A23" s="269"/>
      <c r="B23" s="269"/>
      <c r="C23" s="696" t="s">
        <v>301</v>
      </c>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6"/>
    </row>
    <row r="24" spans="1:96" ht="9" customHeight="1">
      <c r="A24" s="269"/>
      <c r="B24" s="269"/>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row>
    <row r="25" spans="1:96" ht="9" customHeight="1">
      <c r="A25" s="697" t="s">
        <v>1692</v>
      </c>
      <c r="B25" s="697"/>
      <c r="C25" s="698" t="s">
        <v>1731</v>
      </c>
      <c r="D25" s="698"/>
      <c r="E25" s="698"/>
      <c r="F25" s="698"/>
      <c r="G25" s="698"/>
      <c r="H25" s="698"/>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698"/>
    </row>
    <row r="26" spans="1:96" ht="9" customHeight="1">
      <c r="A26" s="269"/>
      <c r="B26" s="269"/>
      <c r="C26" s="696" t="s">
        <v>1732</v>
      </c>
      <c r="D26" s="696"/>
      <c r="E26" s="696"/>
      <c r="F26" s="696"/>
      <c r="G26" s="696"/>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row>
    <row r="27" spans="1:96" ht="9" customHeight="1">
      <c r="A27" s="269"/>
      <c r="B27" s="269"/>
      <c r="C27" s="696" t="s">
        <v>338</v>
      </c>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row>
    <row r="28" spans="1:96" ht="9" customHeight="1">
      <c r="A28" s="269"/>
      <c r="B28" s="269"/>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row>
    <row r="29" spans="1:96" ht="9" customHeight="1">
      <c r="A29" s="697" t="s">
        <v>1693</v>
      </c>
      <c r="B29" s="697"/>
      <c r="C29" s="698" t="s">
        <v>144</v>
      </c>
      <c r="D29" s="698"/>
      <c r="E29" s="698"/>
      <c r="F29" s="698"/>
      <c r="G29" s="698"/>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row>
    <row r="30" spans="1:96" ht="9" customHeight="1">
      <c r="A30" s="324"/>
      <c r="B30" s="324"/>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row>
    <row r="31" spans="1:96" ht="9" customHeight="1">
      <c r="A31" s="697" t="s">
        <v>107</v>
      </c>
      <c r="B31" s="697"/>
      <c r="C31" s="698" t="s">
        <v>335</v>
      </c>
      <c r="D31" s="698"/>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8"/>
      <c r="AY31" s="698"/>
      <c r="AZ31" s="325"/>
      <c r="BA31" s="325"/>
      <c r="BB31" s="325"/>
      <c r="BC31" s="325"/>
      <c r="BD31" s="325"/>
      <c r="BE31" s="325"/>
      <c r="BF31" s="325"/>
      <c r="BG31" s="325"/>
      <c r="BH31" s="325"/>
      <c r="BI31" s="325"/>
      <c r="BJ31" s="325"/>
      <c r="BK31" s="325"/>
      <c r="BL31" s="325"/>
    </row>
    <row r="32" spans="1:96" ht="9" customHeight="1"/>
  </sheetData>
  <mergeCells count="70">
    <mergeCell ref="J3:R5"/>
    <mergeCell ref="CP3:CR4"/>
    <mergeCell ref="Y3:BS5"/>
    <mergeCell ref="A11:B11"/>
    <mergeCell ref="C11:AG11"/>
    <mergeCell ref="BV11:CD13"/>
    <mergeCell ref="CE11:CM13"/>
    <mergeCell ref="CN11:CR18"/>
    <mergeCell ref="A16:B16"/>
    <mergeCell ref="C16:AG16"/>
    <mergeCell ref="C17:AG17"/>
    <mergeCell ref="C18:AG18"/>
    <mergeCell ref="AI14:AK17"/>
    <mergeCell ref="AL14:AT17"/>
    <mergeCell ref="AU14:BC17"/>
    <mergeCell ref="C14:AG14"/>
    <mergeCell ref="C12:AG12"/>
    <mergeCell ref="AI8:AM9"/>
    <mergeCell ref="C13:AG13"/>
    <mergeCell ref="A7:E8"/>
    <mergeCell ref="A9:B9"/>
    <mergeCell ref="C9:AG9"/>
    <mergeCell ref="AI11:AK13"/>
    <mergeCell ref="AL11:AT13"/>
    <mergeCell ref="AU11:BC13"/>
    <mergeCell ref="BD11:BL13"/>
    <mergeCell ref="BM11:BU13"/>
    <mergeCell ref="BD14:BL17"/>
    <mergeCell ref="BM14:BU17"/>
    <mergeCell ref="BV14:CD17"/>
    <mergeCell ref="CE14:CM17"/>
    <mergeCell ref="C19:AG19"/>
    <mergeCell ref="AL18:AO18"/>
    <mergeCell ref="AP18:AT18"/>
    <mergeCell ref="AU18:AX18"/>
    <mergeCell ref="AY18:BC18"/>
    <mergeCell ref="BD18:BG18"/>
    <mergeCell ref="CI18:CM18"/>
    <mergeCell ref="AU19:AX21"/>
    <mergeCell ref="AY19:BC21"/>
    <mergeCell ref="BD19:BG21"/>
    <mergeCell ref="BH19:BL21"/>
    <mergeCell ref="BH18:BL18"/>
    <mergeCell ref="BM18:BP18"/>
    <mergeCell ref="BQ18:BU18"/>
    <mergeCell ref="BV18:BY18"/>
    <mergeCell ref="BZ18:CD18"/>
    <mergeCell ref="CE18:CH18"/>
    <mergeCell ref="A31:B31"/>
    <mergeCell ref="C31:AY31"/>
    <mergeCell ref="BM19:BP21"/>
    <mergeCell ref="BQ19:BU21"/>
    <mergeCell ref="BV19:BY21"/>
    <mergeCell ref="C23:AG23"/>
    <mergeCell ref="A21:B21"/>
    <mergeCell ref="C21:AG21"/>
    <mergeCell ref="C22:AG22"/>
    <mergeCell ref="A25:B25"/>
    <mergeCell ref="C25:AG25"/>
    <mergeCell ref="AI19:AK21"/>
    <mergeCell ref="AL19:AO21"/>
    <mergeCell ref="CN19:CR21"/>
    <mergeCell ref="C26:AG26"/>
    <mergeCell ref="C27:AG27"/>
    <mergeCell ref="A29:B29"/>
    <mergeCell ref="C29:AG29"/>
    <mergeCell ref="BZ19:CD21"/>
    <mergeCell ref="CE19:CH21"/>
    <mergeCell ref="CI19:CM21"/>
    <mergeCell ref="AP19:AT21"/>
  </mergeCells>
  <phoneticPr fontId="60"/>
  <dataValidations count="2">
    <dataValidation type="list" allowBlank="1" showInputMessage="1" showErrorMessage="1" sqref="AL14:CM17" xr:uid="{00A08E6B-4A5D-410E-AC1C-800E2EF54E73}">
      <formula1>OFFSET(INDIRECT(AL11),0,0,1,COUNTA(INDIRECT(AL11))-COUNTIF(INDIRECT(AL11),""))</formula1>
    </dataValidation>
    <dataValidation type="list" allowBlank="1" showInputMessage="1" showErrorMessage="1" sqref="AL11:CM13" xr:uid="{331584F3-CB3A-4BD5-8098-F92906C7530F}">
      <formula1>地方</formula1>
    </dataValidation>
  </dataValidations>
  <printOptions horizontalCentered="1" verticalCentered="1"/>
  <pageMargins left="0.23622047244094491" right="0.23622047244094491" top="0.74803149606299213" bottom="0.74803149606299213" header="0.31496062992125984" footer="0.31496062992125984"/>
  <pageSetup paperSize="9" scale="98" orientation="landscape" r:id="rId1"/>
  <headerFooter alignWithMargins="0">
    <oddFooter>&amp;C&amp;"ＭＳ 明朝,標準"-4-</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DC114"/>
  <sheetViews>
    <sheetView view="pageBreakPreview" zoomScale="115" zoomScaleNormal="115" zoomScaleSheetLayoutView="115" workbookViewId="0">
      <selection activeCell="E23" sqref="E23:R24"/>
    </sheetView>
  </sheetViews>
  <sheetFormatPr defaultColWidth="2.08984375" defaultRowHeight="18" customHeight="1"/>
  <cols>
    <col min="1" max="96" width="1.36328125" style="28" customWidth="1"/>
    <col min="97" max="100" width="2.08984375" style="28"/>
    <col min="101" max="101" width="3.08984375" style="28" bestFit="1" customWidth="1"/>
    <col min="102" max="103" width="2.08984375" style="28"/>
    <col min="104" max="104" width="4.1796875" style="28" customWidth="1"/>
    <col min="105" max="105" width="8" style="28" customWidth="1"/>
    <col min="106" max="106" width="6.36328125" style="28" customWidth="1"/>
    <col min="107" max="107" width="5.54296875" style="28" customWidth="1"/>
    <col min="108" max="16384" width="2.08984375" style="28"/>
  </cols>
  <sheetData>
    <row r="1" spans="1:107" ht="10.5" customHeight="1">
      <c r="A1" s="32" t="s">
        <v>1749</v>
      </c>
    </row>
    <row r="2" spans="1:107" ht="5.25" customHeight="1" thickBot="1"/>
    <row r="3" spans="1:107" ht="10.5" customHeight="1" thickTop="1">
      <c r="A3" s="788" t="s">
        <v>123</v>
      </c>
      <c r="B3" s="789"/>
      <c r="C3" s="789"/>
      <c r="D3" s="789"/>
      <c r="E3" s="789"/>
      <c r="F3" s="789"/>
      <c r="G3" s="789"/>
      <c r="H3" s="789"/>
      <c r="I3" s="813" t="s">
        <v>124</v>
      </c>
      <c r="J3" s="814"/>
      <c r="K3" s="814"/>
      <c r="L3" s="814"/>
      <c r="M3" s="814"/>
      <c r="N3" s="814"/>
      <c r="O3" s="814"/>
      <c r="P3" s="814"/>
      <c r="Q3" s="814"/>
      <c r="R3" s="814"/>
      <c r="S3" s="814"/>
      <c r="T3" s="815"/>
      <c r="X3" s="752" t="str">
        <f>申!A1</f>
        <v>　令和 ７ 年度</v>
      </c>
      <c r="Y3" s="752"/>
      <c r="Z3" s="752"/>
      <c r="AA3" s="752"/>
      <c r="AB3" s="752"/>
      <c r="AC3" s="752"/>
      <c r="AD3" s="752"/>
      <c r="AE3" s="752"/>
      <c r="AF3" s="752"/>
      <c r="AM3" s="27"/>
      <c r="AN3" s="816" t="s">
        <v>127</v>
      </c>
      <c r="AO3" s="816"/>
      <c r="AP3" s="816"/>
      <c r="AQ3" s="816"/>
      <c r="AR3" s="816"/>
      <c r="AS3" s="816"/>
      <c r="AT3" s="816"/>
      <c r="AU3" s="816"/>
      <c r="AV3" s="816"/>
      <c r="AW3" s="816"/>
      <c r="AX3" s="816"/>
      <c r="AY3" s="816"/>
      <c r="AZ3" s="816"/>
      <c r="BA3" s="816"/>
      <c r="BB3" s="816"/>
      <c r="BC3" s="816"/>
      <c r="BD3" s="816"/>
      <c r="BE3" s="816"/>
      <c r="BF3" s="816"/>
      <c r="BG3" s="816"/>
      <c r="BH3" s="816"/>
      <c r="BI3" s="816"/>
      <c r="BJ3" s="816"/>
      <c r="BK3" s="816"/>
      <c r="BL3" s="816"/>
      <c r="BM3" s="816"/>
      <c r="BN3" s="816"/>
      <c r="BO3" s="816"/>
      <c r="BP3" s="816"/>
      <c r="BQ3" s="816"/>
      <c r="BR3" s="816"/>
      <c r="BS3" s="816"/>
      <c r="BT3" s="816"/>
      <c r="BU3" s="816"/>
      <c r="BV3" s="816"/>
      <c r="BW3" s="816"/>
      <c r="BX3" s="816"/>
      <c r="BY3" s="816"/>
      <c r="BZ3" s="816"/>
      <c r="CA3" s="816"/>
      <c r="CB3" s="816"/>
      <c r="CC3" s="27"/>
      <c r="CD3" s="27"/>
      <c r="CE3" s="27"/>
      <c r="CF3" s="27"/>
      <c r="CG3" s="27"/>
      <c r="CH3" s="27"/>
      <c r="CI3" s="27"/>
      <c r="CJ3" s="27"/>
      <c r="CK3" s="27"/>
      <c r="CL3" s="27"/>
      <c r="CM3" s="27"/>
      <c r="CN3" s="27"/>
      <c r="CO3" s="27"/>
      <c r="CP3" s="753">
        <v>1</v>
      </c>
      <c r="CQ3" s="754"/>
      <c r="CR3" s="755"/>
      <c r="CX3" s="272"/>
      <c r="CY3" s="272"/>
      <c r="CZ3" s="272" t="s">
        <v>1747</v>
      </c>
      <c r="DA3" s="272" t="s">
        <v>1748</v>
      </c>
      <c r="DB3" s="272" t="s">
        <v>1752</v>
      </c>
    </row>
    <row r="4" spans="1:107" ht="14.25" customHeight="1">
      <c r="A4" s="807"/>
      <c r="B4" s="808"/>
      <c r="C4" s="808"/>
      <c r="D4" s="808"/>
      <c r="E4" s="808"/>
      <c r="F4" s="808"/>
      <c r="G4" s="808"/>
      <c r="H4" s="817"/>
      <c r="I4" s="821"/>
      <c r="J4" s="808"/>
      <c r="K4" s="808"/>
      <c r="L4" s="808"/>
      <c r="M4" s="808"/>
      <c r="N4" s="808"/>
      <c r="O4" s="808"/>
      <c r="P4" s="808"/>
      <c r="Q4" s="808"/>
      <c r="R4" s="808"/>
      <c r="S4" s="808"/>
      <c r="T4" s="817"/>
      <c r="X4" s="752"/>
      <c r="Y4" s="752"/>
      <c r="Z4" s="752"/>
      <c r="AA4" s="752"/>
      <c r="AB4" s="752"/>
      <c r="AC4" s="752"/>
      <c r="AD4" s="752"/>
      <c r="AE4" s="752"/>
      <c r="AF4" s="752"/>
      <c r="AL4" s="27"/>
      <c r="AM4" s="27"/>
      <c r="AN4" s="816"/>
      <c r="AO4" s="816"/>
      <c r="AP4" s="816"/>
      <c r="AQ4" s="816"/>
      <c r="AR4" s="816"/>
      <c r="AS4" s="816"/>
      <c r="AT4" s="816"/>
      <c r="AU4" s="816"/>
      <c r="AV4" s="816"/>
      <c r="AW4" s="816"/>
      <c r="AX4" s="816"/>
      <c r="AY4" s="816"/>
      <c r="AZ4" s="816"/>
      <c r="BA4" s="816"/>
      <c r="BB4" s="816"/>
      <c r="BC4" s="816"/>
      <c r="BD4" s="816"/>
      <c r="BE4" s="816"/>
      <c r="BF4" s="816"/>
      <c r="BG4" s="816"/>
      <c r="BH4" s="816"/>
      <c r="BI4" s="816"/>
      <c r="BJ4" s="816"/>
      <c r="BK4" s="816"/>
      <c r="BL4" s="816"/>
      <c r="BM4" s="816"/>
      <c r="BN4" s="816"/>
      <c r="BO4" s="816"/>
      <c r="BP4" s="816"/>
      <c r="BQ4" s="816"/>
      <c r="BR4" s="816"/>
      <c r="BS4" s="816"/>
      <c r="BT4" s="816"/>
      <c r="BU4" s="816"/>
      <c r="BV4" s="816"/>
      <c r="BW4" s="816"/>
      <c r="BX4" s="816"/>
      <c r="BY4" s="816"/>
      <c r="BZ4" s="816"/>
      <c r="CA4" s="816"/>
      <c r="CB4" s="816"/>
      <c r="CC4" s="27"/>
      <c r="CD4" s="27"/>
      <c r="CE4" s="27"/>
      <c r="CF4" s="27"/>
      <c r="CG4" s="27"/>
      <c r="CH4" s="27"/>
      <c r="CI4" s="27"/>
      <c r="CJ4" s="27"/>
      <c r="CK4" s="27"/>
      <c r="CL4" s="27"/>
      <c r="CM4" s="27"/>
      <c r="CN4" s="27"/>
      <c r="CO4" s="27"/>
      <c r="CP4" s="756"/>
      <c r="CQ4" s="757"/>
      <c r="CR4" s="758"/>
      <c r="CW4" s="28">
        <v>12</v>
      </c>
      <c r="CX4" s="272" t="s">
        <v>1753</v>
      </c>
      <c r="CY4" s="272" t="s">
        <v>1754</v>
      </c>
      <c r="CZ4" s="332">
        <v>1</v>
      </c>
      <c r="DA4" s="332" t="str">
        <f>E12</f>
        <v/>
      </c>
      <c r="DB4" s="333">
        <f>K12</f>
        <v>0</v>
      </c>
      <c r="DC4" s="28" t="str">
        <f>"="&amp;CY4&amp;CW4</f>
        <v>=K12</v>
      </c>
    </row>
    <row r="5" spans="1:107" ht="14.25" customHeight="1" thickBot="1">
      <c r="A5" s="818"/>
      <c r="B5" s="819"/>
      <c r="C5" s="819"/>
      <c r="D5" s="819"/>
      <c r="E5" s="819"/>
      <c r="F5" s="819"/>
      <c r="G5" s="819"/>
      <c r="H5" s="820"/>
      <c r="I5" s="822"/>
      <c r="J5" s="823"/>
      <c r="K5" s="823"/>
      <c r="L5" s="823"/>
      <c r="M5" s="823"/>
      <c r="N5" s="823"/>
      <c r="O5" s="823"/>
      <c r="P5" s="823"/>
      <c r="Q5" s="823"/>
      <c r="R5" s="823"/>
      <c r="S5" s="823"/>
      <c r="T5" s="824"/>
      <c r="X5" s="752"/>
      <c r="Y5" s="752"/>
      <c r="Z5" s="752"/>
      <c r="AA5" s="752"/>
      <c r="AB5" s="752"/>
      <c r="AC5" s="752"/>
      <c r="AD5" s="752"/>
      <c r="AE5" s="752"/>
      <c r="AF5" s="752"/>
      <c r="AL5" s="27"/>
      <c r="AM5" s="27"/>
      <c r="AN5" s="816"/>
      <c r="AO5" s="816"/>
      <c r="AP5" s="816"/>
      <c r="AQ5" s="816"/>
      <c r="AR5" s="816"/>
      <c r="AS5" s="816"/>
      <c r="AT5" s="816"/>
      <c r="AU5" s="816"/>
      <c r="AV5" s="816"/>
      <c r="AW5" s="816"/>
      <c r="AX5" s="816"/>
      <c r="AY5" s="816"/>
      <c r="AZ5" s="816"/>
      <c r="BA5" s="816"/>
      <c r="BB5" s="816"/>
      <c r="BC5" s="816"/>
      <c r="BD5" s="816"/>
      <c r="BE5" s="816"/>
      <c r="BF5" s="816"/>
      <c r="BG5" s="816"/>
      <c r="BH5" s="816"/>
      <c r="BI5" s="816"/>
      <c r="BJ5" s="816"/>
      <c r="BK5" s="816"/>
      <c r="BL5" s="816"/>
      <c r="BM5" s="816"/>
      <c r="BN5" s="816"/>
      <c r="BO5" s="816"/>
      <c r="BP5" s="816"/>
      <c r="BQ5" s="816"/>
      <c r="BR5" s="816"/>
      <c r="BS5" s="816"/>
      <c r="BT5" s="816"/>
      <c r="BU5" s="816"/>
      <c r="BV5" s="816"/>
      <c r="BW5" s="816"/>
      <c r="BX5" s="816"/>
      <c r="BY5" s="816"/>
      <c r="BZ5" s="816"/>
      <c r="CA5" s="816"/>
      <c r="CB5" s="816"/>
      <c r="CC5" s="27"/>
      <c r="CD5" s="27"/>
      <c r="CE5" s="27"/>
      <c r="CF5" s="27"/>
      <c r="CG5" s="27"/>
      <c r="CH5" s="27"/>
      <c r="CI5" s="27"/>
      <c r="CJ5" s="27"/>
      <c r="CK5" s="27"/>
      <c r="CL5" s="27"/>
      <c r="CM5" s="27"/>
      <c r="CN5" s="27"/>
      <c r="CO5" s="27"/>
      <c r="CP5" s="27"/>
      <c r="CQ5" s="27"/>
      <c r="CR5" s="27"/>
      <c r="CW5" s="28">
        <v>12</v>
      </c>
      <c r="CX5" s="272" t="s">
        <v>1755</v>
      </c>
      <c r="CY5" s="272" t="s">
        <v>1756</v>
      </c>
      <c r="CZ5" s="332">
        <v>2</v>
      </c>
      <c r="DA5" s="332" t="str">
        <f>S12</f>
        <v/>
      </c>
      <c r="DB5" s="333">
        <f>Y12</f>
        <v>0</v>
      </c>
      <c r="DC5" s="330" t="str">
        <f t="shared" ref="DC5:DC68" si="0">"="&amp;CY5&amp;CW5</f>
        <v>=Y12</v>
      </c>
    </row>
    <row r="6" spans="1:107" ht="10.5" customHeight="1" thickTop="1">
      <c r="A6" s="29"/>
      <c r="B6" s="29"/>
      <c r="C6" s="29"/>
      <c r="D6" s="29"/>
      <c r="E6" s="29"/>
      <c r="F6" s="29"/>
      <c r="G6" s="29"/>
      <c r="H6" s="29"/>
      <c r="I6" s="29"/>
      <c r="J6" s="29"/>
      <c r="K6" s="29"/>
      <c r="L6" s="29"/>
      <c r="M6" s="29"/>
      <c r="N6" s="29"/>
      <c r="O6" s="29"/>
      <c r="P6" s="29"/>
      <c r="Q6" s="29"/>
      <c r="R6" s="29"/>
      <c r="S6" s="29"/>
      <c r="T6" s="29"/>
      <c r="U6" s="29"/>
      <c r="V6" s="29"/>
      <c r="W6" s="29"/>
      <c r="X6" s="29"/>
      <c r="BQ6" s="30"/>
      <c r="CW6" s="330">
        <v>12</v>
      </c>
      <c r="CX6" s="272" t="s">
        <v>1757</v>
      </c>
      <c r="CY6" s="272" t="s">
        <v>1758</v>
      </c>
      <c r="CZ6" s="332">
        <v>3</v>
      </c>
      <c r="DA6" s="332" t="str">
        <f>AG12</f>
        <v/>
      </c>
      <c r="DB6" s="333">
        <f>AM12</f>
        <v>0</v>
      </c>
      <c r="DC6" s="330" t="str">
        <f t="shared" si="0"/>
        <v>=AM12</v>
      </c>
    </row>
    <row r="7" spans="1:107" s="272" customFormat="1" ht="12.75" customHeight="1">
      <c r="A7" s="713" t="s">
        <v>128</v>
      </c>
      <c r="B7" s="714"/>
      <c r="C7" s="714"/>
      <c r="D7" s="715"/>
      <c r="E7" s="798"/>
      <c r="F7" s="799"/>
      <c r="G7" s="799"/>
      <c r="H7" s="799"/>
      <c r="I7" s="799"/>
      <c r="J7" s="799"/>
      <c r="K7" s="799"/>
      <c r="L7" s="799"/>
      <c r="M7" s="799"/>
      <c r="N7" s="799"/>
      <c r="O7" s="799"/>
      <c r="P7" s="799"/>
      <c r="Q7" s="799"/>
      <c r="R7" s="800"/>
      <c r="S7" s="798"/>
      <c r="T7" s="799"/>
      <c r="U7" s="799"/>
      <c r="V7" s="799"/>
      <c r="W7" s="799"/>
      <c r="X7" s="799"/>
      <c r="Y7" s="799"/>
      <c r="Z7" s="799"/>
      <c r="AA7" s="799"/>
      <c r="AB7" s="799"/>
      <c r="AC7" s="799"/>
      <c r="AD7" s="799"/>
      <c r="AE7" s="799"/>
      <c r="AF7" s="800"/>
      <c r="AG7" s="798"/>
      <c r="AH7" s="799"/>
      <c r="AI7" s="799"/>
      <c r="AJ7" s="799"/>
      <c r="AK7" s="799"/>
      <c r="AL7" s="799"/>
      <c r="AM7" s="799"/>
      <c r="AN7" s="799"/>
      <c r="AO7" s="799"/>
      <c r="AP7" s="799"/>
      <c r="AQ7" s="799"/>
      <c r="AR7" s="799"/>
      <c r="AS7" s="799"/>
      <c r="AT7" s="800"/>
      <c r="AU7" s="798"/>
      <c r="AV7" s="799"/>
      <c r="AW7" s="799"/>
      <c r="AX7" s="799"/>
      <c r="AY7" s="799"/>
      <c r="AZ7" s="799"/>
      <c r="BA7" s="799"/>
      <c r="BB7" s="799"/>
      <c r="BC7" s="799"/>
      <c r="BD7" s="799"/>
      <c r="BE7" s="799"/>
      <c r="BF7" s="799"/>
      <c r="BG7" s="799"/>
      <c r="BH7" s="800"/>
      <c r="BI7" s="798"/>
      <c r="BJ7" s="799"/>
      <c r="BK7" s="799"/>
      <c r="BL7" s="799"/>
      <c r="BM7" s="799"/>
      <c r="BN7" s="799"/>
      <c r="BO7" s="799"/>
      <c r="BP7" s="799"/>
      <c r="BQ7" s="799"/>
      <c r="BR7" s="799"/>
      <c r="BS7" s="799"/>
      <c r="BT7" s="799"/>
      <c r="BU7" s="799"/>
      <c r="BV7" s="800"/>
      <c r="BW7" s="798"/>
      <c r="BX7" s="799"/>
      <c r="BY7" s="799"/>
      <c r="BZ7" s="799"/>
      <c r="CA7" s="799"/>
      <c r="CB7" s="799"/>
      <c r="CC7" s="799"/>
      <c r="CD7" s="799"/>
      <c r="CE7" s="799"/>
      <c r="CF7" s="799"/>
      <c r="CG7" s="799"/>
      <c r="CH7" s="799"/>
      <c r="CI7" s="799"/>
      <c r="CJ7" s="800"/>
      <c r="CK7" s="761" t="s">
        <v>129</v>
      </c>
      <c r="CL7" s="761"/>
      <c r="CM7" s="761"/>
      <c r="CN7" s="761"/>
      <c r="CO7" s="761"/>
      <c r="CP7" s="761"/>
      <c r="CQ7" s="761"/>
      <c r="CR7" s="762"/>
      <c r="CW7" s="330">
        <v>12</v>
      </c>
      <c r="CX7" s="272" t="s">
        <v>1759</v>
      </c>
      <c r="CY7" s="272" t="s">
        <v>1760</v>
      </c>
      <c r="CZ7" s="332">
        <v>4</v>
      </c>
      <c r="DA7" s="332" t="str">
        <f>AU12</f>
        <v/>
      </c>
      <c r="DB7" s="333">
        <f>BA12</f>
        <v>0</v>
      </c>
      <c r="DC7" s="330" t="str">
        <f t="shared" si="0"/>
        <v>=BA12</v>
      </c>
    </row>
    <row r="8" spans="1:107" s="272" customFormat="1" ht="12.75" customHeight="1">
      <c r="A8" s="719" t="s">
        <v>130</v>
      </c>
      <c r="B8" s="720"/>
      <c r="C8" s="720"/>
      <c r="D8" s="721"/>
      <c r="E8" s="801"/>
      <c r="F8" s="802"/>
      <c r="G8" s="802"/>
      <c r="H8" s="802"/>
      <c r="I8" s="802"/>
      <c r="J8" s="802"/>
      <c r="K8" s="802"/>
      <c r="L8" s="802"/>
      <c r="M8" s="802"/>
      <c r="N8" s="802"/>
      <c r="O8" s="802"/>
      <c r="P8" s="802"/>
      <c r="Q8" s="802"/>
      <c r="R8" s="803"/>
      <c r="S8" s="801"/>
      <c r="T8" s="802"/>
      <c r="U8" s="802"/>
      <c r="V8" s="802"/>
      <c r="W8" s="802"/>
      <c r="X8" s="802"/>
      <c r="Y8" s="802"/>
      <c r="Z8" s="802"/>
      <c r="AA8" s="802"/>
      <c r="AB8" s="802"/>
      <c r="AC8" s="802"/>
      <c r="AD8" s="802"/>
      <c r="AE8" s="802"/>
      <c r="AF8" s="803"/>
      <c r="AG8" s="801"/>
      <c r="AH8" s="802"/>
      <c r="AI8" s="802"/>
      <c r="AJ8" s="802"/>
      <c r="AK8" s="802"/>
      <c r="AL8" s="802"/>
      <c r="AM8" s="802"/>
      <c r="AN8" s="802"/>
      <c r="AO8" s="802"/>
      <c r="AP8" s="802"/>
      <c r="AQ8" s="802"/>
      <c r="AR8" s="802"/>
      <c r="AS8" s="802"/>
      <c r="AT8" s="803"/>
      <c r="AU8" s="801"/>
      <c r="AV8" s="802"/>
      <c r="AW8" s="802"/>
      <c r="AX8" s="802"/>
      <c r="AY8" s="802"/>
      <c r="AZ8" s="802"/>
      <c r="BA8" s="802"/>
      <c r="BB8" s="802"/>
      <c r="BC8" s="802"/>
      <c r="BD8" s="802"/>
      <c r="BE8" s="802"/>
      <c r="BF8" s="802"/>
      <c r="BG8" s="802"/>
      <c r="BH8" s="803"/>
      <c r="BI8" s="801"/>
      <c r="BJ8" s="802"/>
      <c r="BK8" s="802"/>
      <c r="BL8" s="802"/>
      <c r="BM8" s="802"/>
      <c r="BN8" s="802"/>
      <c r="BO8" s="802"/>
      <c r="BP8" s="802"/>
      <c r="BQ8" s="802"/>
      <c r="BR8" s="802"/>
      <c r="BS8" s="802"/>
      <c r="BT8" s="802"/>
      <c r="BU8" s="802"/>
      <c r="BV8" s="803"/>
      <c r="BW8" s="801"/>
      <c r="BX8" s="802"/>
      <c r="BY8" s="802"/>
      <c r="BZ8" s="802"/>
      <c r="CA8" s="802"/>
      <c r="CB8" s="802"/>
      <c r="CC8" s="802"/>
      <c r="CD8" s="802"/>
      <c r="CE8" s="802"/>
      <c r="CF8" s="802"/>
      <c r="CG8" s="802"/>
      <c r="CH8" s="802"/>
      <c r="CI8" s="802"/>
      <c r="CJ8" s="803"/>
      <c r="CK8" s="764"/>
      <c r="CL8" s="764"/>
      <c r="CM8" s="764"/>
      <c r="CN8" s="764"/>
      <c r="CO8" s="764"/>
      <c r="CP8" s="764"/>
      <c r="CQ8" s="764"/>
      <c r="CR8" s="765"/>
      <c r="CW8" s="330">
        <v>12</v>
      </c>
      <c r="CX8" s="272" t="s">
        <v>1761</v>
      </c>
      <c r="CY8" s="272" t="s">
        <v>1762</v>
      </c>
      <c r="CZ8" s="332">
        <v>5</v>
      </c>
      <c r="DA8" s="332" t="str">
        <f>BI12</f>
        <v/>
      </c>
      <c r="DB8" s="333">
        <f>BO12</f>
        <v>0</v>
      </c>
      <c r="DC8" s="330" t="str">
        <f t="shared" si="0"/>
        <v>=BO12</v>
      </c>
    </row>
    <row r="9" spans="1:107" s="272" customFormat="1" ht="12.75" customHeight="1">
      <c r="A9" s="713" t="s">
        <v>131</v>
      </c>
      <c r="B9" s="714"/>
      <c r="C9" s="714"/>
      <c r="D9" s="715"/>
      <c r="E9" s="798"/>
      <c r="F9" s="799"/>
      <c r="G9" s="799"/>
      <c r="H9" s="799"/>
      <c r="I9" s="799"/>
      <c r="J9" s="799"/>
      <c r="K9" s="799"/>
      <c r="L9" s="799"/>
      <c r="M9" s="799"/>
      <c r="N9" s="799"/>
      <c r="O9" s="799"/>
      <c r="P9" s="799"/>
      <c r="Q9" s="799"/>
      <c r="R9" s="800"/>
      <c r="S9" s="798"/>
      <c r="T9" s="799"/>
      <c r="U9" s="799"/>
      <c r="V9" s="799"/>
      <c r="W9" s="799"/>
      <c r="X9" s="799"/>
      <c r="Y9" s="799"/>
      <c r="Z9" s="799"/>
      <c r="AA9" s="799"/>
      <c r="AB9" s="799"/>
      <c r="AC9" s="799"/>
      <c r="AD9" s="799"/>
      <c r="AE9" s="799"/>
      <c r="AF9" s="800"/>
      <c r="AG9" s="807"/>
      <c r="AH9" s="808"/>
      <c r="AI9" s="808"/>
      <c r="AJ9" s="808"/>
      <c r="AK9" s="808"/>
      <c r="AL9" s="808"/>
      <c r="AM9" s="808"/>
      <c r="AN9" s="808"/>
      <c r="AO9" s="808"/>
      <c r="AP9" s="808"/>
      <c r="AQ9" s="808"/>
      <c r="AR9" s="808"/>
      <c r="AS9" s="808"/>
      <c r="AT9" s="809"/>
      <c r="AU9" s="807"/>
      <c r="AV9" s="808"/>
      <c r="AW9" s="808"/>
      <c r="AX9" s="808"/>
      <c r="AY9" s="808"/>
      <c r="AZ9" s="808"/>
      <c r="BA9" s="808"/>
      <c r="BB9" s="808"/>
      <c r="BC9" s="808"/>
      <c r="BD9" s="808"/>
      <c r="BE9" s="808"/>
      <c r="BF9" s="808"/>
      <c r="BG9" s="808"/>
      <c r="BH9" s="809"/>
      <c r="BI9" s="807"/>
      <c r="BJ9" s="808"/>
      <c r="BK9" s="808"/>
      <c r="BL9" s="808"/>
      <c r="BM9" s="808"/>
      <c r="BN9" s="808"/>
      <c r="BO9" s="808"/>
      <c r="BP9" s="808"/>
      <c r="BQ9" s="808"/>
      <c r="BR9" s="808"/>
      <c r="BS9" s="808"/>
      <c r="BT9" s="808"/>
      <c r="BU9" s="808"/>
      <c r="BV9" s="809"/>
      <c r="BW9" s="807"/>
      <c r="BX9" s="808"/>
      <c r="BY9" s="808"/>
      <c r="BZ9" s="808"/>
      <c r="CA9" s="808"/>
      <c r="CB9" s="808"/>
      <c r="CC9" s="808"/>
      <c r="CD9" s="808"/>
      <c r="CE9" s="808"/>
      <c r="CF9" s="808"/>
      <c r="CG9" s="808"/>
      <c r="CH9" s="808"/>
      <c r="CI9" s="808"/>
      <c r="CJ9" s="809"/>
      <c r="CK9" s="764"/>
      <c r="CL9" s="764"/>
      <c r="CM9" s="764"/>
      <c r="CN9" s="764"/>
      <c r="CO9" s="764"/>
      <c r="CP9" s="764"/>
      <c r="CQ9" s="764"/>
      <c r="CR9" s="765"/>
      <c r="CW9" s="330">
        <v>12</v>
      </c>
      <c r="CX9" s="272" t="s">
        <v>1763</v>
      </c>
      <c r="CY9" s="272" t="s">
        <v>1764</v>
      </c>
      <c r="CZ9" s="332">
        <v>6</v>
      </c>
      <c r="DA9" s="332" t="str">
        <f>BW12</f>
        <v/>
      </c>
      <c r="DB9" s="333">
        <f>CC12</f>
        <v>0</v>
      </c>
      <c r="DC9" s="330" t="str">
        <f t="shared" si="0"/>
        <v>=CC12</v>
      </c>
    </row>
    <row r="10" spans="1:107" s="272" customFormat="1" ht="12.75" customHeight="1" thickBot="1">
      <c r="A10" s="716"/>
      <c r="B10" s="717"/>
      <c r="C10" s="717"/>
      <c r="D10" s="718"/>
      <c r="E10" s="804"/>
      <c r="F10" s="805"/>
      <c r="G10" s="805"/>
      <c r="H10" s="805"/>
      <c r="I10" s="805"/>
      <c r="J10" s="805"/>
      <c r="K10" s="805"/>
      <c r="L10" s="805"/>
      <c r="M10" s="805"/>
      <c r="N10" s="805"/>
      <c r="O10" s="805"/>
      <c r="P10" s="805"/>
      <c r="Q10" s="805"/>
      <c r="R10" s="806"/>
      <c r="S10" s="804"/>
      <c r="T10" s="805"/>
      <c r="U10" s="805"/>
      <c r="V10" s="805"/>
      <c r="W10" s="805"/>
      <c r="X10" s="805"/>
      <c r="Y10" s="805"/>
      <c r="Z10" s="805"/>
      <c r="AA10" s="805"/>
      <c r="AB10" s="805"/>
      <c r="AC10" s="805"/>
      <c r="AD10" s="805"/>
      <c r="AE10" s="805"/>
      <c r="AF10" s="806"/>
      <c r="AG10" s="810"/>
      <c r="AH10" s="811"/>
      <c r="AI10" s="811"/>
      <c r="AJ10" s="811"/>
      <c r="AK10" s="811"/>
      <c r="AL10" s="811"/>
      <c r="AM10" s="811"/>
      <c r="AN10" s="811"/>
      <c r="AO10" s="811"/>
      <c r="AP10" s="811"/>
      <c r="AQ10" s="811"/>
      <c r="AR10" s="811"/>
      <c r="AS10" s="811"/>
      <c r="AT10" s="812"/>
      <c r="AU10" s="810"/>
      <c r="AV10" s="811"/>
      <c r="AW10" s="811"/>
      <c r="AX10" s="811"/>
      <c r="AY10" s="811"/>
      <c r="AZ10" s="811"/>
      <c r="BA10" s="811"/>
      <c r="BB10" s="811"/>
      <c r="BC10" s="811"/>
      <c r="BD10" s="811"/>
      <c r="BE10" s="811"/>
      <c r="BF10" s="811"/>
      <c r="BG10" s="811"/>
      <c r="BH10" s="812"/>
      <c r="BI10" s="810"/>
      <c r="BJ10" s="811"/>
      <c r="BK10" s="811"/>
      <c r="BL10" s="811"/>
      <c r="BM10" s="811"/>
      <c r="BN10" s="811"/>
      <c r="BO10" s="811"/>
      <c r="BP10" s="811"/>
      <c r="BQ10" s="811"/>
      <c r="BR10" s="811"/>
      <c r="BS10" s="811"/>
      <c r="BT10" s="811"/>
      <c r="BU10" s="811"/>
      <c r="BV10" s="812"/>
      <c r="BW10" s="810"/>
      <c r="BX10" s="811"/>
      <c r="BY10" s="811"/>
      <c r="BZ10" s="811"/>
      <c r="CA10" s="811"/>
      <c r="CB10" s="811"/>
      <c r="CC10" s="811"/>
      <c r="CD10" s="811"/>
      <c r="CE10" s="811"/>
      <c r="CF10" s="811"/>
      <c r="CG10" s="811"/>
      <c r="CH10" s="811"/>
      <c r="CI10" s="811"/>
      <c r="CJ10" s="812"/>
      <c r="CK10" s="764"/>
      <c r="CL10" s="764"/>
      <c r="CM10" s="764"/>
      <c r="CN10" s="764"/>
      <c r="CO10" s="764"/>
      <c r="CP10" s="764"/>
      <c r="CQ10" s="764"/>
      <c r="CR10" s="765"/>
      <c r="CW10" s="272">
        <v>20</v>
      </c>
      <c r="CX10" s="330" t="s">
        <v>1753</v>
      </c>
      <c r="CY10" s="330" t="s">
        <v>1754</v>
      </c>
      <c r="CZ10" s="332">
        <v>7</v>
      </c>
      <c r="DA10" s="332" t="str">
        <f>E20</f>
        <v/>
      </c>
      <c r="DB10" s="333">
        <f>K20</f>
        <v>0</v>
      </c>
      <c r="DC10" s="330" t="str">
        <f t="shared" si="0"/>
        <v>=K20</v>
      </c>
    </row>
    <row r="11" spans="1:107" s="272" customFormat="1" ht="9" customHeight="1" thickTop="1">
      <c r="A11" s="716" t="s">
        <v>132</v>
      </c>
      <c r="B11" s="717"/>
      <c r="C11" s="717"/>
      <c r="D11" s="718"/>
      <c r="E11" s="788" t="s">
        <v>108</v>
      </c>
      <c r="F11" s="789"/>
      <c r="G11" s="789"/>
      <c r="H11" s="789"/>
      <c r="I11" s="789"/>
      <c r="J11" s="789"/>
      <c r="K11" s="773" t="s">
        <v>133</v>
      </c>
      <c r="L11" s="774"/>
      <c r="M11" s="774"/>
      <c r="N11" s="774"/>
      <c r="O11" s="774"/>
      <c r="P11" s="774"/>
      <c r="Q11" s="774"/>
      <c r="R11" s="775"/>
      <c r="S11" s="788" t="s">
        <v>108</v>
      </c>
      <c r="T11" s="789"/>
      <c r="U11" s="789"/>
      <c r="V11" s="789"/>
      <c r="W11" s="789"/>
      <c r="X11" s="789"/>
      <c r="Y11" s="773" t="s">
        <v>133</v>
      </c>
      <c r="Z11" s="774"/>
      <c r="AA11" s="774"/>
      <c r="AB11" s="774"/>
      <c r="AC11" s="774"/>
      <c r="AD11" s="774"/>
      <c r="AE11" s="774"/>
      <c r="AF11" s="775"/>
      <c r="AG11" s="790" t="s">
        <v>108</v>
      </c>
      <c r="AH11" s="789"/>
      <c r="AI11" s="789"/>
      <c r="AJ11" s="789"/>
      <c r="AK11" s="789"/>
      <c r="AL11" s="791"/>
      <c r="AM11" s="773" t="s">
        <v>133</v>
      </c>
      <c r="AN11" s="774"/>
      <c r="AO11" s="774"/>
      <c r="AP11" s="774"/>
      <c r="AQ11" s="774"/>
      <c r="AR11" s="774"/>
      <c r="AS11" s="774"/>
      <c r="AT11" s="775"/>
      <c r="AU11" s="790" t="s">
        <v>108</v>
      </c>
      <c r="AV11" s="789"/>
      <c r="AW11" s="789"/>
      <c r="AX11" s="789"/>
      <c r="AY11" s="789"/>
      <c r="AZ11" s="791"/>
      <c r="BA11" s="773" t="s">
        <v>133</v>
      </c>
      <c r="BB11" s="774"/>
      <c r="BC11" s="774"/>
      <c r="BD11" s="774"/>
      <c r="BE11" s="774"/>
      <c r="BF11" s="774"/>
      <c r="BG11" s="774"/>
      <c r="BH11" s="775"/>
      <c r="BI11" s="790" t="s">
        <v>108</v>
      </c>
      <c r="BJ11" s="789"/>
      <c r="BK11" s="789"/>
      <c r="BL11" s="789"/>
      <c r="BM11" s="789"/>
      <c r="BN11" s="791"/>
      <c r="BO11" s="773" t="s">
        <v>133</v>
      </c>
      <c r="BP11" s="774"/>
      <c r="BQ11" s="774"/>
      <c r="BR11" s="774"/>
      <c r="BS11" s="774"/>
      <c r="BT11" s="774"/>
      <c r="BU11" s="774"/>
      <c r="BV11" s="775"/>
      <c r="BW11" s="790" t="s">
        <v>108</v>
      </c>
      <c r="BX11" s="789"/>
      <c r="BY11" s="789"/>
      <c r="BZ11" s="789"/>
      <c r="CA11" s="789"/>
      <c r="CB11" s="791"/>
      <c r="CC11" s="773" t="s">
        <v>133</v>
      </c>
      <c r="CD11" s="774"/>
      <c r="CE11" s="774"/>
      <c r="CF11" s="774"/>
      <c r="CG11" s="774"/>
      <c r="CH11" s="774"/>
      <c r="CI11" s="774"/>
      <c r="CJ11" s="775"/>
      <c r="CK11" s="767"/>
      <c r="CL11" s="767"/>
      <c r="CM11" s="767"/>
      <c r="CN11" s="767"/>
      <c r="CO11" s="767"/>
      <c r="CP11" s="767"/>
      <c r="CQ11" s="767"/>
      <c r="CR11" s="768"/>
      <c r="CW11" s="272">
        <v>20</v>
      </c>
      <c r="CX11" s="330" t="s">
        <v>1755</v>
      </c>
      <c r="CY11" s="330" t="s">
        <v>1756</v>
      </c>
      <c r="CZ11" s="332">
        <v>8</v>
      </c>
      <c r="DA11" s="332" t="str">
        <f>S20</f>
        <v/>
      </c>
      <c r="DB11" s="333">
        <f>Y20</f>
        <v>0</v>
      </c>
      <c r="DC11" s="330" t="str">
        <f t="shared" si="0"/>
        <v>=Y20</v>
      </c>
    </row>
    <row r="12" spans="1:107" s="272" customFormat="1" ht="15" customHeight="1">
      <c r="A12" s="716" t="s">
        <v>134</v>
      </c>
      <c r="B12" s="717"/>
      <c r="C12" s="717"/>
      <c r="D12" s="718"/>
      <c r="E12" s="776" t="str">
        <f>IF(E9="","",VLOOKUP(E7&amp;E9,港コード!$B$4:$C$739,2,0))</f>
        <v/>
      </c>
      <c r="F12" s="777"/>
      <c r="G12" s="777"/>
      <c r="H12" s="777"/>
      <c r="I12" s="777"/>
      <c r="J12" s="778"/>
      <c r="K12" s="782"/>
      <c r="L12" s="783"/>
      <c r="M12" s="783"/>
      <c r="N12" s="783"/>
      <c r="O12" s="783"/>
      <c r="P12" s="783"/>
      <c r="Q12" s="783"/>
      <c r="R12" s="784"/>
      <c r="S12" s="776" t="str">
        <f>IF(S9="","",VLOOKUP(S7&amp;S9,港コード!$B$4:$C$739,2,0))</f>
        <v/>
      </c>
      <c r="T12" s="777"/>
      <c r="U12" s="777"/>
      <c r="V12" s="777"/>
      <c r="W12" s="777"/>
      <c r="X12" s="778"/>
      <c r="Y12" s="782"/>
      <c r="Z12" s="783"/>
      <c r="AA12" s="783"/>
      <c r="AB12" s="783"/>
      <c r="AC12" s="783"/>
      <c r="AD12" s="783"/>
      <c r="AE12" s="783"/>
      <c r="AF12" s="784"/>
      <c r="AG12" s="776" t="str">
        <f>IF(AG9="","",VLOOKUP(AG7&amp;AG9,港コード!$B$4:$C$739,2,0))</f>
        <v/>
      </c>
      <c r="AH12" s="777"/>
      <c r="AI12" s="777"/>
      <c r="AJ12" s="777"/>
      <c r="AK12" s="777"/>
      <c r="AL12" s="778"/>
      <c r="AM12" s="782"/>
      <c r="AN12" s="783"/>
      <c r="AO12" s="783"/>
      <c r="AP12" s="783"/>
      <c r="AQ12" s="783"/>
      <c r="AR12" s="783"/>
      <c r="AS12" s="783"/>
      <c r="AT12" s="784"/>
      <c r="AU12" s="776" t="str">
        <f>IF(AU9="","",VLOOKUP(AU7&amp;AU9,港コード!$B$4:$C$739,2,0))</f>
        <v/>
      </c>
      <c r="AV12" s="777"/>
      <c r="AW12" s="777"/>
      <c r="AX12" s="777"/>
      <c r="AY12" s="777"/>
      <c r="AZ12" s="778"/>
      <c r="BA12" s="782"/>
      <c r="BB12" s="783"/>
      <c r="BC12" s="783"/>
      <c r="BD12" s="783"/>
      <c r="BE12" s="783"/>
      <c r="BF12" s="783"/>
      <c r="BG12" s="783"/>
      <c r="BH12" s="784"/>
      <c r="BI12" s="776" t="str">
        <f>IF(BI9="","",VLOOKUP(BI7&amp;BI9,港コード!$B$4:$C$739,2,0))</f>
        <v/>
      </c>
      <c r="BJ12" s="777"/>
      <c r="BK12" s="777"/>
      <c r="BL12" s="777"/>
      <c r="BM12" s="777"/>
      <c r="BN12" s="778"/>
      <c r="BO12" s="782"/>
      <c r="BP12" s="783"/>
      <c r="BQ12" s="783"/>
      <c r="BR12" s="783"/>
      <c r="BS12" s="783"/>
      <c r="BT12" s="783"/>
      <c r="BU12" s="783"/>
      <c r="BV12" s="784"/>
      <c r="BW12" s="776" t="str">
        <f>IF(BW9="","",VLOOKUP(BW7&amp;BW9,港コード!$B$4:$C$739,2,0))</f>
        <v/>
      </c>
      <c r="BX12" s="777"/>
      <c r="BY12" s="777"/>
      <c r="BZ12" s="777"/>
      <c r="CA12" s="777"/>
      <c r="CB12" s="778"/>
      <c r="CC12" s="782"/>
      <c r="CD12" s="783"/>
      <c r="CE12" s="783"/>
      <c r="CF12" s="783"/>
      <c r="CG12" s="783"/>
      <c r="CH12" s="783"/>
      <c r="CI12" s="783"/>
      <c r="CJ12" s="784"/>
      <c r="CK12" s="792">
        <f>SUM(K12,Y12,AM12,BA12,BO12,CC12)</f>
        <v>0</v>
      </c>
      <c r="CL12" s="793"/>
      <c r="CM12" s="793"/>
      <c r="CN12" s="793"/>
      <c r="CO12" s="793"/>
      <c r="CP12" s="793"/>
      <c r="CQ12" s="793"/>
      <c r="CR12" s="794"/>
      <c r="CW12" s="330">
        <v>20</v>
      </c>
      <c r="CX12" s="330" t="s">
        <v>1757</v>
      </c>
      <c r="CY12" s="330" t="s">
        <v>1758</v>
      </c>
      <c r="CZ12" s="332">
        <v>9</v>
      </c>
      <c r="DA12" s="332" t="str">
        <f>AG20</f>
        <v/>
      </c>
      <c r="DB12" s="333">
        <f>AM20</f>
        <v>0</v>
      </c>
      <c r="DC12" s="330" t="str">
        <f t="shared" si="0"/>
        <v>=AM20</v>
      </c>
    </row>
    <row r="13" spans="1:107" s="272" customFormat="1" ht="15" customHeight="1" thickBot="1">
      <c r="A13" s="719"/>
      <c r="B13" s="720"/>
      <c r="C13" s="720"/>
      <c r="D13" s="721"/>
      <c r="E13" s="779"/>
      <c r="F13" s="780"/>
      <c r="G13" s="780"/>
      <c r="H13" s="780"/>
      <c r="I13" s="780"/>
      <c r="J13" s="781"/>
      <c r="K13" s="785"/>
      <c r="L13" s="786"/>
      <c r="M13" s="786"/>
      <c r="N13" s="786"/>
      <c r="O13" s="786"/>
      <c r="P13" s="786"/>
      <c r="Q13" s="786"/>
      <c r="R13" s="787"/>
      <c r="S13" s="779"/>
      <c r="T13" s="780"/>
      <c r="U13" s="780"/>
      <c r="V13" s="780"/>
      <c r="W13" s="780"/>
      <c r="X13" s="781"/>
      <c r="Y13" s="785"/>
      <c r="Z13" s="786"/>
      <c r="AA13" s="786"/>
      <c r="AB13" s="786"/>
      <c r="AC13" s="786"/>
      <c r="AD13" s="786"/>
      <c r="AE13" s="786"/>
      <c r="AF13" s="787"/>
      <c r="AG13" s="779"/>
      <c r="AH13" s="780"/>
      <c r="AI13" s="780"/>
      <c r="AJ13" s="780"/>
      <c r="AK13" s="780"/>
      <c r="AL13" s="781"/>
      <c r="AM13" s="785"/>
      <c r="AN13" s="786"/>
      <c r="AO13" s="786"/>
      <c r="AP13" s="786"/>
      <c r="AQ13" s="786"/>
      <c r="AR13" s="786"/>
      <c r="AS13" s="786"/>
      <c r="AT13" s="787"/>
      <c r="AU13" s="779"/>
      <c r="AV13" s="780"/>
      <c r="AW13" s="780"/>
      <c r="AX13" s="780"/>
      <c r="AY13" s="780"/>
      <c r="AZ13" s="781"/>
      <c r="BA13" s="785"/>
      <c r="BB13" s="786"/>
      <c r="BC13" s="786"/>
      <c r="BD13" s="786"/>
      <c r="BE13" s="786"/>
      <c r="BF13" s="786"/>
      <c r="BG13" s="786"/>
      <c r="BH13" s="787"/>
      <c r="BI13" s="779"/>
      <c r="BJ13" s="780"/>
      <c r="BK13" s="780"/>
      <c r="BL13" s="780"/>
      <c r="BM13" s="780"/>
      <c r="BN13" s="781"/>
      <c r="BO13" s="785"/>
      <c r="BP13" s="786"/>
      <c r="BQ13" s="786"/>
      <c r="BR13" s="786"/>
      <c r="BS13" s="786"/>
      <c r="BT13" s="786"/>
      <c r="BU13" s="786"/>
      <c r="BV13" s="787"/>
      <c r="BW13" s="779"/>
      <c r="BX13" s="780"/>
      <c r="BY13" s="780"/>
      <c r="BZ13" s="780"/>
      <c r="CA13" s="780"/>
      <c r="CB13" s="781"/>
      <c r="CC13" s="785"/>
      <c r="CD13" s="786"/>
      <c r="CE13" s="786"/>
      <c r="CF13" s="786"/>
      <c r="CG13" s="786"/>
      <c r="CH13" s="786"/>
      <c r="CI13" s="786"/>
      <c r="CJ13" s="787"/>
      <c r="CK13" s="795"/>
      <c r="CL13" s="796"/>
      <c r="CM13" s="796"/>
      <c r="CN13" s="796"/>
      <c r="CO13" s="796"/>
      <c r="CP13" s="796"/>
      <c r="CQ13" s="796"/>
      <c r="CR13" s="797"/>
      <c r="CW13" s="330">
        <v>20</v>
      </c>
      <c r="CX13" s="330" t="s">
        <v>1759</v>
      </c>
      <c r="CY13" s="330" t="s">
        <v>1760</v>
      </c>
      <c r="CZ13" s="332">
        <v>10</v>
      </c>
      <c r="DA13" s="332" t="str">
        <f>AU20</f>
        <v/>
      </c>
      <c r="DB13" s="333">
        <f>BA20</f>
        <v>0</v>
      </c>
      <c r="DC13" s="330" t="str">
        <f t="shared" si="0"/>
        <v>=BA20</v>
      </c>
    </row>
    <row r="14" spans="1:107" s="272" customFormat="1" ht="10.5" customHeight="1" thickTop="1">
      <c r="A14" s="271"/>
      <c r="B14" s="271"/>
      <c r="C14" s="271"/>
      <c r="D14" s="271"/>
      <c r="E14" s="772" t="str" cm="1">
        <f t="array" ref="E14">_xlfn.IFS(AND(E12&lt;&gt;"",OR(K12="",K12=0),E12&lt;&gt;"",COUNTIF($DA$4:$DA$75,E12)&gt;=2),"↑　重複あり・回数エラー　↑",AND(E12&lt;&gt;"",OR(K12="",K12=0)),"↑　回数エラー　↑",AND(E12&lt;&gt;"",COUNTIF($DA$4:$DA$75,E12)&gt;=2),"↑　重複あり　↑",TRUE,"")</f>
        <v/>
      </c>
      <c r="F14" s="772"/>
      <c r="G14" s="772"/>
      <c r="H14" s="772"/>
      <c r="I14" s="772"/>
      <c r="J14" s="772"/>
      <c r="K14" s="772"/>
      <c r="L14" s="772"/>
      <c r="M14" s="772"/>
      <c r="N14" s="772"/>
      <c r="O14" s="772"/>
      <c r="P14" s="772"/>
      <c r="Q14" s="772"/>
      <c r="R14" s="772"/>
      <c r="S14" s="772" t="str" cm="1">
        <f t="array" ref="S14">_xlfn.IFS(AND(S12&lt;&gt;"",OR(Y12="",Y12=0),S12&lt;&gt;"",COUNTIF($DA$4:$DA$75,S12)&gt;=2),"↑　重複あり・回数エラー　↑",AND(S12&lt;&gt;"",OR(Y12="",Y12=0)),"↑　回数エラー　↑",AND(S12&lt;&gt;"",COUNTIF($DA$4:$DA$75,S12)&gt;=2),"↑　重複あり　↑",TRUE,"")</f>
        <v/>
      </c>
      <c r="T14" s="772"/>
      <c r="U14" s="772"/>
      <c r="V14" s="772"/>
      <c r="W14" s="772"/>
      <c r="X14" s="772"/>
      <c r="Y14" s="772"/>
      <c r="Z14" s="772"/>
      <c r="AA14" s="772"/>
      <c r="AB14" s="772"/>
      <c r="AC14" s="772"/>
      <c r="AD14" s="772"/>
      <c r="AE14" s="772"/>
      <c r="AF14" s="772"/>
      <c r="AG14" s="772" t="str" cm="1">
        <f t="array" ref="AG14">_xlfn.IFS(AND(AG12&lt;&gt;"",OR(AM12="",AM12=0),AG12&lt;&gt;"",COUNTIF($DA$4:$DA$75,AG12)&gt;=2),"↑　重複あり・回数エラー　↑",AND(AG12&lt;&gt;"",OR(AM12="",AM12=0)),"↑　回数エラー　↑",AND(AG12&lt;&gt;"",COUNTIF($DA$4:$DA$75,AG12)&gt;=2),"↑　重複あり　↑",TRUE,"")</f>
        <v/>
      </c>
      <c r="AH14" s="772"/>
      <c r="AI14" s="772"/>
      <c r="AJ14" s="772"/>
      <c r="AK14" s="772"/>
      <c r="AL14" s="772"/>
      <c r="AM14" s="772"/>
      <c r="AN14" s="772"/>
      <c r="AO14" s="772"/>
      <c r="AP14" s="772"/>
      <c r="AQ14" s="772"/>
      <c r="AR14" s="772"/>
      <c r="AS14" s="772"/>
      <c r="AT14" s="772"/>
      <c r="AU14" s="772" t="str" cm="1">
        <f t="array" ref="AU14">_xlfn.IFS(AND(AU12&lt;&gt;"",OR(BA12="",BA12=0),AU12&lt;&gt;"",COUNTIF($DA$4:$DA$75,AU12)&gt;=2),"↑　重複あり・回数エラー　↑",AND(AU12&lt;&gt;"",OR(BA12="",BA12=0)),"↑　回数エラー　↑",AND(AU12&lt;&gt;"",COUNTIF($DA$4:$DA$75,AU12)&gt;=2),"↑　重複あり　↑",TRUE,"")</f>
        <v/>
      </c>
      <c r="AV14" s="772"/>
      <c r="AW14" s="772"/>
      <c r="AX14" s="772"/>
      <c r="AY14" s="772"/>
      <c r="AZ14" s="772"/>
      <c r="BA14" s="772"/>
      <c r="BB14" s="772"/>
      <c r="BC14" s="772"/>
      <c r="BD14" s="772"/>
      <c r="BE14" s="772"/>
      <c r="BF14" s="772"/>
      <c r="BG14" s="772"/>
      <c r="BH14" s="772"/>
      <c r="BI14" s="772" t="str" cm="1">
        <f t="array" ref="BI14">_xlfn.IFS(AND(BI12&lt;&gt;"",OR(BO12="",BO12=0),BI12&lt;&gt;"",COUNTIF($DA$4:$DA$75,BI12)&gt;=2),"↑　重複あり・回数エラー　↑",AND(BI12&lt;&gt;"",OR(BO12="",BO12=0)),"↑　回数エラー　↑",AND(BI12&lt;&gt;"",COUNTIF($DA$4:$DA$75,BI12)&gt;=2),"↑　重複あり　↑",TRUE,"")</f>
        <v/>
      </c>
      <c r="BJ14" s="772"/>
      <c r="BK14" s="772"/>
      <c r="BL14" s="772"/>
      <c r="BM14" s="772"/>
      <c r="BN14" s="772"/>
      <c r="BO14" s="772"/>
      <c r="BP14" s="772"/>
      <c r="BQ14" s="772"/>
      <c r="BR14" s="772"/>
      <c r="BS14" s="772"/>
      <c r="BT14" s="772"/>
      <c r="BU14" s="772"/>
      <c r="BV14" s="772"/>
      <c r="BW14" s="772" t="str" cm="1">
        <f t="array" ref="BW14">_xlfn.IFS(AND(BW12&lt;&gt;"",OR(CC12="",CC12=0),BW12&lt;&gt;"",COUNTIF($DA$4:$DA$75,BW12)&gt;=2),"↑　重複あり・回数エラー　↑",AND(BW12&lt;&gt;"",OR(CC12="",CC12=0)),"↑　回数エラー　↑",AND(BW12&lt;&gt;"",COUNTIF($DA$4:$DA$75,BW12)&gt;=2),"↑　重複あり　↑",TRUE,"")</f>
        <v/>
      </c>
      <c r="BX14" s="772"/>
      <c r="BY14" s="772"/>
      <c r="BZ14" s="772"/>
      <c r="CA14" s="772"/>
      <c r="CB14" s="772"/>
      <c r="CC14" s="772"/>
      <c r="CD14" s="772"/>
      <c r="CE14" s="772"/>
      <c r="CF14" s="772"/>
      <c r="CG14" s="772"/>
      <c r="CH14" s="772"/>
      <c r="CI14" s="772"/>
      <c r="CJ14" s="772"/>
      <c r="CK14" s="271"/>
      <c r="CL14" s="271"/>
      <c r="CM14" s="271"/>
      <c r="CN14" s="271"/>
      <c r="CO14" s="271"/>
      <c r="CP14" s="271"/>
      <c r="CQ14" s="271"/>
      <c r="CR14" s="271"/>
      <c r="CW14" s="330">
        <v>20</v>
      </c>
      <c r="CX14" s="330" t="s">
        <v>1761</v>
      </c>
      <c r="CY14" s="330" t="s">
        <v>1762</v>
      </c>
      <c r="CZ14" s="332">
        <v>11</v>
      </c>
      <c r="DA14" s="332" t="str">
        <f>BI20</f>
        <v/>
      </c>
      <c r="DB14" s="333">
        <f>BO20</f>
        <v>0</v>
      </c>
      <c r="DC14" s="330" t="str">
        <f t="shared" si="0"/>
        <v>=BO20</v>
      </c>
    </row>
    <row r="15" spans="1:107" s="272" customFormat="1" ht="12.75" customHeight="1">
      <c r="A15" s="713" t="s">
        <v>128</v>
      </c>
      <c r="B15" s="714"/>
      <c r="C15" s="714"/>
      <c r="D15" s="715"/>
      <c r="E15" s="798"/>
      <c r="F15" s="799"/>
      <c r="G15" s="799"/>
      <c r="H15" s="799"/>
      <c r="I15" s="799"/>
      <c r="J15" s="799"/>
      <c r="K15" s="799"/>
      <c r="L15" s="799"/>
      <c r="M15" s="799"/>
      <c r="N15" s="799"/>
      <c r="O15" s="799"/>
      <c r="P15" s="799"/>
      <c r="Q15" s="799"/>
      <c r="R15" s="800"/>
      <c r="S15" s="798"/>
      <c r="T15" s="799"/>
      <c r="U15" s="799"/>
      <c r="V15" s="799"/>
      <c r="W15" s="799"/>
      <c r="X15" s="799"/>
      <c r="Y15" s="799"/>
      <c r="Z15" s="799"/>
      <c r="AA15" s="799"/>
      <c r="AB15" s="799"/>
      <c r="AC15" s="799"/>
      <c r="AD15" s="799"/>
      <c r="AE15" s="799"/>
      <c r="AF15" s="800"/>
      <c r="AG15" s="798"/>
      <c r="AH15" s="799"/>
      <c r="AI15" s="799"/>
      <c r="AJ15" s="799"/>
      <c r="AK15" s="799"/>
      <c r="AL15" s="799"/>
      <c r="AM15" s="799"/>
      <c r="AN15" s="799"/>
      <c r="AO15" s="799"/>
      <c r="AP15" s="799"/>
      <c r="AQ15" s="799"/>
      <c r="AR15" s="799"/>
      <c r="AS15" s="799"/>
      <c r="AT15" s="800"/>
      <c r="AU15" s="798"/>
      <c r="AV15" s="799"/>
      <c r="AW15" s="799"/>
      <c r="AX15" s="799"/>
      <c r="AY15" s="799"/>
      <c r="AZ15" s="799"/>
      <c r="BA15" s="799"/>
      <c r="BB15" s="799"/>
      <c r="BC15" s="799"/>
      <c r="BD15" s="799"/>
      <c r="BE15" s="799"/>
      <c r="BF15" s="799"/>
      <c r="BG15" s="799"/>
      <c r="BH15" s="800"/>
      <c r="BI15" s="798"/>
      <c r="BJ15" s="799"/>
      <c r="BK15" s="799"/>
      <c r="BL15" s="799"/>
      <c r="BM15" s="799"/>
      <c r="BN15" s="799"/>
      <c r="BO15" s="799"/>
      <c r="BP15" s="799"/>
      <c r="BQ15" s="799"/>
      <c r="BR15" s="799"/>
      <c r="BS15" s="799"/>
      <c r="BT15" s="799"/>
      <c r="BU15" s="799"/>
      <c r="BV15" s="800"/>
      <c r="BW15" s="798"/>
      <c r="BX15" s="799"/>
      <c r="BY15" s="799"/>
      <c r="BZ15" s="799"/>
      <c r="CA15" s="799"/>
      <c r="CB15" s="799"/>
      <c r="CC15" s="799"/>
      <c r="CD15" s="799"/>
      <c r="CE15" s="799"/>
      <c r="CF15" s="799"/>
      <c r="CG15" s="799"/>
      <c r="CH15" s="799"/>
      <c r="CI15" s="799"/>
      <c r="CJ15" s="800"/>
      <c r="CK15" s="761" t="s">
        <v>129</v>
      </c>
      <c r="CL15" s="761"/>
      <c r="CM15" s="761"/>
      <c r="CN15" s="761"/>
      <c r="CO15" s="761"/>
      <c r="CP15" s="761"/>
      <c r="CQ15" s="761"/>
      <c r="CR15" s="762"/>
      <c r="CW15" s="330">
        <v>20</v>
      </c>
      <c r="CX15" s="330" t="s">
        <v>1763</v>
      </c>
      <c r="CY15" s="330" t="s">
        <v>1764</v>
      </c>
      <c r="CZ15" s="332">
        <v>12</v>
      </c>
      <c r="DA15" s="332" t="str">
        <f>BW20</f>
        <v/>
      </c>
      <c r="DB15" s="333">
        <f>CC20</f>
        <v>0</v>
      </c>
      <c r="DC15" s="330" t="str">
        <f t="shared" si="0"/>
        <v>=CC20</v>
      </c>
    </row>
    <row r="16" spans="1:107" s="272" customFormat="1" ht="12.75" customHeight="1">
      <c r="A16" s="719" t="s">
        <v>130</v>
      </c>
      <c r="B16" s="720"/>
      <c r="C16" s="720"/>
      <c r="D16" s="721"/>
      <c r="E16" s="801"/>
      <c r="F16" s="802"/>
      <c r="G16" s="802"/>
      <c r="H16" s="802"/>
      <c r="I16" s="802"/>
      <c r="J16" s="802"/>
      <c r="K16" s="802"/>
      <c r="L16" s="802"/>
      <c r="M16" s="802"/>
      <c r="N16" s="802"/>
      <c r="O16" s="802"/>
      <c r="P16" s="802"/>
      <c r="Q16" s="802"/>
      <c r="R16" s="803"/>
      <c r="S16" s="801"/>
      <c r="T16" s="802"/>
      <c r="U16" s="802"/>
      <c r="V16" s="802"/>
      <c r="W16" s="802"/>
      <c r="X16" s="802"/>
      <c r="Y16" s="802"/>
      <c r="Z16" s="802"/>
      <c r="AA16" s="802"/>
      <c r="AB16" s="802"/>
      <c r="AC16" s="802"/>
      <c r="AD16" s="802"/>
      <c r="AE16" s="802"/>
      <c r="AF16" s="803"/>
      <c r="AG16" s="801"/>
      <c r="AH16" s="802"/>
      <c r="AI16" s="802"/>
      <c r="AJ16" s="802"/>
      <c r="AK16" s="802"/>
      <c r="AL16" s="802"/>
      <c r="AM16" s="802"/>
      <c r="AN16" s="802"/>
      <c r="AO16" s="802"/>
      <c r="AP16" s="802"/>
      <c r="AQ16" s="802"/>
      <c r="AR16" s="802"/>
      <c r="AS16" s="802"/>
      <c r="AT16" s="803"/>
      <c r="AU16" s="801"/>
      <c r="AV16" s="802"/>
      <c r="AW16" s="802"/>
      <c r="AX16" s="802"/>
      <c r="AY16" s="802"/>
      <c r="AZ16" s="802"/>
      <c r="BA16" s="802"/>
      <c r="BB16" s="802"/>
      <c r="BC16" s="802"/>
      <c r="BD16" s="802"/>
      <c r="BE16" s="802"/>
      <c r="BF16" s="802"/>
      <c r="BG16" s="802"/>
      <c r="BH16" s="803"/>
      <c r="BI16" s="801"/>
      <c r="BJ16" s="802"/>
      <c r="BK16" s="802"/>
      <c r="BL16" s="802"/>
      <c r="BM16" s="802"/>
      <c r="BN16" s="802"/>
      <c r="BO16" s="802"/>
      <c r="BP16" s="802"/>
      <c r="BQ16" s="802"/>
      <c r="BR16" s="802"/>
      <c r="BS16" s="802"/>
      <c r="BT16" s="802"/>
      <c r="BU16" s="802"/>
      <c r="BV16" s="803"/>
      <c r="BW16" s="801"/>
      <c r="BX16" s="802"/>
      <c r="BY16" s="802"/>
      <c r="BZ16" s="802"/>
      <c r="CA16" s="802"/>
      <c r="CB16" s="802"/>
      <c r="CC16" s="802"/>
      <c r="CD16" s="802"/>
      <c r="CE16" s="802"/>
      <c r="CF16" s="802"/>
      <c r="CG16" s="802"/>
      <c r="CH16" s="802"/>
      <c r="CI16" s="802"/>
      <c r="CJ16" s="803"/>
      <c r="CK16" s="764"/>
      <c r="CL16" s="764"/>
      <c r="CM16" s="764"/>
      <c r="CN16" s="764"/>
      <c r="CO16" s="764"/>
      <c r="CP16" s="764"/>
      <c r="CQ16" s="764"/>
      <c r="CR16" s="765"/>
      <c r="CW16" s="272">
        <v>28</v>
      </c>
      <c r="CX16" s="330" t="s">
        <v>1753</v>
      </c>
      <c r="CY16" s="330" t="s">
        <v>1754</v>
      </c>
      <c r="CZ16" s="332">
        <v>13</v>
      </c>
      <c r="DA16" s="332" t="str">
        <f>E28</f>
        <v/>
      </c>
      <c r="DB16" s="333">
        <f>K28</f>
        <v>0</v>
      </c>
      <c r="DC16" s="330" t="str">
        <f t="shared" si="0"/>
        <v>=K28</v>
      </c>
    </row>
    <row r="17" spans="1:107" s="272" customFormat="1" ht="12.75" customHeight="1">
      <c r="A17" s="713" t="s">
        <v>131</v>
      </c>
      <c r="B17" s="714"/>
      <c r="C17" s="714"/>
      <c r="D17" s="715"/>
      <c r="E17" s="798"/>
      <c r="F17" s="799"/>
      <c r="G17" s="799"/>
      <c r="H17" s="799"/>
      <c r="I17" s="799"/>
      <c r="J17" s="799"/>
      <c r="K17" s="799"/>
      <c r="L17" s="799"/>
      <c r="M17" s="799"/>
      <c r="N17" s="799"/>
      <c r="O17" s="799"/>
      <c r="P17" s="799"/>
      <c r="Q17" s="799"/>
      <c r="R17" s="800"/>
      <c r="S17" s="798"/>
      <c r="T17" s="799"/>
      <c r="U17" s="799"/>
      <c r="V17" s="799"/>
      <c r="W17" s="799"/>
      <c r="X17" s="799"/>
      <c r="Y17" s="799"/>
      <c r="Z17" s="799"/>
      <c r="AA17" s="799"/>
      <c r="AB17" s="799"/>
      <c r="AC17" s="799"/>
      <c r="AD17" s="799"/>
      <c r="AE17" s="799"/>
      <c r="AF17" s="800"/>
      <c r="AG17" s="807"/>
      <c r="AH17" s="808"/>
      <c r="AI17" s="808"/>
      <c r="AJ17" s="808"/>
      <c r="AK17" s="808"/>
      <c r="AL17" s="808"/>
      <c r="AM17" s="808"/>
      <c r="AN17" s="808"/>
      <c r="AO17" s="808"/>
      <c r="AP17" s="808"/>
      <c r="AQ17" s="808"/>
      <c r="AR17" s="808"/>
      <c r="AS17" s="808"/>
      <c r="AT17" s="809"/>
      <c r="AU17" s="807"/>
      <c r="AV17" s="808"/>
      <c r="AW17" s="808"/>
      <c r="AX17" s="808"/>
      <c r="AY17" s="808"/>
      <c r="AZ17" s="808"/>
      <c r="BA17" s="808"/>
      <c r="BB17" s="808"/>
      <c r="BC17" s="808"/>
      <c r="BD17" s="808"/>
      <c r="BE17" s="808"/>
      <c r="BF17" s="808"/>
      <c r="BG17" s="808"/>
      <c r="BH17" s="809"/>
      <c r="BI17" s="807"/>
      <c r="BJ17" s="808"/>
      <c r="BK17" s="808"/>
      <c r="BL17" s="808"/>
      <c r="BM17" s="808"/>
      <c r="BN17" s="808"/>
      <c r="BO17" s="808"/>
      <c r="BP17" s="808"/>
      <c r="BQ17" s="808"/>
      <c r="BR17" s="808"/>
      <c r="BS17" s="808"/>
      <c r="BT17" s="808"/>
      <c r="BU17" s="808"/>
      <c r="BV17" s="809"/>
      <c r="BW17" s="807"/>
      <c r="BX17" s="808"/>
      <c r="BY17" s="808"/>
      <c r="BZ17" s="808"/>
      <c r="CA17" s="808"/>
      <c r="CB17" s="808"/>
      <c r="CC17" s="808"/>
      <c r="CD17" s="808"/>
      <c r="CE17" s="808"/>
      <c r="CF17" s="808"/>
      <c r="CG17" s="808"/>
      <c r="CH17" s="808"/>
      <c r="CI17" s="808"/>
      <c r="CJ17" s="809"/>
      <c r="CK17" s="764"/>
      <c r="CL17" s="764"/>
      <c r="CM17" s="764"/>
      <c r="CN17" s="764"/>
      <c r="CO17" s="764"/>
      <c r="CP17" s="764"/>
      <c r="CQ17" s="764"/>
      <c r="CR17" s="765"/>
      <c r="CW17" s="272">
        <v>28</v>
      </c>
      <c r="CX17" s="330" t="s">
        <v>1755</v>
      </c>
      <c r="CY17" s="330" t="s">
        <v>1756</v>
      </c>
      <c r="CZ17" s="332">
        <v>14</v>
      </c>
      <c r="DA17" s="332" t="str">
        <f>S28</f>
        <v/>
      </c>
      <c r="DB17" s="333">
        <f>Y28</f>
        <v>0</v>
      </c>
      <c r="DC17" s="330" t="str">
        <f t="shared" si="0"/>
        <v>=Y28</v>
      </c>
    </row>
    <row r="18" spans="1:107" s="272" customFormat="1" ht="12.75" customHeight="1" thickBot="1">
      <c r="A18" s="716"/>
      <c r="B18" s="717"/>
      <c r="C18" s="717"/>
      <c r="D18" s="718"/>
      <c r="E18" s="804"/>
      <c r="F18" s="805"/>
      <c r="G18" s="805"/>
      <c r="H18" s="805"/>
      <c r="I18" s="805"/>
      <c r="J18" s="805"/>
      <c r="K18" s="805"/>
      <c r="L18" s="805"/>
      <c r="M18" s="805"/>
      <c r="N18" s="805"/>
      <c r="O18" s="805"/>
      <c r="P18" s="805"/>
      <c r="Q18" s="805"/>
      <c r="R18" s="806"/>
      <c r="S18" s="804"/>
      <c r="T18" s="805"/>
      <c r="U18" s="805"/>
      <c r="V18" s="805"/>
      <c r="W18" s="805"/>
      <c r="X18" s="805"/>
      <c r="Y18" s="805"/>
      <c r="Z18" s="805"/>
      <c r="AA18" s="805"/>
      <c r="AB18" s="805"/>
      <c r="AC18" s="805"/>
      <c r="AD18" s="805"/>
      <c r="AE18" s="805"/>
      <c r="AF18" s="806"/>
      <c r="AG18" s="810"/>
      <c r="AH18" s="811"/>
      <c r="AI18" s="811"/>
      <c r="AJ18" s="811"/>
      <c r="AK18" s="811"/>
      <c r="AL18" s="811"/>
      <c r="AM18" s="811"/>
      <c r="AN18" s="811"/>
      <c r="AO18" s="811"/>
      <c r="AP18" s="811"/>
      <c r="AQ18" s="811"/>
      <c r="AR18" s="811"/>
      <c r="AS18" s="811"/>
      <c r="AT18" s="812"/>
      <c r="AU18" s="810"/>
      <c r="AV18" s="811"/>
      <c r="AW18" s="811"/>
      <c r="AX18" s="811"/>
      <c r="AY18" s="811"/>
      <c r="AZ18" s="811"/>
      <c r="BA18" s="811"/>
      <c r="BB18" s="811"/>
      <c r="BC18" s="811"/>
      <c r="BD18" s="811"/>
      <c r="BE18" s="811"/>
      <c r="BF18" s="811"/>
      <c r="BG18" s="811"/>
      <c r="BH18" s="812"/>
      <c r="BI18" s="810"/>
      <c r="BJ18" s="811"/>
      <c r="BK18" s="811"/>
      <c r="BL18" s="811"/>
      <c r="BM18" s="811"/>
      <c r="BN18" s="811"/>
      <c r="BO18" s="811"/>
      <c r="BP18" s="811"/>
      <c r="BQ18" s="811"/>
      <c r="BR18" s="811"/>
      <c r="BS18" s="811"/>
      <c r="BT18" s="811"/>
      <c r="BU18" s="811"/>
      <c r="BV18" s="812"/>
      <c r="BW18" s="810"/>
      <c r="BX18" s="811"/>
      <c r="BY18" s="811"/>
      <c r="BZ18" s="811"/>
      <c r="CA18" s="811"/>
      <c r="CB18" s="811"/>
      <c r="CC18" s="811"/>
      <c r="CD18" s="811"/>
      <c r="CE18" s="811"/>
      <c r="CF18" s="811"/>
      <c r="CG18" s="811"/>
      <c r="CH18" s="811"/>
      <c r="CI18" s="811"/>
      <c r="CJ18" s="812"/>
      <c r="CK18" s="764"/>
      <c r="CL18" s="764"/>
      <c r="CM18" s="764"/>
      <c r="CN18" s="764"/>
      <c r="CO18" s="764"/>
      <c r="CP18" s="764"/>
      <c r="CQ18" s="764"/>
      <c r="CR18" s="765"/>
      <c r="CW18" s="330">
        <v>28</v>
      </c>
      <c r="CX18" s="330" t="s">
        <v>1757</v>
      </c>
      <c r="CY18" s="330" t="s">
        <v>1758</v>
      </c>
      <c r="CZ18" s="332">
        <v>15</v>
      </c>
      <c r="DA18" s="332" t="str">
        <f>AG28</f>
        <v/>
      </c>
      <c r="DB18" s="333">
        <f>AM28</f>
        <v>0</v>
      </c>
      <c r="DC18" s="330" t="str">
        <f t="shared" si="0"/>
        <v>=AM28</v>
      </c>
    </row>
    <row r="19" spans="1:107" s="272" customFormat="1" ht="9" customHeight="1" thickTop="1">
      <c r="A19" s="716" t="s">
        <v>132</v>
      </c>
      <c r="B19" s="717"/>
      <c r="C19" s="717"/>
      <c r="D19" s="718"/>
      <c r="E19" s="788" t="s">
        <v>108</v>
      </c>
      <c r="F19" s="789"/>
      <c r="G19" s="789"/>
      <c r="H19" s="789"/>
      <c r="I19" s="789"/>
      <c r="J19" s="789"/>
      <c r="K19" s="773" t="s">
        <v>133</v>
      </c>
      <c r="L19" s="774"/>
      <c r="M19" s="774"/>
      <c r="N19" s="774"/>
      <c r="O19" s="774"/>
      <c r="P19" s="774"/>
      <c r="Q19" s="774"/>
      <c r="R19" s="775"/>
      <c r="S19" s="788" t="s">
        <v>108</v>
      </c>
      <c r="T19" s="789"/>
      <c r="U19" s="789"/>
      <c r="V19" s="789"/>
      <c r="W19" s="789"/>
      <c r="X19" s="789"/>
      <c r="Y19" s="773" t="s">
        <v>133</v>
      </c>
      <c r="Z19" s="774"/>
      <c r="AA19" s="774"/>
      <c r="AB19" s="774"/>
      <c r="AC19" s="774"/>
      <c r="AD19" s="774"/>
      <c r="AE19" s="774"/>
      <c r="AF19" s="775"/>
      <c r="AG19" s="790" t="s">
        <v>108</v>
      </c>
      <c r="AH19" s="789"/>
      <c r="AI19" s="789"/>
      <c r="AJ19" s="789"/>
      <c r="AK19" s="789"/>
      <c r="AL19" s="791"/>
      <c r="AM19" s="773" t="s">
        <v>133</v>
      </c>
      <c r="AN19" s="774"/>
      <c r="AO19" s="774"/>
      <c r="AP19" s="774"/>
      <c r="AQ19" s="774"/>
      <c r="AR19" s="774"/>
      <c r="AS19" s="774"/>
      <c r="AT19" s="775"/>
      <c r="AU19" s="790" t="s">
        <v>108</v>
      </c>
      <c r="AV19" s="789"/>
      <c r="AW19" s="789"/>
      <c r="AX19" s="789"/>
      <c r="AY19" s="789"/>
      <c r="AZ19" s="791"/>
      <c r="BA19" s="773" t="s">
        <v>133</v>
      </c>
      <c r="BB19" s="774"/>
      <c r="BC19" s="774"/>
      <c r="BD19" s="774"/>
      <c r="BE19" s="774"/>
      <c r="BF19" s="774"/>
      <c r="BG19" s="774"/>
      <c r="BH19" s="775"/>
      <c r="BI19" s="790" t="s">
        <v>108</v>
      </c>
      <c r="BJ19" s="789"/>
      <c r="BK19" s="789"/>
      <c r="BL19" s="789"/>
      <c r="BM19" s="789"/>
      <c r="BN19" s="791"/>
      <c r="BO19" s="773" t="s">
        <v>133</v>
      </c>
      <c r="BP19" s="774"/>
      <c r="BQ19" s="774"/>
      <c r="BR19" s="774"/>
      <c r="BS19" s="774"/>
      <c r="BT19" s="774"/>
      <c r="BU19" s="774"/>
      <c r="BV19" s="775"/>
      <c r="BW19" s="790" t="s">
        <v>108</v>
      </c>
      <c r="BX19" s="789"/>
      <c r="BY19" s="789"/>
      <c r="BZ19" s="789"/>
      <c r="CA19" s="789"/>
      <c r="CB19" s="791"/>
      <c r="CC19" s="773" t="s">
        <v>133</v>
      </c>
      <c r="CD19" s="774"/>
      <c r="CE19" s="774"/>
      <c r="CF19" s="774"/>
      <c r="CG19" s="774"/>
      <c r="CH19" s="774"/>
      <c r="CI19" s="774"/>
      <c r="CJ19" s="775"/>
      <c r="CK19" s="767"/>
      <c r="CL19" s="767"/>
      <c r="CM19" s="767"/>
      <c r="CN19" s="767"/>
      <c r="CO19" s="767"/>
      <c r="CP19" s="767"/>
      <c r="CQ19" s="767"/>
      <c r="CR19" s="768"/>
      <c r="CW19" s="330">
        <v>28</v>
      </c>
      <c r="CX19" s="330" t="s">
        <v>1759</v>
      </c>
      <c r="CY19" s="330" t="s">
        <v>1760</v>
      </c>
      <c r="CZ19" s="332">
        <v>16</v>
      </c>
      <c r="DA19" s="332" t="str">
        <f>AU28</f>
        <v/>
      </c>
      <c r="DB19" s="333">
        <f>BA28</f>
        <v>0</v>
      </c>
      <c r="DC19" s="330" t="str">
        <f t="shared" si="0"/>
        <v>=BA28</v>
      </c>
    </row>
    <row r="20" spans="1:107" s="272" customFormat="1" ht="15" customHeight="1">
      <c r="A20" s="716" t="s">
        <v>134</v>
      </c>
      <c r="B20" s="717"/>
      <c r="C20" s="717"/>
      <c r="D20" s="718"/>
      <c r="E20" s="776" t="str">
        <f>IF(E17="","",VLOOKUP(E15&amp;E17,港コード!$B$4:$C$739,2,0))</f>
        <v/>
      </c>
      <c r="F20" s="777"/>
      <c r="G20" s="777"/>
      <c r="H20" s="777"/>
      <c r="I20" s="777"/>
      <c r="J20" s="778"/>
      <c r="K20" s="782"/>
      <c r="L20" s="783"/>
      <c r="M20" s="783"/>
      <c r="N20" s="783"/>
      <c r="O20" s="783"/>
      <c r="P20" s="783"/>
      <c r="Q20" s="783"/>
      <c r="R20" s="784"/>
      <c r="S20" s="776" t="str">
        <f>IF(S17="","",VLOOKUP(S15&amp;S17,港コード!$B$4:$C$739,2,0))</f>
        <v/>
      </c>
      <c r="T20" s="777"/>
      <c r="U20" s="777"/>
      <c r="V20" s="777"/>
      <c r="W20" s="777"/>
      <c r="X20" s="778"/>
      <c r="Y20" s="782"/>
      <c r="Z20" s="783"/>
      <c r="AA20" s="783"/>
      <c r="AB20" s="783"/>
      <c r="AC20" s="783"/>
      <c r="AD20" s="783"/>
      <c r="AE20" s="783"/>
      <c r="AF20" s="784"/>
      <c r="AG20" s="776" t="str">
        <f>IF(AG17="","",VLOOKUP(AG15&amp;AG17,港コード!$B$4:$C$739,2,0))</f>
        <v/>
      </c>
      <c r="AH20" s="777"/>
      <c r="AI20" s="777"/>
      <c r="AJ20" s="777"/>
      <c r="AK20" s="777"/>
      <c r="AL20" s="778"/>
      <c r="AM20" s="782"/>
      <c r="AN20" s="783"/>
      <c r="AO20" s="783"/>
      <c r="AP20" s="783"/>
      <c r="AQ20" s="783"/>
      <c r="AR20" s="783"/>
      <c r="AS20" s="783"/>
      <c r="AT20" s="784"/>
      <c r="AU20" s="776" t="str">
        <f>IF(AU17="","",VLOOKUP(AU15&amp;AU17,港コード!$B$4:$C$739,2,0))</f>
        <v/>
      </c>
      <c r="AV20" s="777"/>
      <c r="AW20" s="777"/>
      <c r="AX20" s="777"/>
      <c r="AY20" s="777"/>
      <c r="AZ20" s="778"/>
      <c r="BA20" s="782"/>
      <c r="BB20" s="783"/>
      <c r="BC20" s="783"/>
      <c r="BD20" s="783"/>
      <c r="BE20" s="783"/>
      <c r="BF20" s="783"/>
      <c r="BG20" s="783"/>
      <c r="BH20" s="784"/>
      <c r="BI20" s="776" t="str">
        <f>IF(BI17="","",VLOOKUP(BI15&amp;BI17,港コード!$B$4:$C$739,2,0))</f>
        <v/>
      </c>
      <c r="BJ20" s="777"/>
      <c r="BK20" s="777"/>
      <c r="BL20" s="777"/>
      <c r="BM20" s="777"/>
      <c r="BN20" s="778"/>
      <c r="BO20" s="782"/>
      <c r="BP20" s="783"/>
      <c r="BQ20" s="783"/>
      <c r="BR20" s="783"/>
      <c r="BS20" s="783"/>
      <c r="BT20" s="783"/>
      <c r="BU20" s="783"/>
      <c r="BV20" s="784"/>
      <c r="BW20" s="776" t="str">
        <f>IF(BW17="","",VLOOKUP(BW15&amp;BW17,港コード!$B$4:$C$739,2,0))</f>
        <v/>
      </c>
      <c r="BX20" s="777"/>
      <c r="BY20" s="777"/>
      <c r="BZ20" s="777"/>
      <c r="CA20" s="777"/>
      <c r="CB20" s="778"/>
      <c r="CC20" s="782"/>
      <c r="CD20" s="783"/>
      <c r="CE20" s="783"/>
      <c r="CF20" s="783"/>
      <c r="CG20" s="783"/>
      <c r="CH20" s="783"/>
      <c r="CI20" s="783"/>
      <c r="CJ20" s="784"/>
      <c r="CK20" s="792">
        <f>SUM(K20,Y20,AM20,BA20,BO20,CC20)</f>
        <v>0</v>
      </c>
      <c r="CL20" s="793"/>
      <c r="CM20" s="793"/>
      <c r="CN20" s="793"/>
      <c r="CO20" s="793"/>
      <c r="CP20" s="793"/>
      <c r="CQ20" s="793"/>
      <c r="CR20" s="794"/>
      <c r="CW20" s="330">
        <v>28</v>
      </c>
      <c r="CX20" s="330" t="s">
        <v>1761</v>
      </c>
      <c r="CY20" s="330" t="s">
        <v>1762</v>
      </c>
      <c r="CZ20" s="332">
        <v>17</v>
      </c>
      <c r="DA20" s="332" t="str">
        <f>BI28</f>
        <v/>
      </c>
      <c r="DB20" s="333">
        <f>BO28</f>
        <v>0</v>
      </c>
      <c r="DC20" s="330" t="str">
        <f t="shared" si="0"/>
        <v>=BO28</v>
      </c>
    </row>
    <row r="21" spans="1:107" s="272" customFormat="1" ht="15" customHeight="1" thickBot="1">
      <c r="A21" s="719"/>
      <c r="B21" s="720"/>
      <c r="C21" s="720"/>
      <c r="D21" s="721"/>
      <c r="E21" s="779"/>
      <c r="F21" s="780"/>
      <c r="G21" s="780"/>
      <c r="H21" s="780"/>
      <c r="I21" s="780"/>
      <c r="J21" s="781"/>
      <c r="K21" s="785"/>
      <c r="L21" s="786"/>
      <c r="M21" s="786"/>
      <c r="N21" s="786"/>
      <c r="O21" s="786"/>
      <c r="P21" s="786"/>
      <c r="Q21" s="786"/>
      <c r="R21" s="787"/>
      <c r="S21" s="779"/>
      <c r="T21" s="780"/>
      <c r="U21" s="780"/>
      <c r="V21" s="780"/>
      <c r="W21" s="780"/>
      <c r="X21" s="781"/>
      <c r="Y21" s="785"/>
      <c r="Z21" s="786"/>
      <c r="AA21" s="786"/>
      <c r="AB21" s="786"/>
      <c r="AC21" s="786"/>
      <c r="AD21" s="786"/>
      <c r="AE21" s="786"/>
      <c r="AF21" s="787"/>
      <c r="AG21" s="779"/>
      <c r="AH21" s="780"/>
      <c r="AI21" s="780"/>
      <c r="AJ21" s="780"/>
      <c r="AK21" s="780"/>
      <c r="AL21" s="781"/>
      <c r="AM21" s="785"/>
      <c r="AN21" s="786"/>
      <c r="AO21" s="786"/>
      <c r="AP21" s="786"/>
      <c r="AQ21" s="786"/>
      <c r="AR21" s="786"/>
      <c r="AS21" s="786"/>
      <c r="AT21" s="787"/>
      <c r="AU21" s="779"/>
      <c r="AV21" s="780"/>
      <c r="AW21" s="780"/>
      <c r="AX21" s="780"/>
      <c r="AY21" s="780"/>
      <c r="AZ21" s="781"/>
      <c r="BA21" s="785"/>
      <c r="BB21" s="786"/>
      <c r="BC21" s="786"/>
      <c r="BD21" s="786"/>
      <c r="BE21" s="786"/>
      <c r="BF21" s="786"/>
      <c r="BG21" s="786"/>
      <c r="BH21" s="787"/>
      <c r="BI21" s="779"/>
      <c r="BJ21" s="780"/>
      <c r="BK21" s="780"/>
      <c r="BL21" s="780"/>
      <c r="BM21" s="780"/>
      <c r="BN21" s="781"/>
      <c r="BO21" s="785"/>
      <c r="BP21" s="786"/>
      <c r="BQ21" s="786"/>
      <c r="BR21" s="786"/>
      <c r="BS21" s="786"/>
      <c r="BT21" s="786"/>
      <c r="BU21" s="786"/>
      <c r="BV21" s="787"/>
      <c r="BW21" s="779"/>
      <c r="BX21" s="780"/>
      <c r="BY21" s="780"/>
      <c r="BZ21" s="780"/>
      <c r="CA21" s="780"/>
      <c r="CB21" s="781"/>
      <c r="CC21" s="785"/>
      <c r="CD21" s="786"/>
      <c r="CE21" s="786"/>
      <c r="CF21" s="786"/>
      <c r="CG21" s="786"/>
      <c r="CH21" s="786"/>
      <c r="CI21" s="786"/>
      <c r="CJ21" s="787"/>
      <c r="CK21" s="795"/>
      <c r="CL21" s="796"/>
      <c r="CM21" s="796"/>
      <c r="CN21" s="796"/>
      <c r="CO21" s="796"/>
      <c r="CP21" s="796"/>
      <c r="CQ21" s="796"/>
      <c r="CR21" s="797"/>
      <c r="CW21" s="330">
        <v>28</v>
      </c>
      <c r="CX21" s="330" t="s">
        <v>1763</v>
      </c>
      <c r="CY21" s="330" t="s">
        <v>1764</v>
      </c>
      <c r="CZ21" s="332">
        <v>18</v>
      </c>
      <c r="DA21" s="332" t="str">
        <f>BW28</f>
        <v/>
      </c>
      <c r="DB21" s="333">
        <f>CC28</f>
        <v>0</v>
      </c>
      <c r="DC21" s="330" t="str">
        <f t="shared" si="0"/>
        <v>=CC28</v>
      </c>
    </row>
    <row r="22" spans="1:107" s="272" customFormat="1" ht="10.5" customHeight="1" thickTop="1">
      <c r="A22" s="271"/>
      <c r="B22" s="271"/>
      <c r="C22" s="271"/>
      <c r="D22" s="271"/>
      <c r="E22" s="772" t="str" cm="1">
        <f t="array" ref="E22">_xlfn.IFS(AND(E20&lt;&gt;"",OR(K20="",K20=0),E20&lt;&gt;"",COUNTIF($DA$4:$DA$75,E20)&gt;=2),"↑　重複あり・回数エラー　↑",AND(E20&lt;&gt;"",OR(K20="",K20=0)),"↑　回数エラー　↑",AND(E20&lt;&gt;"",COUNTIF($DA$4:$DA$75,E20)&gt;=2),"↑　重複あり　↑",TRUE,"")</f>
        <v/>
      </c>
      <c r="F22" s="772"/>
      <c r="G22" s="772"/>
      <c r="H22" s="772"/>
      <c r="I22" s="772"/>
      <c r="J22" s="772"/>
      <c r="K22" s="772"/>
      <c r="L22" s="772"/>
      <c r="M22" s="772"/>
      <c r="N22" s="772"/>
      <c r="O22" s="772"/>
      <c r="P22" s="772"/>
      <c r="Q22" s="772"/>
      <c r="R22" s="772"/>
      <c r="S22" s="772" t="str" cm="1">
        <f t="array" ref="S22">_xlfn.IFS(AND(S20&lt;&gt;"",OR(Y20="",Y20=0),S20&lt;&gt;"",COUNTIF($DA$4:$DA$75,S20)&gt;=2),"↑　重複あり・回数エラー　↑",AND(S20&lt;&gt;"",OR(Y20="",Y20=0)),"↑　回数エラー　↑",AND(S20&lt;&gt;"",COUNTIF($DA$4:$DA$75,S20)&gt;=2),"↑　重複あり　↑",TRUE,"")</f>
        <v/>
      </c>
      <c r="T22" s="772"/>
      <c r="U22" s="772"/>
      <c r="V22" s="772"/>
      <c r="W22" s="772"/>
      <c r="X22" s="772"/>
      <c r="Y22" s="772"/>
      <c r="Z22" s="772"/>
      <c r="AA22" s="772"/>
      <c r="AB22" s="772"/>
      <c r="AC22" s="772"/>
      <c r="AD22" s="772"/>
      <c r="AE22" s="772"/>
      <c r="AF22" s="772"/>
      <c r="AG22" s="772" t="str" cm="1">
        <f t="array" ref="AG22">_xlfn.IFS(AND(AG20&lt;&gt;"",OR(AM20="",AM20=0),AG20&lt;&gt;"",COUNTIF($DA$4:$DA$75,AG20)&gt;=2),"↑　重複あり・回数エラー　↑",AND(AG20&lt;&gt;"",OR(AM20="",AM20=0)),"↑　回数エラー　↑",AND(AG20&lt;&gt;"",COUNTIF($DA$4:$DA$75,AG20)&gt;=2),"↑　重複あり　↑",TRUE,"")</f>
        <v/>
      </c>
      <c r="AH22" s="772"/>
      <c r="AI22" s="772"/>
      <c r="AJ22" s="772"/>
      <c r="AK22" s="772"/>
      <c r="AL22" s="772"/>
      <c r="AM22" s="772"/>
      <c r="AN22" s="772"/>
      <c r="AO22" s="772"/>
      <c r="AP22" s="772"/>
      <c r="AQ22" s="772"/>
      <c r="AR22" s="772"/>
      <c r="AS22" s="772"/>
      <c r="AT22" s="772"/>
      <c r="AU22" s="772" t="str" cm="1">
        <f t="array" ref="AU22">_xlfn.IFS(AND(AU20&lt;&gt;"",OR(BA20="",BA20=0),AU20&lt;&gt;"",COUNTIF($DA$4:$DA$75,AU20)&gt;=2),"↑　重複あり・回数エラー　↑",AND(AU20&lt;&gt;"",OR(BA20="",BA20=0)),"↑　回数エラー　↑",AND(AU20&lt;&gt;"",COUNTIF($DA$4:$DA$75,AU20)&gt;=2),"↑　重複あり　↑",TRUE,"")</f>
        <v/>
      </c>
      <c r="AV22" s="772"/>
      <c r="AW22" s="772"/>
      <c r="AX22" s="772"/>
      <c r="AY22" s="772"/>
      <c r="AZ22" s="772"/>
      <c r="BA22" s="772"/>
      <c r="BB22" s="772"/>
      <c r="BC22" s="772"/>
      <c r="BD22" s="772"/>
      <c r="BE22" s="772"/>
      <c r="BF22" s="772"/>
      <c r="BG22" s="772"/>
      <c r="BH22" s="772"/>
      <c r="BI22" s="772" t="str" cm="1">
        <f t="array" ref="BI22">_xlfn.IFS(AND(BI20&lt;&gt;"",OR(BO20="",BO20=0),BI20&lt;&gt;"",COUNTIF($DA$4:$DA$75,BI20)&gt;=2),"↑　重複あり・回数エラー　↑",AND(BI20&lt;&gt;"",OR(BO20="",BO20=0)),"↑　回数エラー　↑",AND(BI20&lt;&gt;"",COUNTIF($DA$4:$DA$75,BI20)&gt;=2),"↑　重複あり　↑",TRUE,"")</f>
        <v/>
      </c>
      <c r="BJ22" s="772"/>
      <c r="BK22" s="772"/>
      <c r="BL22" s="772"/>
      <c r="BM22" s="772"/>
      <c r="BN22" s="772"/>
      <c r="BO22" s="772"/>
      <c r="BP22" s="772"/>
      <c r="BQ22" s="772"/>
      <c r="BR22" s="772"/>
      <c r="BS22" s="772"/>
      <c r="BT22" s="772"/>
      <c r="BU22" s="772"/>
      <c r="BV22" s="772"/>
      <c r="BW22" s="772" t="str" cm="1">
        <f t="array" ref="BW22">_xlfn.IFS(AND(BW20&lt;&gt;"",OR(CC20="",CC20=0),BW20&lt;&gt;"",COUNTIF($DA$4:$DA$75,BW20)&gt;=2),"↑　重複あり・回数エラー　↑",AND(BW20&lt;&gt;"",OR(CC20="",CC20=0)),"↑　回数エラー　↑",AND(BW20&lt;&gt;"",COUNTIF($DA$4:$DA$75,BW20)&gt;=2),"↑　重複あり　↑",TRUE,"")</f>
        <v/>
      </c>
      <c r="BX22" s="772"/>
      <c r="BY22" s="772"/>
      <c r="BZ22" s="772"/>
      <c r="CA22" s="772"/>
      <c r="CB22" s="772"/>
      <c r="CC22" s="772"/>
      <c r="CD22" s="772"/>
      <c r="CE22" s="772"/>
      <c r="CF22" s="772"/>
      <c r="CG22" s="772"/>
      <c r="CH22" s="772"/>
      <c r="CI22" s="772"/>
      <c r="CJ22" s="772"/>
      <c r="CK22" s="271"/>
      <c r="CL22" s="271"/>
      <c r="CM22" s="271"/>
      <c r="CN22" s="271"/>
      <c r="CO22" s="271"/>
      <c r="CP22" s="271"/>
      <c r="CQ22" s="271"/>
      <c r="CR22" s="271"/>
      <c r="CW22" s="272">
        <v>36</v>
      </c>
      <c r="CX22" s="330" t="s">
        <v>1753</v>
      </c>
      <c r="CY22" s="330" t="s">
        <v>1754</v>
      </c>
      <c r="CZ22" s="332">
        <v>19</v>
      </c>
      <c r="DA22" s="332" t="str">
        <f>E36</f>
        <v/>
      </c>
      <c r="DB22" s="333">
        <f>K36</f>
        <v>0</v>
      </c>
      <c r="DC22" s="330" t="str">
        <f t="shared" si="0"/>
        <v>=K36</v>
      </c>
    </row>
    <row r="23" spans="1:107" s="272" customFormat="1" ht="12.75" customHeight="1">
      <c r="A23" s="713" t="s">
        <v>128</v>
      </c>
      <c r="B23" s="714"/>
      <c r="C23" s="714"/>
      <c r="D23" s="715"/>
      <c r="E23" s="798"/>
      <c r="F23" s="799"/>
      <c r="G23" s="799"/>
      <c r="H23" s="799"/>
      <c r="I23" s="799"/>
      <c r="J23" s="799"/>
      <c r="K23" s="799"/>
      <c r="L23" s="799"/>
      <c r="M23" s="799"/>
      <c r="N23" s="799"/>
      <c r="O23" s="799"/>
      <c r="P23" s="799"/>
      <c r="Q23" s="799"/>
      <c r="R23" s="800"/>
      <c r="S23" s="798"/>
      <c r="T23" s="799"/>
      <c r="U23" s="799"/>
      <c r="V23" s="799"/>
      <c r="W23" s="799"/>
      <c r="X23" s="799"/>
      <c r="Y23" s="799"/>
      <c r="Z23" s="799"/>
      <c r="AA23" s="799"/>
      <c r="AB23" s="799"/>
      <c r="AC23" s="799"/>
      <c r="AD23" s="799"/>
      <c r="AE23" s="799"/>
      <c r="AF23" s="800"/>
      <c r="AG23" s="798"/>
      <c r="AH23" s="799"/>
      <c r="AI23" s="799"/>
      <c r="AJ23" s="799"/>
      <c r="AK23" s="799"/>
      <c r="AL23" s="799"/>
      <c r="AM23" s="799"/>
      <c r="AN23" s="799"/>
      <c r="AO23" s="799"/>
      <c r="AP23" s="799"/>
      <c r="AQ23" s="799"/>
      <c r="AR23" s="799"/>
      <c r="AS23" s="799"/>
      <c r="AT23" s="800"/>
      <c r="AU23" s="798"/>
      <c r="AV23" s="799"/>
      <c r="AW23" s="799"/>
      <c r="AX23" s="799"/>
      <c r="AY23" s="799"/>
      <c r="AZ23" s="799"/>
      <c r="BA23" s="799"/>
      <c r="BB23" s="799"/>
      <c r="BC23" s="799"/>
      <c r="BD23" s="799"/>
      <c r="BE23" s="799"/>
      <c r="BF23" s="799"/>
      <c r="BG23" s="799"/>
      <c r="BH23" s="800"/>
      <c r="BI23" s="798"/>
      <c r="BJ23" s="799"/>
      <c r="BK23" s="799"/>
      <c r="BL23" s="799"/>
      <c r="BM23" s="799"/>
      <c r="BN23" s="799"/>
      <c r="BO23" s="799"/>
      <c r="BP23" s="799"/>
      <c r="BQ23" s="799"/>
      <c r="BR23" s="799"/>
      <c r="BS23" s="799"/>
      <c r="BT23" s="799"/>
      <c r="BU23" s="799"/>
      <c r="BV23" s="800"/>
      <c r="BW23" s="798"/>
      <c r="BX23" s="799"/>
      <c r="BY23" s="799"/>
      <c r="BZ23" s="799"/>
      <c r="CA23" s="799"/>
      <c r="CB23" s="799"/>
      <c r="CC23" s="799"/>
      <c r="CD23" s="799"/>
      <c r="CE23" s="799"/>
      <c r="CF23" s="799"/>
      <c r="CG23" s="799"/>
      <c r="CH23" s="799"/>
      <c r="CI23" s="799"/>
      <c r="CJ23" s="800"/>
      <c r="CK23" s="761" t="s">
        <v>129</v>
      </c>
      <c r="CL23" s="761"/>
      <c r="CM23" s="761"/>
      <c r="CN23" s="761"/>
      <c r="CO23" s="761"/>
      <c r="CP23" s="761"/>
      <c r="CQ23" s="761"/>
      <c r="CR23" s="762"/>
      <c r="CW23" s="272">
        <v>36</v>
      </c>
      <c r="CX23" s="330" t="s">
        <v>1755</v>
      </c>
      <c r="CY23" s="330" t="s">
        <v>1756</v>
      </c>
      <c r="CZ23" s="332">
        <v>20</v>
      </c>
      <c r="DA23" s="332" t="str">
        <f>S36</f>
        <v/>
      </c>
      <c r="DB23" s="333">
        <f>Y36</f>
        <v>0</v>
      </c>
      <c r="DC23" s="330" t="str">
        <f t="shared" si="0"/>
        <v>=Y36</v>
      </c>
    </row>
    <row r="24" spans="1:107" s="272" customFormat="1" ht="12.75" customHeight="1">
      <c r="A24" s="719" t="s">
        <v>130</v>
      </c>
      <c r="B24" s="720"/>
      <c r="C24" s="720"/>
      <c r="D24" s="721"/>
      <c r="E24" s="801"/>
      <c r="F24" s="802"/>
      <c r="G24" s="802"/>
      <c r="H24" s="802"/>
      <c r="I24" s="802"/>
      <c r="J24" s="802"/>
      <c r="K24" s="802"/>
      <c r="L24" s="802"/>
      <c r="M24" s="802"/>
      <c r="N24" s="802"/>
      <c r="O24" s="802"/>
      <c r="P24" s="802"/>
      <c r="Q24" s="802"/>
      <c r="R24" s="803"/>
      <c r="S24" s="801"/>
      <c r="T24" s="802"/>
      <c r="U24" s="802"/>
      <c r="V24" s="802"/>
      <c r="W24" s="802"/>
      <c r="X24" s="802"/>
      <c r="Y24" s="802"/>
      <c r="Z24" s="802"/>
      <c r="AA24" s="802"/>
      <c r="AB24" s="802"/>
      <c r="AC24" s="802"/>
      <c r="AD24" s="802"/>
      <c r="AE24" s="802"/>
      <c r="AF24" s="803"/>
      <c r="AG24" s="801"/>
      <c r="AH24" s="802"/>
      <c r="AI24" s="802"/>
      <c r="AJ24" s="802"/>
      <c r="AK24" s="802"/>
      <c r="AL24" s="802"/>
      <c r="AM24" s="802"/>
      <c r="AN24" s="802"/>
      <c r="AO24" s="802"/>
      <c r="AP24" s="802"/>
      <c r="AQ24" s="802"/>
      <c r="AR24" s="802"/>
      <c r="AS24" s="802"/>
      <c r="AT24" s="803"/>
      <c r="AU24" s="801"/>
      <c r="AV24" s="802"/>
      <c r="AW24" s="802"/>
      <c r="AX24" s="802"/>
      <c r="AY24" s="802"/>
      <c r="AZ24" s="802"/>
      <c r="BA24" s="802"/>
      <c r="BB24" s="802"/>
      <c r="BC24" s="802"/>
      <c r="BD24" s="802"/>
      <c r="BE24" s="802"/>
      <c r="BF24" s="802"/>
      <c r="BG24" s="802"/>
      <c r="BH24" s="803"/>
      <c r="BI24" s="801"/>
      <c r="BJ24" s="802"/>
      <c r="BK24" s="802"/>
      <c r="BL24" s="802"/>
      <c r="BM24" s="802"/>
      <c r="BN24" s="802"/>
      <c r="BO24" s="802"/>
      <c r="BP24" s="802"/>
      <c r="BQ24" s="802"/>
      <c r="BR24" s="802"/>
      <c r="BS24" s="802"/>
      <c r="BT24" s="802"/>
      <c r="BU24" s="802"/>
      <c r="BV24" s="803"/>
      <c r="BW24" s="801"/>
      <c r="BX24" s="802"/>
      <c r="BY24" s="802"/>
      <c r="BZ24" s="802"/>
      <c r="CA24" s="802"/>
      <c r="CB24" s="802"/>
      <c r="CC24" s="802"/>
      <c r="CD24" s="802"/>
      <c r="CE24" s="802"/>
      <c r="CF24" s="802"/>
      <c r="CG24" s="802"/>
      <c r="CH24" s="802"/>
      <c r="CI24" s="802"/>
      <c r="CJ24" s="803"/>
      <c r="CK24" s="764"/>
      <c r="CL24" s="764"/>
      <c r="CM24" s="764"/>
      <c r="CN24" s="764"/>
      <c r="CO24" s="764"/>
      <c r="CP24" s="764"/>
      <c r="CQ24" s="764"/>
      <c r="CR24" s="765"/>
      <c r="CW24" s="330">
        <v>36</v>
      </c>
      <c r="CX24" s="330" t="s">
        <v>1757</v>
      </c>
      <c r="CY24" s="330" t="s">
        <v>1758</v>
      </c>
      <c r="CZ24" s="332">
        <v>21</v>
      </c>
      <c r="DA24" s="332" t="str">
        <f>AG36</f>
        <v/>
      </c>
      <c r="DB24" s="333">
        <f>AM36</f>
        <v>0</v>
      </c>
      <c r="DC24" s="330" t="str">
        <f t="shared" si="0"/>
        <v>=AM36</v>
      </c>
    </row>
    <row r="25" spans="1:107" s="272" customFormat="1" ht="12.75" customHeight="1">
      <c r="A25" s="713" t="s">
        <v>131</v>
      </c>
      <c r="B25" s="714"/>
      <c r="C25" s="714"/>
      <c r="D25" s="715"/>
      <c r="E25" s="798"/>
      <c r="F25" s="799"/>
      <c r="G25" s="799"/>
      <c r="H25" s="799"/>
      <c r="I25" s="799"/>
      <c r="J25" s="799"/>
      <c r="K25" s="799"/>
      <c r="L25" s="799"/>
      <c r="M25" s="799"/>
      <c r="N25" s="799"/>
      <c r="O25" s="799"/>
      <c r="P25" s="799"/>
      <c r="Q25" s="799"/>
      <c r="R25" s="800"/>
      <c r="S25" s="798"/>
      <c r="T25" s="799"/>
      <c r="U25" s="799"/>
      <c r="V25" s="799"/>
      <c r="W25" s="799"/>
      <c r="X25" s="799"/>
      <c r="Y25" s="799"/>
      <c r="Z25" s="799"/>
      <c r="AA25" s="799"/>
      <c r="AB25" s="799"/>
      <c r="AC25" s="799"/>
      <c r="AD25" s="799"/>
      <c r="AE25" s="799"/>
      <c r="AF25" s="800"/>
      <c r="AG25" s="807"/>
      <c r="AH25" s="808"/>
      <c r="AI25" s="808"/>
      <c r="AJ25" s="808"/>
      <c r="AK25" s="808"/>
      <c r="AL25" s="808"/>
      <c r="AM25" s="808"/>
      <c r="AN25" s="808"/>
      <c r="AO25" s="808"/>
      <c r="AP25" s="808"/>
      <c r="AQ25" s="808"/>
      <c r="AR25" s="808"/>
      <c r="AS25" s="808"/>
      <c r="AT25" s="809"/>
      <c r="AU25" s="807"/>
      <c r="AV25" s="808"/>
      <c r="AW25" s="808"/>
      <c r="AX25" s="808"/>
      <c r="AY25" s="808"/>
      <c r="AZ25" s="808"/>
      <c r="BA25" s="808"/>
      <c r="BB25" s="808"/>
      <c r="BC25" s="808"/>
      <c r="BD25" s="808"/>
      <c r="BE25" s="808"/>
      <c r="BF25" s="808"/>
      <c r="BG25" s="808"/>
      <c r="BH25" s="809"/>
      <c r="BI25" s="807"/>
      <c r="BJ25" s="808"/>
      <c r="BK25" s="808"/>
      <c r="BL25" s="808"/>
      <c r="BM25" s="808"/>
      <c r="BN25" s="808"/>
      <c r="BO25" s="808"/>
      <c r="BP25" s="808"/>
      <c r="BQ25" s="808"/>
      <c r="BR25" s="808"/>
      <c r="BS25" s="808"/>
      <c r="BT25" s="808"/>
      <c r="BU25" s="808"/>
      <c r="BV25" s="809"/>
      <c r="BW25" s="807"/>
      <c r="BX25" s="808"/>
      <c r="BY25" s="808"/>
      <c r="BZ25" s="808"/>
      <c r="CA25" s="808"/>
      <c r="CB25" s="808"/>
      <c r="CC25" s="808"/>
      <c r="CD25" s="808"/>
      <c r="CE25" s="808"/>
      <c r="CF25" s="808"/>
      <c r="CG25" s="808"/>
      <c r="CH25" s="808"/>
      <c r="CI25" s="808"/>
      <c r="CJ25" s="809"/>
      <c r="CK25" s="764"/>
      <c r="CL25" s="764"/>
      <c r="CM25" s="764"/>
      <c r="CN25" s="764"/>
      <c r="CO25" s="764"/>
      <c r="CP25" s="764"/>
      <c r="CQ25" s="764"/>
      <c r="CR25" s="765"/>
      <c r="CW25" s="330">
        <v>36</v>
      </c>
      <c r="CX25" s="330" t="s">
        <v>1759</v>
      </c>
      <c r="CY25" s="330" t="s">
        <v>1760</v>
      </c>
      <c r="CZ25" s="332">
        <v>22</v>
      </c>
      <c r="DA25" s="332" t="str">
        <f>AU36</f>
        <v/>
      </c>
      <c r="DB25" s="333">
        <f>BA36</f>
        <v>0</v>
      </c>
      <c r="DC25" s="330" t="str">
        <f t="shared" si="0"/>
        <v>=BA36</v>
      </c>
    </row>
    <row r="26" spans="1:107" s="272" customFormat="1" ht="12.75" customHeight="1" thickBot="1">
      <c r="A26" s="716"/>
      <c r="B26" s="717"/>
      <c r="C26" s="717"/>
      <c r="D26" s="718"/>
      <c r="E26" s="804"/>
      <c r="F26" s="805"/>
      <c r="G26" s="805"/>
      <c r="H26" s="805"/>
      <c r="I26" s="805"/>
      <c r="J26" s="805"/>
      <c r="K26" s="805"/>
      <c r="L26" s="805"/>
      <c r="M26" s="805"/>
      <c r="N26" s="805"/>
      <c r="O26" s="805"/>
      <c r="P26" s="805"/>
      <c r="Q26" s="805"/>
      <c r="R26" s="806"/>
      <c r="S26" s="804"/>
      <c r="T26" s="805"/>
      <c r="U26" s="805"/>
      <c r="V26" s="805"/>
      <c r="W26" s="805"/>
      <c r="X26" s="805"/>
      <c r="Y26" s="805"/>
      <c r="Z26" s="805"/>
      <c r="AA26" s="805"/>
      <c r="AB26" s="805"/>
      <c r="AC26" s="805"/>
      <c r="AD26" s="805"/>
      <c r="AE26" s="805"/>
      <c r="AF26" s="806"/>
      <c r="AG26" s="810"/>
      <c r="AH26" s="811"/>
      <c r="AI26" s="811"/>
      <c r="AJ26" s="811"/>
      <c r="AK26" s="811"/>
      <c r="AL26" s="811"/>
      <c r="AM26" s="811"/>
      <c r="AN26" s="811"/>
      <c r="AO26" s="811"/>
      <c r="AP26" s="811"/>
      <c r="AQ26" s="811"/>
      <c r="AR26" s="811"/>
      <c r="AS26" s="811"/>
      <c r="AT26" s="812"/>
      <c r="AU26" s="810"/>
      <c r="AV26" s="811"/>
      <c r="AW26" s="811"/>
      <c r="AX26" s="811"/>
      <c r="AY26" s="811"/>
      <c r="AZ26" s="811"/>
      <c r="BA26" s="811"/>
      <c r="BB26" s="811"/>
      <c r="BC26" s="811"/>
      <c r="BD26" s="811"/>
      <c r="BE26" s="811"/>
      <c r="BF26" s="811"/>
      <c r="BG26" s="811"/>
      <c r="BH26" s="812"/>
      <c r="BI26" s="810"/>
      <c r="BJ26" s="811"/>
      <c r="BK26" s="811"/>
      <c r="BL26" s="811"/>
      <c r="BM26" s="811"/>
      <c r="BN26" s="811"/>
      <c r="BO26" s="811"/>
      <c r="BP26" s="811"/>
      <c r="BQ26" s="811"/>
      <c r="BR26" s="811"/>
      <c r="BS26" s="811"/>
      <c r="BT26" s="811"/>
      <c r="BU26" s="811"/>
      <c r="BV26" s="812"/>
      <c r="BW26" s="810"/>
      <c r="BX26" s="811"/>
      <c r="BY26" s="811"/>
      <c r="BZ26" s="811"/>
      <c r="CA26" s="811"/>
      <c r="CB26" s="811"/>
      <c r="CC26" s="811"/>
      <c r="CD26" s="811"/>
      <c r="CE26" s="811"/>
      <c r="CF26" s="811"/>
      <c r="CG26" s="811"/>
      <c r="CH26" s="811"/>
      <c r="CI26" s="811"/>
      <c r="CJ26" s="812"/>
      <c r="CK26" s="764"/>
      <c r="CL26" s="764"/>
      <c r="CM26" s="764"/>
      <c r="CN26" s="764"/>
      <c r="CO26" s="764"/>
      <c r="CP26" s="764"/>
      <c r="CQ26" s="764"/>
      <c r="CR26" s="765"/>
      <c r="CW26" s="330">
        <v>36</v>
      </c>
      <c r="CX26" s="330" t="s">
        <v>1761</v>
      </c>
      <c r="CY26" s="330" t="s">
        <v>1762</v>
      </c>
      <c r="CZ26" s="332">
        <v>23</v>
      </c>
      <c r="DA26" s="332" t="str">
        <f>BI36</f>
        <v/>
      </c>
      <c r="DB26" s="333">
        <f>BO36</f>
        <v>0</v>
      </c>
      <c r="DC26" s="330" t="str">
        <f t="shared" si="0"/>
        <v>=BO36</v>
      </c>
    </row>
    <row r="27" spans="1:107" s="272" customFormat="1" ht="8.25" customHeight="1" thickTop="1">
      <c r="A27" s="716" t="s">
        <v>132</v>
      </c>
      <c r="B27" s="717"/>
      <c r="C27" s="717"/>
      <c r="D27" s="718"/>
      <c r="E27" s="788" t="s">
        <v>108</v>
      </c>
      <c r="F27" s="789"/>
      <c r="G27" s="789"/>
      <c r="H27" s="789"/>
      <c r="I27" s="789"/>
      <c r="J27" s="789"/>
      <c r="K27" s="773" t="s">
        <v>133</v>
      </c>
      <c r="L27" s="774"/>
      <c r="M27" s="774"/>
      <c r="N27" s="774"/>
      <c r="O27" s="774"/>
      <c r="P27" s="774"/>
      <c r="Q27" s="774"/>
      <c r="R27" s="775"/>
      <c r="S27" s="788" t="s">
        <v>108</v>
      </c>
      <c r="T27" s="789"/>
      <c r="U27" s="789"/>
      <c r="V27" s="789"/>
      <c r="W27" s="789"/>
      <c r="X27" s="789"/>
      <c r="Y27" s="773" t="s">
        <v>133</v>
      </c>
      <c r="Z27" s="774"/>
      <c r="AA27" s="774"/>
      <c r="AB27" s="774"/>
      <c r="AC27" s="774"/>
      <c r="AD27" s="774"/>
      <c r="AE27" s="774"/>
      <c r="AF27" s="775"/>
      <c r="AG27" s="790" t="s">
        <v>108</v>
      </c>
      <c r="AH27" s="789"/>
      <c r="AI27" s="789"/>
      <c r="AJ27" s="789"/>
      <c r="AK27" s="789"/>
      <c r="AL27" s="791"/>
      <c r="AM27" s="773" t="s">
        <v>133</v>
      </c>
      <c r="AN27" s="774"/>
      <c r="AO27" s="774"/>
      <c r="AP27" s="774"/>
      <c r="AQ27" s="774"/>
      <c r="AR27" s="774"/>
      <c r="AS27" s="774"/>
      <c r="AT27" s="775"/>
      <c r="AU27" s="790" t="s">
        <v>108</v>
      </c>
      <c r="AV27" s="789"/>
      <c r="AW27" s="789"/>
      <c r="AX27" s="789"/>
      <c r="AY27" s="789"/>
      <c r="AZ27" s="791"/>
      <c r="BA27" s="773" t="s">
        <v>133</v>
      </c>
      <c r="BB27" s="774"/>
      <c r="BC27" s="774"/>
      <c r="BD27" s="774"/>
      <c r="BE27" s="774"/>
      <c r="BF27" s="774"/>
      <c r="BG27" s="774"/>
      <c r="BH27" s="775"/>
      <c r="BI27" s="790" t="s">
        <v>108</v>
      </c>
      <c r="BJ27" s="789"/>
      <c r="BK27" s="789"/>
      <c r="BL27" s="789"/>
      <c r="BM27" s="789"/>
      <c r="BN27" s="791"/>
      <c r="BO27" s="773" t="s">
        <v>133</v>
      </c>
      <c r="BP27" s="774"/>
      <c r="BQ27" s="774"/>
      <c r="BR27" s="774"/>
      <c r="BS27" s="774"/>
      <c r="BT27" s="774"/>
      <c r="BU27" s="774"/>
      <c r="BV27" s="775"/>
      <c r="BW27" s="790" t="s">
        <v>108</v>
      </c>
      <c r="BX27" s="789"/>
      <c r="BY27" s="789"/>
      <c r="BZ27" s="789"/>
      <c r="CA27" s="789"/>
      <c r="CB27" s="791"/>
      <c r="CC27" s="773" t="s">
        <v>133</v>
      </c>
      <c r="CD27" s="774"/>
      <c r="CE27" s="774"/>
      <c r="CF27" s="774"/>
      <c r="CG27" s="774"/>
      <c r="CH27" s="774"/>
      <c r="CI27" s="774"/>
      <c r="CJ27" s="775"/>
      <c r="CK27" s="767"/>
      <c r="CL27" s="767"/>
      <c r="CM27" s="767"/>
      <c r="CN27" s="767"/>
      <c r="CO27" s="767"/>
      <c r="CP27" s="767"/>
      <c r="CQ27" s="767"/>
      <c r="CR27" s="768"/>
      <c r="CW27" s="330">
        <v>36</v>
      </c>
      <c r="CX27" s="330" t="s">
        <v>1763</v>
      </c>
      <c r="CY27" s="330" t="s">
        <v>1764</v>
      </c>
      <c r="CZ27" s="332">
        <v>24</v>
      </c>
      <c r="DA27" s="332" t="str">
        <f>BW36</f>
        <v/>
      </c>
      <c r="DB27" s="333">
        <f>CC36</f>
        <v>0</v>
      </c>
      <c r="DC27" s="330" t="str">
        <f t="shared" si="0"/>
        <v>=CC36</v>
      </c>
    </row>
    <row r="28" spans="1:107" s="272" customFormat="1" ht="15" customHeight="1">
      <c r="A28" s="716" t="s">
        <v>134</v>
      </c>
      <c r="B28" s="717"/>
      <c r="C28" s="717"/>
      <c r="D28" s="718"/>
      <c r="E28" s="776" t="str">
        <f>IF(E25="","",VLOOKUP(E23&amp;E25,港コード!$B$4:$C$739,2,0))</f>
        <v/>
      </c>
      <c r="F28" s="777"/>
      <c r="G28" s="777"/>
      <c r="H28" s="777"/>
      <c r="I28" s="777"/>
      <c r="J28" s="778"/>
      <c r="K28" s="782"/>
      <c r="L28" s="783"/>
      <c r="M28" s="783"/>
      <c r="N28" s="783"/>
      <c r="O28" s="783"/>
      <c r="P28" s="783"/>
      <c r="Q28" s="783"/>
      <c r="R28" s="784"/>
      <c r="S28" s="776" t="str">
        <f>IF(S25="","",VLOOKUP(S23&amp;S25,港コード!$B$4:$C$739,2,0))</f>
        <v/>
      </c>
      <c r="T28" s="777"/>
      <c r="U28" s="777"/>
      <c r="V28" s="777"/>
      <c r="W28" s="777"/>
      <c r="X28" s="778"/>
      <c r="Y28" s="782"/>
      <c r="Z28" s="783"/>
      <c r="AA28" s="783"/>
      <c r="AB28" s="783"/>
      <c r="AC28" s="783"/>
      <c r="AD28" s="783"/>
      <c r="AE28" s="783"/>
      <c r="AF28" s="784"/>
      <c r="AG28" s="776" t="str">
        <f>IF(AG25="","",VLOOKUP(AG23&amp;AG25,港コード!$B$4:$C$739,2,0))</f>
        <v/>
      </c>
      <c r="AH28" s="777"/>
      <c r="AI28" s="777"/>
      <c r="AJ28" s="777"/>
      <c r="AK28" s="777"/>
      <c r="AL28" s="778"/>
      <c r="AM28" s="782"/>
      <c r="AN28" s="783"/>
      <c r="AO28" s="783"/>
      <c r="AP28" s="783"/>
      <c r="AQ28" s="783"/>
      <c r="AR28" s="783"/>
      <c r="AS28" s="783"/>
      <c r="AT28" s="784"/>
      <c r="AU28" s="776" t="str">
        <f>IF(AU25="","",VLOOKUP(AU23&amp;AU25,港コード!$B$4:$C$739,2,0))</f>
        <v/>
      </c>
      <c r="AV28" s="777"/>
      <c r="AW28" s="777"/>
      <c r="AX28" s="777"/>
      <c r="AY28" s="777"/>
      <c r="AZ28" s="778"/>
      <c r="BA28" s="782"/>
      <c r="BB28" s="783"/>
      <c r="BC28" s="783"/>
      <c r="BD28" s="783"/>
      <c r="BE28" s="783"/>
      <c r="BF28" s="783"/>
      <c r="BG28" s="783"/>
      <c r="BH28" s="784"/>
      <c r="BI28" s="776" t="str">
        <f>IF(BI25="","",VLOOKUP(BI23&amp;BI25,港コード!$B$4:$C$739,2,0))</f>
        <v/>
      </c>
      <c r="BJ28" s="777"/>
      <c r="BK28" s="777"/>
      <c r="BL28" s="777"/>
      <c r="BM28" s="777"/>
      <c r="BN28" s="778"/>
      <c r="BO28" s="782"/>
      <c r="BP28" s="783"/>
      <c r="BQ28" s="783"/>
      <c r="BR28" s="783"/>
      <c r="BS28" s="783"/>
      <c r="BT28" s="783"/>
      <c r="BU28" s="783"/>
      <c r="BV28" s="784"/>
      <c r="BW28" s="776" t="str">
        <f>IF(BW25="","",VLOOKUP(BW23&amp;BW25,港コード!$B$4:$C$739,2,0))</f>
        <v/>
      </c>
      <c r="BX28" s="777"/>
      <c r="BY28" s="777"/>
      <c r="BZ28" s="777"/>
      <c r="CA28" s="777"/>
      <c r="CB28" s="778"/>
      <c r="CC28" s="782"/>
      <c r="CD28" s="783"/>
      <c r="CE28" s="783"/>
      <c r="CF28" s="783"/>
      <c r="CG28" s="783"/>
      <c r="CH28" s="783"/>
      <c r="CI28" s="783"/>
      <c r="CJ28" s="784"/>
      <c r="CK28" s="792">
        <f>SUM(K28,Y28,AM28,BA28,BO28,CC28)</f>
        <v>0</v>
      </c>
      <c r="CL28" s="793"/>
      <c r="CM28" s="793"/>
      <c r="CN28" s="793"/>
      <c r="CO28" s="793"/>
      <c r="CP28" s="793"/>
      <c r="CQ28" s="793"/>
      <c r="CR28" s="794"/>
      <c r="CW28" s="272">
        <v>50</v>
      </c>
      <c r="CX28" s="330" t="s">
        <v>1753</v>
      </c>
      <c r="CY28" s="330" t="s">
        <v>1754</v>
      </c>
      <c r="CZ28" s="332">
        <v>25</v>
      </c>
      <c r="DA28" s="332" t="str">
        <f>E50</f>
        <v/>
      </c>
      <c r="DB28" s="333">
        <f>K50</f>
        <v>0</v>
      </c>
      <c r="DC28" s="330" t="str">
        <f t="shared" si="0"/>
        <v>=K50</v>
      </c>
    </row>
    <row r="29" spans="1:107" s="272" customFormat="1" ht="15" customHeight="1" thickBot="1">
      <c r="A29" s="719"/>
      <c r="B29" s="720"/>
      <c r="C29" s="720"/>
      <c r="D29" s="721"/>
      <c r="E29" s="779"/>
      <c r="F29" s="780"/>
      <c r="G29" s="780"/>
      <c r="H29" s="780"/>
      <c r="I29" s="780"/>
      <c r="J29" s="781"/>
      <c r="K29" s="785"/>
      <c r="L29" s="786"/>
      <c r="M29" s="786"/>
      <c r="N29" s="786"/>
      <c r="O29" s="786"/>
      <c r="P29" s="786"/>
      <c r="Q29" s="786"/>
      <c r="R29" s="787"/>
      <c r="S29" s="779"/>
      <c r="T29" s="780"/>
      <c r="U29" s="780"/>
      <c r="V29" s="780"/>
      <c r="W29" s="780"/>
      <c r="X29" s="781"/>
      <c r="Y29" s="785"/>
      <c r="Z29" s="786"/>
      <c r="AA29" s="786"/>
      <c r="AB29" s="786"/>
      <c r="AC29" s="786"/>
      <c r="AD29" s="786"/>
      <c r="AE29" s="786"/>
      <c r="AF29" s="787"/>
      <c r="AG29" s="779"/>
      <c r="AH29" s="780"/>
      <c r="AI29" s="780"/>
      <c r="AJ29" s="780"/>
      <c r="AK29" s="780"/>
      <c r="AL29" s="781"/>
      <c r="AM29" s="785"/>
      <c r="AN29" s="786"/>
      <c r="AO29" s="786"/>
      <c r="AP29" s="786"/>
      <c r="AQ29" s="786"/>
      <c r="AR29" s="786"/>
      <c r="AS29" s="786"/>
      <c r="AT29" s="787"/>
      <c r="AU29" s="779"/>
      <c r="AV29" s="780"/>
      <c r="AW29" s="780"/>
      <c r="AX29" s="780"/>
      <c r="AY29" s="780"/>
      <c r="AZ29" s="781"/>
      <c r="BA29" s="785"/>
      <c r="BB29" s="786"/>
      <c r="BC29" s="786"/>
      <c r="BD29" s="786"/>
      <c r="BE29" s="786"/>
      <c r="BF29" s="786"/>
      <c r="BG29" s="786"/>
      <c r="BH29" s="787"/>
      <c r="BI29" s="779"/>
      <c r="BJ29" s="780"/>
      <c r="BK29" s="780"/>
      <c r="BL29" s="780"/>
      <c r="BM29" s="780"/>
      <c r="BN29" s="781"/>
      <c r="BO29" s="785"/>
      <c r="BP29" s="786"/>
      <c r="BQ29" s="786"/>
      <c r="BR29" s="786"/>
      <c r="BS29" s="786"/>
      <c r="BT29" s="786"/>
      <c r="BU29" s="786"/>
      <c r="BV29" s="787"/>
      <c r="BW29" s="779"/>
      <c r="BX29" s="780"/>
      <c r="BY29" s="780"/>
      <c r="BZ29" s="780"/>
      <c r="CA29" s="780"/>
      <c r="CB29" s="781"/>
      <c r="CC29" s="785"/>
      <c r="CD29" s="786"/>
      <c r="CE29" s="786"/>
      <c r="CF29" s="786"/>
      <c r="CG29" s="786"/>
      <c r="CH29" s="786"/>
      <c r="CI29" s="786"/>
      <c r="CJ29" s="787"/>
      <c r="CK29" s="795"/>
      <c r="CL29" s="796"/>
      <c r="CM29" s="796"/>
      <c r="CN29" s="796"/>
      <c r="CO29" s="796"/>
      <c r="CP29" s="796"/>
      <c r="CQ29" s="796"/>
      <c r="CR29" s="797"/>
      <c r="CW29" s="272">
        <v>50</v>
      </c>
      <c r="CX29" s="330" t="s">
        <v>1755</v>
      </c>
      <c r="CY29" s="330" t="s">
        <v>1756</v>
      </c>
      <c r="CZ29" s="332">
        <v>26</v>
      </c>
      <c r="DA29" s="332" t="str">
        <f>S50</f>
        <v/>
      </c>
      <c r="DB29" s="333">
        <f>Y50</f>
        <v>0</v>
      </c>
      <c r="DC29" s="330" t="str">
        <f t="shared" si="0"/>
        <v>=Y50</v>
      </c>
    </row>
    <row r="30" spans="1:107" s="272" customFormat="1" ht="10.5" customHeight="1" thickTop="1">
      <c r="E30" s="772" t="str" cm="1">
        <f t="array" ref="E30">_xlfn.IFS(AND(E28&lt;&gt;"",OR(K28="",K28=0),E28&lt;&gt;"",COUNTIF($DA$4:$DA$75,E28)&gt;=2),"↑　重複あり・回数エラー　↑",AND(E28&lt;&gt;"",OR(K28="",K28=0)),"↑　回数エラー　↑",AND(E28&lt;&gt;"",COUNTIF($DA$4:$DA$75,E28)&gt;=2),"↑　重複あり　↑",TRUE,"")</f>
        <v/>
      </c>
      <c r="F30" s="772"/>
      <c r="G30" s="772"/>
      <c r="H30" s="772"/>
      <c r="I30" s="772"/>
      <c r="J30" s="772"/>
      <c r="K30" s="772"/>
      <c r="L30" s="772"/>
      <c r="M30" s="772"/>
      <c r="N30" s="772"/>
      <c r="O30" s="772"/>
      <c r="P30" s="772"/>
      <c r="Q30" s="772"/>
      <c r="R30" s="772"/>
      <c r="S30" s="772" t="str" cm="1">
        <f t="array" ref="S30">_xlfn.IFS(AND(S28&lt;&gt;"",OR(Y28="",Y28=0),S28&lt;&gt;"",COUNTIF($DA$4:$DA$75,S28)&gt;=2),"↑　重複あり・回数エラー　↑",AND(S28&lt;&gt;"",OR(Y28="",Y28=0)),"↑　回数エラー　↑",AND(S28&lt;&gt;"",COUNTIF($DA$4:$DA$75,S28)&gt;=2),"↑　重複あり　↑",TRUE,"")</f>
        <v/>
      </c>
      <c r="T30" s="772"/>
      <c r="U30" s="772"/>
      <c r="V30" s="772"/>
      <c r="W30" s="772"/>
      <c r="X30" s="772"/>
      <c r="Y30" s="772"/>
      <c r="Z30" s="772"/>
      <c r="AA30" s="772"/>
      <c r="AB30" s="772"/>
      <c r="AC30" s="772"/>
      <c r="AD30" s="772"/>
      <c r="AE30" s="772"/>
      <c r="AF30" s="772"/>
      <c r="AG30" s="772" t="str" cm="1">
        <f t="array" ref="AG30">_xlfn.IFS(AND(AG28&lt;&gt;"",OR(AM28="",AM28=0),AG28&lt;&gt;"",COUNTIF($DA$4:$DA$75,AG28)&gt;=2),"↑　重複あり・回数エラー　↑",AND(AG28&lt;&gt;"",OR(AM28="",AM28=0)),"↑　回数エラー　↑",AND(AG28&lt;&gt;"",COUNTIF($DA$4:$DA$75,AG28)&gt;=2),"↑　重複あり　↑",TRUE,"")</f>
        <v/>
      </c>
      <c r="AH30" s="772"/>
      <c r="AI30" s="772"/>
      <c r="AJ30" s="772"/>
      <c r="AK30" s="772"/>
      <c r="AL30" s="772"/>
      <c r="AM30" s="772"/>
      <c r="AN30" s="772"/>
      <c r="AO30" s="772"/>
      <c r="AP30" s="772"/>
      <c r="AQ30" s="772"/>
      <c r="AR30" s="772"/>
      <c r="AS30" s="772"/>
      <c r="AT30" s="772"/>
      <c r="AU30" s="772" t="str" cm="1">
        <f t="array" ref="AU30">_xlfn.IFS(AND(AU28&lt;&gt;"",OR(BA28="",BA28=0),AU28&lt;&gt;"",COUNTIF($DA$4:$DA$75,AU28)&gt;=2),"↑　重複あり・回数エラー　↑",AND(AU28&lt;&gt;"",OR(BA28="",BA28=0)),"↑　回数エラー　↑",AND(AU28&lt;&gt;"",COUNTIF($DA$4:$DA$75,AU28)&gt;=2),"↑　重複あり　↑",TRUE,"")</f>
        <v/>
      </c>
      <c r="AV30" s="772"/>
      <c r="AW30" s="772"/>
      <c r="AX30" s="772"/>
      <c r="AY30" s="772"/>
      <c r="AZ30" s="772"/>
      <c r="BA30" s="772"/>
      <c r="BB30" s="772"/>
      <c r="BC30" s="772"/>
      <c r="BD30" s="772"/>
      <c r="BE30" s="772"/>
      <c r="BF30" s="772"/>
      <c r="BG30" s="772"/>
      <c r="BH30" s="772"/>
      <c r="BI30" s="772" t="str" cm="1">
        <f t="array" ref="BI30">_xlfn.IFS(AND(BI28&lt;&gt;"",OR(BO28="",BO28=0),BI28&lt;&gt;"",COUNTIF($DA$4:$DA$75,BI28)&gt;=2),"↑　重複あり・回数エラー　↑",AND(BI28&lt;&gt;"",OR(BO28="",BO28=0)),"↑　回数エラー　↑",AND(BI28&lt;&gt;"",COUNTIF($DA$4:$DA$75,BI28)&gt;=2),"↑　重複あり　↑",TRUE,"")</f>
        <v/>
      </c>
      <c r="BJ30" s="772"/>
      <c r="BK30" s="772"/>
      <c r="BL30" s="772"/>
      <c r="BM30" s="772"/>
      <c r="BN30" s="772"/>
      <c r="BO30" s="772"/>
      <c r="BP30" s="772"/>
      <c r="BQ30" s="772"/>
      <c r="BR30" s="772"/>
      <c r="BS30" s="772"/>
      <c r="BT30" s="772"/>
      <c r="BU30" s="772"/>
      <c r="BV30" s="772"/>
      <c r="BW30" s="772" t="str" cm="1">
        <f t="array" ref="BW30">_xlfn.IFS(AND(BW28&lt;&gt;"",OR(CC28="",CC28=0),BW28&lt;&gt;"",COUNTIF($DA$4:$DA$75,BW28)&gt;=2),"↑　重複あり・回数エラー　↑",AND(BW28&lt;&gt;"",OR(CC28="",CC28=0)),"↑　回数エラー　↑",AND(BW28&lt;&gt;"",COUNTIF($DA$4:$DA$75,BW28)&gt;=2),"↑　重複あり　↑",TRUE,"")</f>
        <v/>
      </c>
      <c r="BX30" s="772"/>
      <c r="BY30" s="772"/>
      <c r="BZ30" s="772"/>
      <c r="CA30" s="772"/>
      <c r="CB30" s="772"/>
      <c r="CC30" s="772"/>
      <c r="CD30" s="772"/>
      <c r="CE30" s="772"/>
      <c r="CF30" s="772"/>
      <c r="CG30" s="772"/>
      <c r="CH30" s="772"/>
      <c r="CI30" s="772"/>
      <c r="CJ30" s="772"/>
      <c r="CN30" s="30"/>
      <c r="CW30" s="330">
        <v>50</v>
      </c>
      <c r="CX30" s="330" t="s">
        <v>1757</v>
      </c>
      <c r="CY30" s="330" t="s">
        <v>1758</v>
      </c>
      <c r="CZ30" s="332">
        <v>27</v>
      </c>
      <c r="DA30" s="332" t="str">
        <f>AG50</f>
        <v/>
      </c>
      <c r="DB30" s="333">
        <f>AM50</f>
        <v>0</v>
      </c>
      <c r="DC30" s="330" t="str">
        <f t="shared" si="0"/>
        <v>=AM50</v>
      </c>
    </row>
    <row r="31" spans="1:107" s="272" customFormat="1" ht="12.75" customHeight="1">
      <c r="A31" s="713" t="s">
        <v>128</v>
      </c>
      <c r="B31" s="714"/>
      <c r="C31" s="714"/>
      <c r="D31" s="715"/>
      <c r="E31" s="798"/>
      <c r="F31" s="799"/>
      <c r="G31" s="799"/>
      <c r="H31" s="799"/>
      <c r="I31" s="799"/>
      <c r="J31" s="799"/>
      <c r="K31" s="799"/>
      <c r="L31" s="799"/>
      <c r="M31" s="799"/>
      <c r="N31" s="799"/>
      <c r="O31" s="799"/>
      <c r="P31" s="799"/>
      <c r="Q31" s="799"/>
      <c r="R31" s="800"/>
      <c r="S31" s="798"/>
      <c r="T31" s="799"/>
      <c r="U31" s="799"/>
      <c r="V31" s="799"/>
      <c r="W31" s="799"/>
      <c r="X31" s="799"/>
      <c r="Y31" s="799"/>
      <c r="Z31" s="799"/>
      <c r="AA31" s="799"/>
      <c r="AB31" s="799"/>
      <c r="AC31" s="799"/>
      <c r="AD31" s="799"/>
      <c r="AE31" s="799"/>
      <c r="AF31" s="800"/>
      <c r="AG31" s="798"/>
      <c r="AH31" s="799"/>
      <c r="AI31" s="799"/>
      <c r="AJ31" s="799"/>
      <c r="AK31" s="799"/>
      <c r="AL31" s="799"/>
      <c r="AM31" s="799"/>
      <c r="AN31" s="799"/>
      <c r="AO31" s="799"/>
      <c r="AP31" s="799"/>
      <c r="AQ31" s="799"/>
      <c r="AR31" s="799"/>
      <c r="AS31" s="799"/>
      <c r="AT31" s="800"/>
      <c r="AU31" s="798"/>
      <c r="AV31" s="799"/>
      <c r="AW31" s="799"/>
      <c r="AX31" s="799"/>
      <c r="AY31" s="799"/>
      <c r="AZ31" s="799"/>
      <c r="BA31" s="799"/>
      <c r="BB31" s="799"/>
      <c r="BC31" s="799"/>
      <c r="BD31" s="799"/>
      <c r="BE31" s="799"/>
      <c r="BF31" s="799"/>
      <c r="BG31" s="799"/>
      <c r="BH31" s="800"/>
      <c r="BI31" s="798"/>
      <c r="BJ31" s="799"/>
      <c r="BK31" s="799"/>
      <c r="BL31" s="799"/>
      <c r="BM31" s="799"/>
      <c r="BN31" s="799"/>
      <c r="BO31" s="799"/>
      <c r="BP31" s="799"/>
      <c r="BQ31" s="799"/>
      <c r="BR31" s="799"/>
      <c r="BS31" s="799"/>
      <c r="BT31" s="799"/>
      <c r="BU31" s="799"/>
      <c r="BV31" s="800"/>
      <c r="BW31" s="798"/>
      <c r="BX31" s="799"/>
      <c r="BY31" s="799"/>
      <c r="BZ31" s="799"/>
      <c r="CA31" s="799"/>
      <c r="CB31" s="799"/>
      <c r="CC31" s="799"/>
      <c r="CD31" s="799"/>
      <c r="CE31" s="799"/>
      <c r="CF31" s="799"/>
      <c r="CG31" s="799"/>
      <c r="CH31" s="799"/>
      <c r="CI31" s="799"/>
      <c r="CJ31" s="800"/>
      <c r="CK31" s="761" t="s">
        <v>129</v>
      </c>
      <c r="CL31" s="761"/>
      <c r="CM31" s="761"/>
      <c r="CN31" s="761"/>
      <c r="CO31" s="761"/>
      <c r="CP31" s="761"/>
      <c r="CQ31" s="761"/>
      <c r="CR31" s="762"/>
      <c r="CW31" s="330">
        <v>50</v>
      </c>
      <c r="CX31" s="330" t="s">
        <v>1759</v>
      </c>
      <c r="CY31" s="330" t="s">
        <v>1760</v>
      </c>
      <c r="CZ31" s="332">
        <v>28</v>
      </c>
      <c r="DA31" s="332" t="str">
        <f>AU50</f>
        <v/>
      </c>
      <c r="DB31" s="333">
        <f>BA50</f>
        <v>0</v>
      </c>
      <c r="DC31" s="330" t="str">
        <f t="shared" si="0"/>
        <v>=BA50</v>
      </c>
    </row>
    <row r="32" spans="1:107" s="272" customFormat="1" ht="12.75" customHeight="1">
      <c r="A32" s="719" t="s">
        <v>130</v>
      </c>
      <c r="B32" s="720"/>
      <c r="C32" s="720"/>
      <c r="D32" s="721"/>
      <c r="E32" s="801"/>
      <c r="F32" s="802"/>
      <c r="G32" s="802"/>
      <c r="H32" s="802"/>
      <c r="I32" s="802"/>
      <c r="J32" s="802"/>
      <c r="K32" s="802"/>
      <c r="L32" s="802"/>
      <c r="M32" s="802"/>
      <c r="N32" s="802"/>
      <c r="O32" s="802"/>
      <c r="P32" s="802"/>
      <c r="Q32" s="802"/>
      <c r="R32" s="803"/>
      <c r="S32" s="801"/>
      <c r="T32" s="802"/>
      <c r="U32" s="802"/>
      <c r="V32" s="802"/>
      <c r="W32" s="802"/>
      <c r="X32" s="802"/>
      <c r="Y32" s="802"/>
      <c r="Z32" s="802"/>
      <c r="AA32" s="802"/>
      <c r="AB32" s="802"/>
      <c r="AC32" s="802"/>
      <c r="AD32" s="802"/>
      <c r="AE32" s="802"/>
      <c r="AF32" s="803"/>
      <c r="AG32" s="801"/>
      <c r="AH32" s="802"/>
      <c r="AI32" s="802"/>
      <c r="AJ32" s="802"/>
      <c r="AK32" s="802"/>
      <c r="AL32" s="802"/>
      <c r="AM32" s="802"/>
      <c r="AN32" s="802"/>
      <c r="AO32" s="802"/>
      <c r="AP32" s="802"/>
      <c r="AQ32" s="802"/>
      <c r="AR32" s="802"/>
      <c r="AS32" s="802"/>
      <c r="AT32" s="803"/>
      <c r="AU32" s="801"/>
      <c r="AV32" s="802"/>
      <c r="AW32" s="802"/>
      <c r="AX32" s="802"/>
      <c r="AY32" s="802"/>
      <c r="AZ32" s="802"/>
      <c r="BA32" s="802"/>
      <c r="BB32" s="802"/>
      <c r="BC32" s="802"/>
      <c r="BD32" s="802"/>
      <c r="BE32" s="802"/>
      <c r="BF32" s="802"/>
      <c r="BG32" s="802"/>
      <c r="BH32" s="803"/>
      <c r="BI32" s="801"/>
      <c r="BJ32" s="802"/>
      <c r="BK32" s="802"/>
      <c r="BL32" s="802"/>
      <c r="BM32" s="802"/>
      <c r="BN32" s="802"/>
      <c r="BO32" s="802"/>
      <c r="BP32" s="802"/>
      <c r="BQ32" s="802"/>
      <c r="BR32" s="802"/>
      <c r="BS32" s="802"/>
      <c r="BT32" s="802"/>
      <c r="BU32" s="802"/>
      <c r="BV32" s="803"/>
      <c r="BW32" s="801"/>
      <c r="BX32" s="802"/>
      <c r="BY32" s="802"/>
      <c r="BZ32" s="802"/>
      <c r="CA32" s="802"/>
      <c r="CB32" s="802"/>
      <c r="CC32" s="802"/>
      <c r="CD32" s="802"/>
      <c r="CE32" s="802"/>
      <c r="CF32" s="802"/>
      <c r="CG32" s="802"/>
      <c r="CH32" s="802"/>
      <c r="CI32" s="802"/>
      <c r="CJ32" s="803"/>
      <c r="CK32" s="764"/>
      <c r="CL32" s="764"/>
      <c r="CM32" s="764"/>
      <c r="CN32" s="764"/>
      <c r="CO32" s="764"/>
      <c r="CP32" s="764"/>
      <c r="CQ32" s="764"/>
      <c r="CR32" s="765"/>
      <c r="CW32" s="330">
        <v>50</v>
      </c>
      <c r="CX32" s="330" t="s">
        <v>1761</v>
      </c>
      <c r="CY32" s="330" t="s">
        <v>1762</v>
      </c>
      <c r="CZ32" s="332">
        <v>29</v>
      </c>
      <c r="DA32" s="332" t="str">
        <f>BI50</f>
        <v/>
      </c>
      <c r="DB32" s="333">
        <f>BO50</f>
        <v>0</v>
      </c>
      <c r="DC32" s="330" t="str">
        <f t="shared" si="0"/>
        <v>=BO50</v>
      </c>
    </row>
    <row r="33" spans="1:107" s="272" customFormat="1" ht="12.75" customHeight="1">
      <c r="A33" s="713" t="s">
        <v>131</v>
      </c>
      <c r="B33" s="714"/>
      <c r="C33" s="714"/>
      <c r="D33" s="715"/>
      <c r="E33" s="798"/>
      <c r="F33" s="799"/>
      <c r="G33" s="799"/>
      <c r="H33" s="799"/>
      <c r="I33" s="799"/>
      <c r="J33" s="799"/>
      <c r="K33" s="799"/>
      <c r="L33" s="799"/>
      <c r="M33" s="799"/>
      <c r="N33" s="799"/>
      <c r="O33" s="799"/>
      <c r="P33" s="799"/>
      <c r="Q33" s="799"/>
      <c r="R33" s="800"/>
      <c r="S33" s="798"/>
      <c r="T33" s="799"/>
      <c r="U33" s="799"/>
      <c r="V33" s="799"/>
      <c r="W33" s="799"/>
      <c r="X33" s="799"/>
      <c r="Y33" s="799"/>
      <c r="Z33" s="799"/>
      <c r="AA33" s="799"/>
      <c r="AB33" s="799"/>
      <c r="AC33" s="799"/>
      <c r="AD33" s="799"/>
      <c r="AE33" s="799"/>
      <c r="AF33" s="800"/>
      <c r="AG33" s="807"/>
      <c r="AH33" s="808"/>
      <c r="AI33" s="808"/>
      <c r="AJ33" s="808"/>
      <c r="AK33" s="808"/>
      <c r="AL33" s="808"/>
      <c r="AM33" s="808"/>
      <c r="AN33" s="808"/>
      <c r="AO33" s="808"/>
      <c r="AP33" s="808"/>
      <c r="AQ33" s="808"/>
      <c r="AR33" s="808"/>
      <c r="AS33" s="808"/>
      <c r="AT33" s="809"/>
      <c r="AU33" s="807"/>
      <c r="AV33" s="808"/>
      <c r="AW33" s="808"/>
      <c r="AX33" s="808"/>
      <c r="AY33" s="808"/>
      <c r="AZ33" s="808"/>
      <c r="BA33" s="808"/>
      <c r="BB33" s="808"/>
      <c r="BC33" s="808"/>
      <c r="BD33" s="808"/>
      <c r="BE33" s="808"/>
      <c r="BF33" s="808"/>
      <c r="BG33" s="808"/>
      <c r="BH33" s="809"/>
      <c r="BI33" s="807"/>
      <c r="BJ33" s="808"/>
      <c r="BK33" s="808"/>
      <c r="BL33" s="808"/>
      <c r="BM33" s="808"/>
      <c r="BN33" s="808"/>
      <c r="BO33" s="808"/>
      <c r="BP33" s="808"/>
      <c r="BQ33" s="808"/>
      <c r="BR33" s="808"/>
      <c r="BS33" s="808"/>
      <c r="BT33" s="808"/>
      <c r="BU33" s="808"/>
      <c r="BV33" s="809"/>
      <c r="BW33" s="807"/>
      <c r="BX33" s="808"/>
      <c r="BY33" s="808"/>
      <c r="BZ33" s="808"/>
      <c r="CA33" s="808"/>
      <c r="CB33" s="808"/>
      <c r="CC33" s="808"/>
      <c r="CD33" s="808"/>
      <c r="CE33" s="808"/>
      <c r="CF33" s="808"/>
      <c r="CG33" s="808"/>
      <c r="CH33" s="808"/>
      <c r="CI33" s="808"/>
      <c r="CJ33" s="809"/>
      <c r="CK33" s="764"/>
      <c r="CL33" s="764"/>
      <c r="CM33" s="764"/>
      <c r="CN33" s="764"/>
      <c r="CO33" s="764"/>
      <c r="CP33" s="764"/>
      <c r="CQ33" s="764"/>
      <c r="CR33" s="765"/>
      <c r="CW33" s="330">
        <v>50</v>
      </c>
      <c r="CX33" s="330" t="s">
        <v>1763</v>
      </c>
      <c r="CY33" s="330" t="s">
        <v>1764</v>
      </c>
      <c r="CZ33" s="332">
        <v>30</v>
      </c>
      <c r="DA33" s="332" t="str">
        <f>BW50</f>
        <v/>
      </c>
      <c r="DB33" s="333">
        <f>CC50</f>
        <v>0</v>
      </c>
      <c r="DC33" s="330" t="str">
        <f t="shared" si="0"/>
        <v>=CC50</v>
      </c>
    </row>
    <row r="34" spans="1:107" s="272" customFormat="1" ht="12.75" customHeight="1" thickBot="1">
      <c r="A34" s="716"/>
      <c r="B34" s="717"/>
      <c r="C34" s="717"/>
      <c r="D34" s="718"/>
      <c r="E34" s="804"/>
      <c r="F34" s="805"/>
      <c r="G34" s="805"/>
      <c r="H34" s="805"/>
      <c r="I34" s="805"/>
      <c r="J34" s="805"/>
      <c r="K34" s="805"/>
      <c r="L34" s="805"/>
      <c r="M34" s="805"/>
      <c r="N34" s="805"/>
      <c r="O34" s="805"/>
      <c r="P34" s="805"/>
      <c r="Q34" s="805"/>
      <c r="R34" s="806"/>
      <c r="S34" s="804"/>
      <c r="T34" s="805"/>
      <c r="U34" s="805"/>
      <c r="V34" s="805"/>
      <c r="W34" s="805"/>
      <c r="X34" s="805"/>
      <c r="Y34" s="805"/>
      <c r="Z34" s="805"/>
      <c r="AA34" s="805"/>
      <c r="AB34" s="805"/>
      <c r="AC34" s="805"/>
      <c r="AD34" s="805"/>
      <c r="AE34" s="805"/>
      <c r="AF34" s="806"/>
      <c r="AG34" s="810"/>
      <c r="AH34" s="811"/>
      <c r="AI34" s="811"/>
      <c r="AJ34" s="811"/>
      <c r="AK34" s="811"/>
      <c r="AL34" s="811"/>
      <c r="AM34" s="811"/>
      <c r="AN34" s="811"/>
      <c r="AO34" s="811"/>
      <c r="AP34" s="811"/>
      <c r="AQ34" s="811"/>
      <c r="AR34" s="811"/>
      <c r="AS34" s="811"/>
      <c r="AT34" s="812"/>
      <c r="AU34" s="810"/>
      <c r="AV34" s="811"/>
      <c r="AW34" s="811"/>
      <c r="AX34" s="811"/>
      <c r="AY34" s="811"/>
      <c r="AZ34" s="811"/>
      <c r="BA34" s="811"/>
      <c r="BB34" s="811"/>
      <c r="BC34" s="811"/>
      <c r="BD34" s="811"/>
      <c r="BE34" s="811"/>
      <c r="BF34" s="811"/>
      <c r="BG34" s="811"/>
      <c r="BH34" s="812"/>
      <c r="BI34" s="810"/>
      <c r="BJ34" s="811"/>
      <c r="BK34" s="811"/>
      <c r="BL34" s="811"/>
      <c r="BM34" s="811"/>
      <c r="BN34" s="811"/>
      <c r="BO34" s="811"/>
      <c r="BP34" s="811"/>
      <c r="BQ34" s="811"/>
      <c r="BR34" s="811"/>
      <c r="BS34" s="811"/>
      <c r="BT34" s="811"/>
      <c r="BU34" s="811"/>
      <c r="BV34" s="812"/>
      <c r="BW34" s="810"/>
      <c r="BX34" s="811"/>
      <c r="BY34" s="811"/>
      <c r="BZ34" s="811"/>
      <c r="CA34" s="811"/>
      <c r="CB34" s="811"/>
      <c r="CC34" s="811"/>
      <c r="CD34" s="811"/>
      <c r="CE34" s="811"/>
      <c r="CF34" s="811"/>
      <c r="CG34" s="811"/>
      <c r="CH34" s="811"/>
      <c r="CI34" s="811"/>
      <c r="CJ34" s="812"/>
      <c r="CK34" s="764"/>
      <c r="CL34" s="764"/>
      <c r="CM34" s="764"/>
      <c r="CN34" s="764"/>
      <c r="CO34" s="764"/>
      <c r="CP34" s="764"/>
      <c r="CQ34" s="764"/>
      <c r="CR34" s="765"/>
      <c r="CW34" s="272">
        <v>58</v>
      </c>
      <c r="CX34" s="330" t="s">
        <v>1753</v>
      </c>
      <c r="CY34" s="330" t="s">
        <v>1754</v>
      </c>
      <c r="CZ34" s="332">
        <v>31</v>
      </c>
      <c r="DA34" s="332" t="str">
        <f>E58</f>
        <v/>
      </c>
      <c r="DB34" s="333">
        <f>K58</f>
        <v>0</v>
      </c>
      <c r="DC34" s="330" t="str">
        <f t="shared" si="0"/>
        <v>=K58</v>
      </c>
    </row>
    <row r="35" spans="1:107" s="272" customFormat="1" ht="9" customHeight="1" thickTop="1">
      <c r="A35" s="716" t="s">
        <v>132</v>
      </c>
      <c r="B35" s="717"/>
      <c r="C35" s="717"/>
      <c r="D35" s="718"/>
      <c r="E35" s="788" t="s">
        <v>108</v>
      </c>
      <c r="F35" s="789"/>
      <c r="G35" s="789"/>
      <c r="H35" s="789"/>
      <c r="I35" s="789"/>
      <c r="J35" s="789"/>
      <c r="K35" s="773" t="s">
        <v>133</v>
      </c>
      <c r="L35" s="774"/>
      <c r="M35" s="774"/>
      <c r="N35" s="774"/>
      <c r="O35" s="774"/>
      <c r="P35" s="774"/>
      <c r="Q35" s="774"/>
      <c r="R35" s="775"/>
      <c r="S35" s="788" t="s">
        <v>108</v>
      </c>
      <c r="T35" s="789"/>
      <c r="U35" s="789"/>
      <c r="V35" s="789"/>
      <c r="W35" s="789"/>
      <c r="X35" s="789"/>
      <c r="Y35" s="773" t="s">
        <v>133</v>
      </c>
      <c r="Z35" s="774"/>
      <c r="AA35" s="774"/>
      <c r="AB35" s="774"/>
      <c r="AC35" s="774"/>
      <c r="AD35" s="774"/>
      <c r="AE35" s="774"/>
      <c r="AF35" s="775"/>
      <c r="AG35" s="790" t="s">
        <v>108</v>
      </c>
      <c r="AH35" s="789"/>
      <c r="AI35" s="789"/>
      <c r="AJ35" s="789"/>
      <c r="AK35" s="789"/>
      <c r="AL35" s="791"/>
      <c r="AM35" s="773" t="s">
        <v>133</v>
      </c>
      <c r="AN35" s="774"/>
      <c r="AO35" s="774"/>
      <c r="AP35" s="774"/>
      <c r="AQ35" s="774"/>
      <c r="AR35" s="774"/>
      <c r="AS35" s="774"/>
      <c r="AT35" s="775"/>
      <c r="AU35" s="790" t="s">
        <v>108</v>
      </c>
      <c r="AV35" s="789"/>
      <c r="AW35" s="789"/>
      <c r="AX35" s="789"/>
      <c r="AY35" s="789"/>
      <c r="AZ35" s="791"/>
      <c r="BA35" s="773" t="s">
        <v>133</v>
      </c>
      <c r="BB35" s="774"/>
      <c r="BC35" s="774"/>
      <c r="BD35" s="774"/>
      <c r="BE35" s="774"/>
      <c r="BF35" s="774"/>
      <c r="BG35" s="774"/>
      <c r="BH35" s="775"/>
      <c r="BI35" s="790" t="s">
        <v>108</v>
      </c>
      <c r="BJ35" s="789"/>
      <c r="BK35" s="789"/>
      <c r="BL35" s="789"/>
      <c r="BM35" s="789"/>
      <c r="BN35" s="791"/>
      <c r="BO35" s="773" t="s">
        <v>133</v>
      </c>
      <c r="BP35" s="774"/>
      <c r="BQ35" s="774"/>
      <c r="BR35" s="774"/>
      <c r="BS35" s="774"/>
      <c r="BT35" s="774"/>
      <c r="BU35" s="774"/>
      <c r="BV35" s="775"/>
      <c r="BW35" s="790" t="s">
        <v>108</v>
      </c>
      <c r="BX35" s="789"/>
      <c r="BY35" s="789"/>
      <c r="BZ35" s="789"/>
      <c r="CA35" s="789"/>
      <c r="CB35" s="791"/>
      <c r="CC35" s="773" t="s">
        <v>133</v>
      </c>
      <c r="CD35" s="774"/>
      <c r="CE35" s="774"/>
      <c r="CF35" s="774"/>
      <c r="CG35" s="774"/>
      <c r="CH35" s="774"/>
      <c r="CI35" s="774"/>
      <c r="CJ35" s="775"/>
      <c r="CK35" s="767"/>
      <c r="CL35" s="767"/>
      <c r="CM35" s="767"/>
      <c r="CN35" s="767"/>
      <c r="CO35" s="767"/>
      <c r="CP35" s="767"/>
      <c r="CQ35" s="767"/>
      <c r="CR35" s="768"/>
      <c r="CW35" s="272">
        <v>58</v>
      </c>
      <c r="CX35" s="330" t="s">
        <v>1755</v>
      </c>
      <c r="CY35" s="330" t="s">
        <v>1756</v>
      </c>
      <c r="CZ35" s="332">
        <v>32</v>
      </c>
      <c r="DA35" s="332" t="str">
        <f>S58</f>
        <v/>
      </c>
      <c r="DB35" s="333">
        <f>Y58</f>
        <v>0</v>
      </c>
      <c r="DC35" s="330" t="str">
        <f t="shared" si="0"/>
        <v>=Y58</v>
      </c>
    </row>
    <row r="36" spans="1:107" s="272" customFormat="1" ht="15" customHeight="1">
      <c r="A36" s="716" t="s">
        <v>134</v>
      </c>
      <c r="B36" s="717"/>
      <c r="C36" s="717"/>
      <c r="D36" s="718"/>
      <c r="E36" s="776" t="str">
        <f>IF(E33="","",VLOOKUP(E31&amp;E33,港コード!$B$4:$C$739,2,0))</f>
        <v/>
      </c>
      <c r="F36" s="777"/>
      <c r="G36" s="777"/>
      <c r="H36" s="777"/>
      <c r="I36" s="777"/>
      <c r="J36" s="778"/>
      <c r="K36" s="782"/>
      <c r="L36" s="783"/>
      <c r="M36" s="783"/>
      <c r="N36" s="783"/>
      <c r="O36" s="783"/>
      <c r="P36" s="783"/>
      <c r="Q36" s="783"/>
      <c r="R36" s="784"/>
      <c r="S36" s="776" t="str">
        <f>IF(S33="","",VLOOKUP(S31&amp;S33,港コード!$B$4:$C$739,2,0))</f>
        <v/>
      </c>
      <c r="T36" s="777"/>
      <c r="U36" s="777"/>
      <c r="V36" s="777"/>
      <c r="W36" s="777"/>
      <c r="X36" s="778"/>
      <c r="Y36" s="782"/>
      <c r="Z36" s="783"/>
      <c r="AA36" s="783"/>
      <c r="AB36" s="783"/>
      <c r="AC36" s="783"/>
      <c r="AD36" s="783"/>
      <c r="AE36" s="783"/>
      <c r="AF36" s="784"/>
      <c r="AG36" s="776" t="str">
        <f>IF(AG33="","",VLOOKUP(AG31&amp;AG33,港コード!$B$4:$C$739,2,0))</f>
        <v/>
      </c>
      <c r="AH36" s="777"/>
      <c r="AI36" s="777"/>
      <c r="AJ36" s="777"/>
      <c r="AK36" s="777"/>
      <c r="AL36" s="778"/>
      <c r="AM36" s="782"/>
      <c r="AN36" s="783"/>
      <c r="AO36" s="783"/>
      <c r="AP36" s="783"/>
      <c r="AQ36" s="783"/>
      <c r="AR36" s="783"/>
      <c r="AS36" s="783"/>
      <c r="AT36" s="784"/>
      <c r="AU36" s="776" t="str">
        <f>IF(AU33="","",VLOOKUP(AU31&amp;AU33,港コード!$B$4:$C$739,2,0))</f>
        <v/>
      </c>
      <c r="AV36" s="777"/>
      <c r="AW36" s="777"/>
      <c r="AX36" s="777"/>
      <c r="AY36" s="777"/>
      <c r="AZ36" s="778"/>
      <c r="BA36" s="782"/>
      <c r="BB36" s="783"/>
      <c r="BC36" s="783"/>
      <c r="BD36" s="783"/>
      <c r="BE36" s="783"/>
      <c r="BF36" s="783"/>
      <c r="BG36" s="783"/>
      <c r="BH36" s="784"/>
      <c r="BI36" s="776" t="str">
        <f>IF(BI33="","",VLOOKUP(BI31&amp;BI33,港コード!$B$4:$C$739,2,0))</f>
        <v/>
      </c>
      <c r="BJ36" s="777"/>
      <c r="BK36" s="777"/>
      <c r="BL36" s="777"/>
      <c r="BM36" s="777"/>
      <c r="BN36" s="778"/>
      <c r="BO36" s="782"/>
      <c r="BP36" s="783"/>
      <c r="BQ36" s="783"/>
      <c r="BR36" s="783"/>
      <c r="BS36" s="783"/>
      <c r="BT36" s="783"/>
      <c r="BU36" s="783"/>
      <c r="BV36" s="784"/>
      <c r="BW36" s="776" t="str">
        <f>IF(BW33="","",VLOOKUP(BW31&amp;BW33,港コード!$B$4:$C$739,2,0))</f>
        <v/>
      </c>
      <c r="BX36" s="777"/>
      <c r="BY36" s="777"/>
      <c r="BZ36" s="777"/>
      <c r="CA36" s="777"/>
      <c r="CB36" s="778"/>
      <c r="CC36" s="782"/>
      <c r="CD36" s="783"/>
      <c r="CE36" s="783"/>
      <c r="CF36" s="783"/>
      <c r="CG36" s="783"/>
      <c r="CH36" s="783"/>
      <c r="CI36" s="783"/>
      <c r="CJ36" s="784"/>
      <c r="CK36" s="792">
        <f>SUM(K36,Y36,AM36,BA36,BO36,CC36)</f>
        <v>0</v>
      </c>
      <c r="CL36" s="793"/>
      <c r="CM36" s="793"/>
      <c r="CN36" s="793"/>
      <c r="CO36" s="793"/>
      <c r="CP36" s="793"/>
      <c r="CQ36" s="793"/>
      <c r="CR36" s="794"/>
      <c r="CW36" s="330">
        <v>58</v>
      </c>
      <c r="CX36" s="330" t="s">
        <v>1757</v>
      </c>
      <c r="CY36" s="330" t="s">
        <v>1758</v>
      </c>
      <c r="CZ36" s="332">
        <v>33</v>
      </c>
      <c r="DA36" s="332" t="str">
        <f>AG58</f>
        <v/>
      </c>
      <c r="DB36" s="333">
        <f>AM58</f>
        <v>0</v>
      </c>
      <c r="DC36" s="330" t="str">
        <f t="shared" si="0"/>
        <v>=AM58</v>
      </c>
    </row>
    <row r="37" spans="1:107" s="272" customFormat="1" ht="15" customHeight="1" thickBot="1">
      <c r="A37" s="719"/>
      <c r="B37" s="720"/>
      <c r="C37" s="720"/>
      <c r="D37" s="721"/>
      <c r="E37" s="779"/>
      <c r="F37" s="780"/>
      <c r="G37" s="780"/>
      <c r="H37" s="780"/>
      <c r="I37" s="780"/>
      <c r="J37" s="781"/>
      <c r="K37" s="785"/>
      <c r="L37" s="786"/>
      <c r="M37" s="786"/>
      <c r="N37" s="786"/>
      <c r="O37" s="786"/>
      <c r="P37" s="786"/>
      <c r="Q37" s="786"/>
      <c r="R37" s="787"/>
      <c r="S37" s="779"/>
      <c r="T37" s="780"/>
      <c r="U37" s="780"/>
      <c r="V37" s="780"/>
      <c r="W37" s="780"/>
      <c r="X37" s="781"/>
      <c r="Y37" s="785"/>
      <c r="Z37" s="786"/>
      <c r="AA37" s="786"/>
      <c r="AB37" s="786"/>
      <c r="AC37" s="786"/>
      <c r="AD37" s="786"/>
      <c r="AE37" s="786"/>
      <c r="AF37" s="787"/>
      <c r="AG37" s="779"/>
      <c r="AH37" s="780"/>
      <c r="AI37" s="780"/>
      <c r="AJ37" s="780"/>
      <c r="AK37" s="780"/>
      <c r="AL37" s="781"/>
      <c r="AM37" s="785"/>
      <c r="AN37" s="786"/>
      <c r="AO37" s="786"/>
      <c r="AP37" s="786"/>
      <c r="AQ37" s="786"/>
      <c r="AR37" s="786"/>
      <c r="AS37" s="786"/>
      <c r="AT37" s="787"/>
      <c r="AU37" s="779"/>
      <c r="AV37" s="780"/>
      <c r="AW37" s="780"/>
      <c r="AX37" s="780"/>
      <c r="AY37" s="780"/>
      <c r="AZ37" s="781"/>
      <c r="BA37" s="785"/>
      <c r="BB37" s="786"/>
      <c r="BC37" s="786"/>
      <c r="BD37" s="786"/>
      <c r="BE37" s="786"/>
      <c r="BF37" s="786"/>
      <c r="BG37" s="786"/>
      <c r="BH37" s="787"/>
      <c r="BI37" s="779"/>
      <c r="BJ37" s="780"/>
      <c r="BK37" s="780"/>
      <c r="BL37" s="780"/>
      <c r="BM37" s="780"/>
      <c r="BN37" s="781"/>
      <c r="BO37" s="785"/>
      <c r="BP37" s="786"/>
      <c r="BQ37" s="786"/>
      <c r="BR37" s="786"/>
      <c r="BS37" s="786"/>
      <c r="BT37" s="786"/>
      <c r="BU37" s="786"/>
      <c r="BV37" s="787"/>
      <c r="BW37" s="779"/>
      <c r="BX37" s="780"/>
      <c r="BY37" s="780"/>
      <c r="BZ37" s="780"/>
      <c r="CA37" s="780"/>
      <c r="CB37" s="781"/>
      <c r="CC37" s="785"/>
      <c r="CD37" s="786"/>
      <c r="CE37" s="786"/>
      <c r="CF37" s="786"/>
      <c r="CG37" s="786"/>
      <c r="CH37" s="786"/>
      <c r="CI37" s="786"/>
      <c r="CJ37" s="787"/>
      <c r="CK37" s="795"/>
      <c r="CL37" s="796"/>
      <c r="CM37" s="796"/>
      <c r="CN37" s="796"/>
      <c r="CO37" s="796"/>
      <c r="CP37" s="796"/>
      <c r="CQ37" s="796"/>
      <c r="CR37" s="797"/>
      <c r="CW37" s="330">
        <v>58</v>
      </c>
      <c r="CX37" s="330" t="s">
        <v>1759</v>
      </c>
      <c r="CY37" s="330" t="s">
        <v>1760</v>
      </c>
      <c r="CZ37" s="332">
        <v>34</v>
      </c>
      <c r="DA37" s="332" t="str">
        <f>AU58</f>
        <v/>
      </c>
      <c r="DB37" s="333">
        <f>BA58</f>
        <v>0</v>
      </c>
      <c r="DC37" s="330" t="str">
        <f t="shared" si="0"/>
        <v>=BA58</v>
      </c>
    </row>
    <row r="38" spans="1:107" s="329" customFormat="1" ht="10.5" customHeight="1" thickTop="1">
      <c r="A38" s="327"/>
      <c r="B38" s="327"/>
      <c r="C38" s="327"/>
      <c r="D38" s="327"/>
      <c r="E38" s="772" t="str" cm="1">
        <f t="array" ref="E38">_xlfn.IFS(AND(E36&lt;&gt;"",OR(K36="",K36=0),E36&lt;&gt;"",COUNTIF($DA$4:$DA$75,E36)&gt;=2),"↑　重複あり・回数エラー　↑",AND(E36&lt;&gt;"",OR(K36="",K36=0)),"↑　回数エラー　↑",AND(E36&lt;&gt;"",COUNTIF($DA$4:$DA$75,E36)&gt;=2),"↑　重複あり　↑",TRUE,"")</f>
        <v/>
      </c>
      <c r="F38" s="772"/>
      <c r="G38" s="772"/>
      <c r="H38" s="772"/>
      <c r="I38" s="772"/>
      <c r="J38" s="772"/>
      <c r="K38" s="772"/>
      <c r="L38" s="772"/>
      <c r="M38" s="772"/>
      <c r="N38" s="772"/>
      <c r="O38" s="772"/>
      <c r="P38" s="772"/>
      <c r="Q38" s="772"/>
      <c r="R38" s="772"/>
      <c r="S38" s="772" t="str" cm="1">
        <f t="array" ref="S38">_xlfn.IFS(AND(S36&lt;&gt;"",OR(Y36="",Y36=0),S36&lt;&gt;"",COUNTIF($DA$4:$DA$75,S36)&gt;=2),"↑　重複あり・回数エラー　↑",AND(S36&lt;&gt;"",OR(Y36="",Y36=0)),"↑　回数エラー　↑",AND(S36&lt;&gt;"",COUNTIF($DA$4:$DA$75,S36)&gt;=2),"↑　重複あり　↑",TRUE,"")</f>
        <v/>
      </c>
      <c r="T38" s="772"/>
      <c r="U38" s="772"/>
      <c r="V38" s="772"/>
      <c r="W38" s="772"/>
      <c r="X38" s="772"/>
      <c r="Y38" s="772"/>
      <c r="Z38" s="772"/>
      <c r="AA38" s="772"/>
      <c r="AB38" s="772"/>
      <c r="AC38" s="772"/>
      <c r="AD38" s="772"/>
      <c r="AE38" s="772"/>
      <c r="AF38" s="772"/>
      <c r="AG38" s="772" t="str" cm="1">
        <f t="array" ref="AG38">_xlfn.IFS(AND(AG36&lt;&gt;"",OR(AM36="",AM36=0),AG36&lt;&gt;"",COUNTIF($DA$4:$DA$75,AG36)&gt;=2),"↑　重複あり・回数エラー　↑",AND(AG36&lt;&gt;"",OR(AM36="",AM36=0)),"↑　回数エラー　↑",AND(AG36&lt;&gt;"",COUNTIF($DA$4:$DA$75,AG36)&gt;=2),"↑　重複あり　↑",TRUE,"")</f>
        <v/>
      </c>
      <c r="AH38" s="772"/>
      <c r="AI38" s="772"/>
      <c r="AJ38" s="772"/>
      <c r="AK38" s="772"/>
      <c r="AL38" s="772"/>
      <c r="AM38" s="772"/>
      <c r="AN38" s="772"/>
      <c r="AO38" s="772"/>
      <c r="AP38" s="772"/>
      <c r="AQ38" s="772"/>
      <c r="AR38" s="772"/>
      <c r="AS38" s="772"/>
      <c r="AT38" s="772"/>
      <c r="AU38" s="772" t="str" cm="1">
        <f t="array" ref="AU38">_xlfn.IFS(AND(AU36&lt;&gt;"",OR(BA36="",BA36=0),AU36&lt;&gt;"",COUNTIF($DA$4:$DA$75,AU36)&gt;=2),"↑　重複あり・回数エラー　↑",AND(AU36&lt;&gt;"",OR(BA36="",BA36=0)),"↑　回数エラー　↑",AND(AU36&lt;&gt;"",COUNTIF($DA$4:$DA$75,AU36)&gt;=2),"↑　重複あり　↑",TRUE,"")</f>
        <v/>
      </c>
      <c r="AV38" s="772"/>
      <c r="AW38" s="772"/>
      <c r="AX38" s="772"/>
      <c r="AY38" s="772"/>
      <c r="AZ38" s="772"/>
      <c r="BA38" s="772"/>
      <c r="BB38" s="772"/>
      <c r="BC38" s="772"/>
      <c r="BD38" s="772"/>
      <c r="BE38" s="772"/>
      <c r="BF38" s="772"/>
      <c r="BG38" s="772"/>
      <c r="BH38" s="772"/>
      <c r="BI38" s="772" t="str" cm="1">
        <f t="array" ref="BI38">_xlfn.IFS(AND(BI36&lt;&gt;"",OR(BO36="",BO36=0),BI36&lt;&gt;"",COUNTIF($DA$4:$DA$75,BI36)&gt;=2),"↑　重複あり・回数エラー　↑",AND(BI36&lt;&gt;"",OR(BO36="",BO36=0)),"↑　回数エラー　↑",AND(BI36&lt;&gt;"",COUNTIF($DA$4:$DA$75,BI36)&gt;=2),"↑　重複あり　↑",TRUE,"")</f>
        <v/>
      </c>
      <c r="BJ38" s="772"/>
      <c r="BK38" s="772"/>
      <c r="BL38" s="772"/>
      <c r="BM38" s="772"/>
      <c r="BN38" s="772"/>
      <c r="BO38" s="772"/>
      <c r="BP38" s="772"/>
      <c r="BQ38" s="772"/>
      <c r="BR38" s="772"/>
      <c r="BS38" s="772"/>
      <c r="BT38" s="772"/>
      <c r="BU38" s="772"/>
      <c r="BV38" s="772"/>
      <c r="BW38" s="772" t="str" cm="1">
        <f t="array" ref="BW38">_xlfn.IFS(AND(BW36&lt;&gt;"",OR(CC36="",CC36=0),BW36&lt;&gt;"",COUNTIF($DA$4:$DA$75,BW36)&gt;=2),"↑　重複あり・回数エラー　↑",AND(BW36&lt;&gt;"",OR(CC36="",CC36=0)),"↑　回数エラー　↑",AND(BW36&lt;&gt;"",COUNTIF($DA$4:$DA$75,BW36)&gt;=2),"↑　重複あり　↑",TRUE,"")</f>
        <v/>
      </c>
      <c r="BX38" s="772"/>
      <c r="BY38" s="772"/>
      <c r="BZ38" s="772"/>
      <c r="CA38" s="772"/>
      <c r="CB38" s="772"/>
      <c r="CC38" s="772"/>
      <c r="CD38" s="772"/>
      <c r="CE38" s="772"/>
      <c r="CF38" s="772"/>
      <c r="CG38" s="772"/>
      <c r="CH38" s="772"/>
      <c r="CI38" s="772"/>
      <c r="CJ38" s="772"/>
      <c r="CK38" s="331"/>
      <c r="CL38" s="331"/>
      <c r="CM38" s="331"/>
      <c r="CN38" s="331"/>
      <c r="CO38" s="331"/>
      <c r="CP38" s="331"/>
      <c r="CQ38" s="331"/>
      <c r="CR38" s="331"/>
      <c r="CW38" s="330">
        <v>58</v>
      </c>
      <c r="CX38" s="330" t="s">
        <v>1761</v>
      </c>
      <c r="CY38" s="330" t="s">
        <v>1762</v>
      </c>
      <c r="CZ38" s="332">
        <v>35</v>
      </c>
      <c r="DA38" s="332" t="str">
        <f>BI58</f>
        <v/>
      </c>
      <c r="DB38" s="333">
        <f>BO58</f>
        <v>0</v>
      </c>
      <c r="DC38" s="330" t="str">
        <f t="shared" si="0"/>
        <v>=BO58</v>
      </c>
    </row>
    <row r="39" spans="1:107" s="329" customFormat="1" ht="10.5" customHeight="1">
      <c r="A39" s="32" t="s">
        <v>1749</v>
      </c>
      <c r="CW39" s="330">
        <v>58</v>
      </c>
      <c r="CX39" s="330" t="s">
        <v>1763</v>
      </c>
      <c r="CY39" s="330" t="s">
        <v>1764</v>
      </c>
      <c r="CZ39" s="332">
        <v>36</v>
      </c>
      <c r="DA39" s="332" t="str">
        <f>BW58</f>
        <v/>
      </c>
      <c r="DB39" s="333">
        <f>CC58</f>
        <v>0</v>
      </c>
      <c r="DC39" s="330" t="str">
        <f t="shared" si="0"/>
        <v>=CC58</v>
      </c>
    </row>
    <row r="40" spans="1:107" s="329" customFormat="1" ht="5.25" customHeight="1" thickBot="1">
      <c r="CW40" s="329">
        <v>66</v>
      </c>
      <c r="CX40" s="330" t="s">
        <v>1753</v>
      </c>
      <c r="CY40" s="330" t="s">
        <v>1754</v>
      </c>
      <c r="CZ40" s="332">
        <v>37</v>
      </c>
      <c r="DA40" s="332" t="str">
        <f>E66</f>
        <v/>
      </c>
      <c r="DB40" s="333">
        <f>K66</f>
        <v>0</v>
      </c>
      <c r="DC40" s="330" t="str">
        <f t="shared" si="0"/>
        <v>=K66</v>
      </c>
    </row>
    <row r="41" spans="1:107" s="329" customFormat="1" ht="10.5" customHeight="1" thickTop="1">
      <c r="A41" s="788" t="s">
        <v>123</v>
      </c>
      <c r="B41" s="789"/>
      <c r="C41" s="789"/>
      <c r="D41" s="789"/>
      <c r="E41" s="789"/>
      <c r="F41" s="789"/>
      <c r="G41" s="789"/>
      <c r="H41" s="789"/>
      <c r="I41" s="813" t="s">
        <v>124</v>
      </c>
      <c r="J41" s="814"/>
      <c r="K41" s="814"/>
      <c r="L41" s="814"/>
      <c r="M41" s="814"/>
      <c r="N41" s="814"/>
      <c r="O41" s="814"/>
      <c r="P41" s="814"/>
      <c r="Q41" s="814"/>
      <c r="R41" s="814"/>
      <c r="S41" s="814"/>
      <c r="T41" s="815"/>
      <c r="X41" s="752" t="str">
        <f>申!A1</f>
        <v>　令和 ７ 年度</v>
      </c>
      <c r="Y41" s="752"/>
      <c r="Z41" s="752"/>
      <c r="AA41" s="752"/>
      <c r="AB41" s="752"/>
      <c r="AC41" s="752"/>
      <c r="AD41" s="752"/>
      <c r="AE41" s="752"/>
      <c r="AF41" s="752"/>
      <c r="AM41" s="27"/>
      <c r="AN41" s="816" t="s">
        <v>127</v>
      </c>
      <c r="AO41" s="816"/>
      <c r="AP41" s="816"/>
      <c r="AQ41" s="816"/>
      <c r="AR41" s="816"/>
      <c r="AS41" s="816"/>
      <c r="AT41" s="816"/>
      <c r="AU41" s="816"/>
      <c r="AV41" s="816"/>
      <c r="AW41" s="816"/>
      <c r="AX41" s="816"/>
      <c r="AY41" s="816"/>
      <c r="AZ41" s="816"/>
      <c r="BA41" s="816"/>
      <c r="BB41" s="816"/>
      <c r="BC41" s="816"/>
      <c r="BD41" s="816"/>
      <c r="BE41" s="816"/>
      <c r="BF41" s="816"/>
      <c r="BG41" s="816"/>
      <c r="BH41" s="816"/>
      <c r="BI41" s="816"/>
      <c r="BJ41" s="816"/>
      <c r="BK41" s="816"/>
      <c r="BL41" s="816"/>
      <c r="BM41" s="816"/>
      <c r="BN41" s="816"/>
      <c r="BO41" s="816"/>
      <c r="BP41" s="816"/>
      <c r="BQ41" s="816"/>
      <c r="BR41" s="816"/>
      <c r="BS41" s="816"/>
      <c r="BT41" s="816"/>
      <c r="BU41" s="816"/>
      <c r="BV41" s="816"/>
      <c r="BW41" s="816"/>
      <c r="BX41" s="816"/>
      <c r="BY41" s="816"/>
      <c r="BZ41" s="816"/>
      <c r="CA41" s="816"/>
      <c r="CB41" s="816"/>
      <c r="CC41" s="27"/>
      <c r="CD41" s="27"/>
      <c r="CE41" s="27"/>
      <c r="CF41" s="27"/>
      <c r="CG41" s="27"/>
      <c r="CH41" s="27"/>
      <c r="CI41" s="27"/>
      <c r="CJ41" s="27"/>
      <c r="CK41" s="27"/>
      <c r="CL41" s="27"/>
      <c r="CM41" s="27"/>
      <c r="CN41" s="27"/>
      <c r="CO41" s="27"/>
      <c r="CP41" s="753">
        <v>2</v>
      </c>
      <c r="CQ41" s="754"/>
      <c r="CR41" s="755"/>
      <c r="CW41" s="329">
        <v>66</v>
      </c>
      <c r="CX41" s="330" t="s">
        <v>1755</v>
      </c>
      <c r="CY41" s="330" t="s">
        <v>1756</v>
      </c>
      <c r="CZ41" s="332">
        <v>38</v>
      </c>
      <c r="DA41" s="332" t="str">
        <f>S66</f>
        <v/>
      </c>
      <c r="DB41" s="333">
        <f>Y66</f>
        <v>0</v>
      </c>
      <c r="DC41" s="330" t="str">
        <f t="shared" si="0"/>
        <v>=Y66</v>
      </c>
    </row>
    <row r="42" spans="1:107" s="329" customFormat="1" ht="14.25" customHeight="1">
      <c r="A42" s="807"/>
      <c r="B42" s="808"/>
      <c r="C42" s="808"/>
      <c r="D42" s="808"/>
      <c r="E42" s="808"/>
      <c r="F42" s="808"/>
      <c r="G42" s="808"/>
      <c r="H42" s="817"/>
      <c r="I42" s="821"/>
      <c r="J42" s="808"/>
      <c r="K42" s="808"/>
      <c r="L42" s="808"/>
      <c r="M42" s="808"/>
      <c r="N42" s="808"/>
      <c r="O42" s="808"/>
      <c r="P42" s="808"/>
      <c r="Q42" s="808"/>
      <c r="R42" s="808"/>
      <c r="S42" s="808"/>
      <c r="T42" s="817"/>
      <c r="X42" s="752"/>
      <c r="Y42" s="752"/>
      <c r="Z42" s="752"/>
      <c r="AA42" s="752"/>
      <c r="AB42" s="752"/>
      <c r="AC42" s="752"/>
      <c r="AD42" s="752"/>
      <c r="AE42" s="752"/>
      <c r="AF42" s="752"/>
      <c r="AL42" s="27"/>
      <c r="AM42" s="27"/>
      <c r="AN42" s="816"/>
      <c r="AO42" s="816"/>
      <c r="AP42" s="816"/>
      <c r="AQ42" s="816"/>
      <c r="AR42" s="816"/>
      <c r="AS42" s="816"/>
      <c r="AT42" s="816"/>
      <c r="AU42" s="816"/>
      <c r="AV42" s="816"/>
      <c r="AW42" s="816"/>
      <c r="AX42" s="816"/>
      <c r="AY42" s="816"/>
      <c r="AZ42" s="816"/>
      <c r="BA42" s="816"/>
      <c r="BB42" s="816"/>
      <c r="BC42" s="816"/>
      <c r="BD42" s="816"/>
      <c r="BE42" s="816"/>
      <c r="BF42" s="816"/>
      <c r="BG42" s="816"/>
      <c r="BH42" s="816"/>
      <c r="BI42" s="816"/>
      <c r="BJ42" s="816"/>
      <c r="BK42" s="816"/>
      <c r="BL42" s="816"/>
      <c r="BM42" s="816"/>
      <c r="BN42" s="816"/>
      <c r="BO42" s="816"/>
      <c r="BP42" s="816"/>
      <c r="BQ42" s="816"/>
      <c r="BR42" s="816"/>
      <c r="BS42" s="816"/>
      <c r="BT42" s="816"/>
      <c r="BU42" s="816"/>
      <c r="BV42" s="816"/>
      <c r="BW42" s="816"/>
      <c r="BX42" s="816"/>
      <c r="BY42" s="816"/>
      <c r="BZ42" s="816"/>
      <c r="CA42" s="816"/>
      <c r="CB42" s="816"/>
      <c r="CC42" s="27"/>
      <c r="CD42" s="27"/>
      <c r="CE42" s="27"/>
      <c r="CF42" s="27"/>
      <c r="CG42" s="27"/>
      <c r="CH42" s="27"/>
      <c r="CI42" s="27"/>
      <c r="CJ42" s="27"/>
      <c r="CK42" s="27"/>
      <c r="CL42" s="27"/>
      <c r="CM42" s="27"/>
      <c r="CN42" s="27"/>
      <c r="CO42" s="27"/>
      <c r="CP42" s="756"/>
      <c r="CQ42" s="757"/>
      <c r="CR42" s="758"/>
      <c r="CW42" s="330">
        <v>66</v>
      </c>
      <c r="CX42" s="330" t="s">
        <v>1757</v>
      </c>
      <c r="CY42" s="330" t="s">
        <v>1758</v>
      </c>
      <c r="CZ42" s="332">
        <v>39</v>
      </c>
      <c r="DA42" s="332" t="str">
        <f>AG66</f>
        <v/>
      </c>
      <c r="DB42" s="333">
        <f>AM66</f>
        <v>0</v>
      </c>
      <c r="DC42" s="330" t="str">
        <f t="shared" si="0"/>
        <v>=AM66</v>
      </c>
    </row>
    <row r="43" spans="1:107" s="329" customFormat="1" ht="14.25" customHeight="1" thickBot="1">
      <c r="A43" s="818"/>
      <c r="B43" s="819"/>
      <c r="C43" s="819"/>
      <c r="D43" s="819"/>
      <c r="E43" s="819"/>
      <c r="F43" s="819"/>
      <c r="G43" s="819"/>
      <c r="H43" s="820"/>
      <c r="I43" s="822"/>
      <c r="J43" s="823"/>
      <c r="K43" s="823"/>
      <c r="L43" s="823"/>
      <c r="M43" s="823"/>
      <c r="N43" s="823"/>
      <c r="O43" s="823"/>
      <c r="P43" s="823"/>
      <c r="Q43" s="823"/>
      <c r="R43" s="823"/>
      <c r="S43" s="823"/>
      <c r="T43" s="824"/>
      <c r="X43" s="752"/>
      <c r="Y43" s="752"/>
      <c r="Z43" s="752"/>
      <c r="AA43" s="752"/>
      <c r="AB43" s="752"/>
      <c r="AC43" s="752"/>
      <c r="AD43" s="752"/>
      <c r="AE43" s="752"/>
      <c r="AF43" s="752"/>
      <c r="AL43" s="27"/>
      <c r="AM43" s="27"/>
      <c r="AN43" s="816"/>
      <c r="AO43" s="816"/>
      <c r="AP43" s="816"/>
      <c r="AQ43" s="816"/>
      <c r="AR43" s="816"/>
      <c r="AS43" s="816"/>
      <c r="AT43" s="816"/>
      <c r="AU43" s="816"/>
      <c r="AV43" s="816"/>
      <c r="AW43" s="816"/>
      <c r="AX43" s="816"/>
      <c r="AY43" s="816"/>
      <c r="AZ43" s="816"/>
      <c r="BA43" s="816"/>
      <c r="BB43" s="816"/>
      <c r="BC43" s="816"/>
      <c r="BD43" s="816"/>
      <c r="BE43" s="816"/>
      <c r="BF43" s="816"/>
      <c r="BG43" s="816"/>
      <c r="BH43" s="816"/>
      <c r="BI43" s="816"/>
      <c r="BJ43" s="816"/>
      <c r="BK43" s="816"/>
      <c r="BL43" s="816"/>
      <c r="BM43" s="816"/>
      <c r="BN43" s="816"/>
      <c r="BO43" s="816"/>
      <c r="BP43" s="816"/>
      <c r="BQ43" s="816"/>
      <c r="BR43" s="816"/>
      <c r="BS43" s="816"/>
      <c r="BT43" s="816"/>
      <c r="BU43" s="816"/>
      <c r="BV43" s="816"/>
      <c r="BW43" s="816"/>
      <c r="BX43" s="816"/>
      <c r="BY43" s="816"/>
      <c r="BZ43" s="816"/>
      <c r="CA43" s="816"/>
      <c r="CB43" s="816"/>
      <c r="CC43" s="27"/>
      <c r="CD43" s="27"/>
      <c r="CE43" s="27"/>
      <c r="CF43" s="27"/>
      <c r="CG43" s="27"/>
      <c r="CH43" s="27"/>
      <c r="CI43" s="27"/>
      <c r="CJ43" s="27"/>
      <c r="CK43" s="27"/>
      <c r="CL43" s="27"/>
      <c r="CM43" s="27"/>
      <c r="CN43" s="27"/>
      <c r="CO43" s="27"/>
      <c r="CP43" s="27"/>
      <c r="CQ43" s="27"/>
      <c r="CR43" s="27"/>
      <c r="CW43" s="330">
        <v>66</v>
      </c>
      <c r="CX43" s="330" t="s">
        <v>1759</v>
      </c>
      <c r="CY43" s="330" t="s">
        <v>1760</v>
      </c>
      <c r="CZ43" s="332">
        <v>40</v>
      </c>
      <c r="DA43" s="332" t="str">
        <f>AU66</f>
        <v/>
      </c>
      <c r="DB43" s="333">
        <f>BA66</f>
        <v>0</v>
      </c>
      <c r="DC43" s="330" t="str">
        <f t="shared" si="0"/>
        <v>=BA66</v>
      </c>
    </row>
    <row r="44" spans="1:107" s="329" customFormat="1" ht="10.5" customHeight="1" thickTop="1">
      <c r="A44" s="327"/>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BQ44" s="30"/>
      <c r="CW44" s="330">
        <v>66</v>
      </c>
      <c r="CX44" s="330" t="s">
        <v>1761</v>
      </c>
      <c r="CY44" s="330" t="s">
        <v>1762</v>
      </c>
      <c r="CZ44" s="332">
        <v>41</v>
      </c>
      <c r="DA44" s="332" t="str">
        <f>BI66</f>
        <v/>
      </c>
      <c r="DB44" s="333">
        <f>BO66</f>
        <v>0</v>
      </c>
      <c r="DC44" s="330" t="str">
        <f t="shared" si="0"/>
        <v>=BO66</v>
      </c>
    </row>
    <row r="45" spans="1:107" s="329" customFormat="1" ht="12.75" customHeight="1">
      <c r="A45" s="713" t="s">
        <v>128</v>
      </c>
      <c r="B45" s="714"/>
      <c r="C45" s="714"/>
      <c r="D45" s="715"/>
      <c r="E45" s="798"/>
      <c r="F45" s="799"/>
      <c r="G45" s="799"/>
      <c r="H45" s="799"/>
      <c r="I45" s="799"/>
      <c r="J45" s="799"/>
      <c r="K45" s="799"/>
      <c r="L45" s="799"/>
      <c r="M45" s="799"/>
      <c r="N45" s="799"/>
      <c r="O45" s="799"/>
      <c r="P45" s="799"/>
      <c r="Q45" s="799"/>
      <c r="R45" s="800"/>
      <c r="S45" s="798"/>
      <c r="T45" s="799"/>
      <c r="U45" s="799"/>
      <c r="V45" s="799"/>
      <c r="W45" s="799"/>
      <c r="X45" s="799"/>
      <c r="Y45" s="799"/>
      <c r="Z45" s="799"/>
      <c r="AA45" s="799"/>
      <c r="AB45" s="799"/>
      <c r="AC45" s="799"/>
      <c r="AD45" s="799"/>
      <c r="AE45" s="799"/>
      <c r="AF45" s="800"/>
      <c r="AG45" s="798"/>
      <c r="AH45" s="799"/>
      <c r="AI45" s="799"/>
      <c r="AJ45" s="799"/>
      <c r="AK45" s="799"/>
      <c r="AL45" s="799"/>
      <c r="AM45" s="799"/>
      <c r="AN45" s="799"/>
      <c r="AO45" s="799"/>
      <c r="AP45" s="799"/>
      <c r="AQ45" s="799"/>
      <c r="AR45" s="799"/>
      <c r="AS45" s="799"/>
      <c r="AT45" s="800"/>
      <c r="AU45" s="798"/>
      <c r="AV45" s="799"/>
      <c r="AW45" s="799"/>
      <c r="AX45" s="799"/>
      <c r="AY45" s="799"/>
      <c r="AZ45" s="799"/>
      <c r="BA45" s="799"/>
      <c r="BB45" s="799"/>
      <c r="BC45" s="799"/>
      <c r="BD45" s="799"/>
      <c r="BE45" s="799"/>
      <c r="BF45" s="799"/>
      <c r="BG45" s="799"/>
      <c r="BH45" s="800"/>
      <c r="BI45" s="798"/>
      <c r="BJ45" s="799"/>
      <c r="BK45" s="799"/>
      <c r="BL45" s="799"/>
      <c r="BM45" s="799"/>
      <c r="BN45" s="799"/>
      <c r="BO45" s="799"/>
      <c r="BP45" s="799"/>
      <c r="BQ45" s="799"/>
      <c r="BR45" s="799"/>
      <c r="BS45" s="799"/>
      <c r="BT45" s="799"/>
      <c r="BU45" s="799"/>
      <c r="BV45" s="800"/>
      <c r="BW45" s="798"/>
      <c r="BX45" s="799"/>
      <c r="BY45" s="799"/>
      <c r="BZ45" s="799"/>
      <c r="CA45" s="799"/>
      <c r="CB45" s="799"/>
      <c r="CC45" s="799"/>
      <c r="CD45" s="799"/>
      <c r="CE45" s="799"/>
      <c r="CF45" s="799"/>
      <c r="CG45" s="799"/>
      <c r="CH45" s="799"/>
      <c r="CI45" s="799"/>
      <c r="CJ45" s="800"/>
      <c r="CK45" s="761" t="s">
        <v>129</v>
      </c>
      <c r="CL45" s="761"/>
      <c r="CM45" s="761"/>
      <c r="CN45" s="761"/>
      <c r="CO45" s="761"/>
      <c r="CP45" s="761"/>
      <c r="CQ45" s="761"/>
      <c r="CR45" s="762"/>
      <c r="CW45" s="330">
        <v>66</v>
      </c>
      <c r="CX45" s="330" t="s">
        <v>1763</v>
      </c>
      <c r="CY45" s="330" t="s">
        <v>1764</v>
      </c>
      <c r="CZ45" s="332">
        <v>42</v>
      </c>
      <c r="DA45" s="332" t="str">
        <f>BW66</f>
        <v/>
      </c>
      <c r="DB45" s="333">
        <f>CC66</f>
        <v>0</v>
      </c>
      <c r="DC45" s="330" t="str">
        <f t="shared" si="0"/>
        <v>=CC66</v>
      </c>
    </row>
    <row r="46" spans="1:107" s="329" customFormat="1" ht="12.75" customHeight="1">
      <c r="A46" s="719" t="s">
        <v>130</v>
      </c>
      <c r="B46" s="720"/>
      <c r="C46" s="720"/>
      <c r="D46" s="721"/>
      <c r="E46" s="801"/>
      <c r="F46" s="802"/>
      <c r="G46" s="802"/>
      <c r="H46" s="802"/>
      <c r="I46" s="802"/>
      <c r="J46" s="802"/>
      <c r="K46" s="802"/>
      <c r="L46" s="802"/>
      <c r="M46" s="802"/>
      <c r="N46" s="802"/>
      <c r="O46" s="802"/>
      <c r="P46" s="802"/>
      <c r="Q46" s="802"/>
      <c r="R46" s="803"/>
      <c r="S46" s="801"/>
      <c r="T46" s="802"/>
      <c r="U46" s="802"/>
      <c r="V46" s="802"/>
      <c r="W46" s="802"/>
      <c r="X46" s="802"/>
      <c r="Y46" s="802"/>
      <c r="Z46" s="802"/>
      <c r="AA46" s="802"/>
      <c r="AB46" s="802"/>
      <c r="AC46" s="802"/>
      <c r="AD46" s="802"/>
      <c r="AE46" s="802"/>
      <c r="AF46" s="803"/>
      <c r="AG46" s="801"/>
      <c r="AH46" s="802"/>
      <c r="AI46" s="802"/>
      <c r="AJ46" s="802"/>
      <c r="AK46" s="802"/>
      <c r="AL46" s="802"/>
      <c r="AM46" s="802"/>
      <c r="AN46" s="802"/>
      <c r="AO46" s="802"/>
      <c r="AP46" s="802"/>
      <c r="AQ46" s="802"/>
      <c r="AR46" s="802"/>
      <c r="AS46" s="802"/>
      <c r="AT46" s="803"/>
      <c r="AU46" s="801"/>
      <c r="AV46" s="802"/>
      <c r="AW46" s="802"/>
      <c r="AX46" s="802"/>
      <c r="AY46" s="802"/>
      <c r="AZ46" s="802"/>
      <c r="BA46" s="802"/>
      <c r="BB46" s="802"/>
      <c r="BC46" s="802"/>
      <c r="BD46" s="802"/>
      <c r="BE46" s="802"/>
      <c r="BF46" s="802"/>
      <c r="BG46" s="802"/>
      <c r="BH46" s="803"/>
      <c r="BI46" s="801"/>
      <c r="BJ46" s="802"/>
      <c r="BK46" s="802"/>
      <c r="BL46" s="802"/>
      <c r="BM46" s="802"/>
      <c r="BN46" s="802"/>
      <c r="BO46" s="802"/>
      <c r="BP46" s="802"/>
      <c r="BQ46" s="802"/>
      <c r="BR46" s="802"/>
      <c r="BS46" s="802"/>
      <c r="BT46" s="802"/>
      <c r="BU46" s="802"/>
      <c r="BV46" s="803"/>
      <c r="BW46" s="801"/>
      <c r="BX46" s="802"/>
      <c r="BY46" s="802"/>
      <c r="BZ46" s="802"/>
      <c r="CA46" s="802"/>
      <c r="CB46" s="802"/>
      <c r="CC46" s="802"/>
      <c r="CD46" s="802"/>
      <c r="CE46" s="802"/>
      <c r="CF46" s="802"/>
      <c r="CG46" s="802"/>
      <c r="CH46" s="802"/>
      <c r="CI46" s="802"/>
      <c r="CJ46" s="803"/>
      <c r="CK46" s="764"/>
      <c r="CL46" s="764"/>
      <c r="CM46" s="764"/>
      <c r="CN46" s="764"/>
      <c r="CO46" s="764"/>
      <c r="CP46" s="764"/>
      <c r="CQ46" s="764"/>
      <c r="CR46" s="765"/>
      <c r="CW46" s="329">
        <v>74</v>
      </c>
      <c r="CX46" s="330" t="s">
        <v>1753</v>
      </c>
      <c r="CY46" s="330" t="s">
        <v>1754</v>
      </c>
      <c r="CZ46" s="332">
        <v>43</v>
      </c>
      <c r="DA46" s="332" t="str">
        <f>E74</f>
        <v/>
      </c>
      <c r="DB46" s="333">
        <f>K74</f>
        <v>0</v>
      </c>
      <c r="DC46" s="330" t="str">
        <f t="shared" si="0"/>
        <v>=K74</v>
      </c>
    </row>
    <row r="47" spans="1:107" s="329" customFormat="1" ht="12.75" customHeight="1">
      <c r="A47" s="713" t="s">
        <v>131</v>
      </c>
      <c r="B47" s="714"/>
      <c r="C47" s="714"/>
      <c r="D47" s="715"/>
      <c r="E47" s="798"/>
      <c r="F47" s="799"/>
      <c r="G47" s="799"/>
      <c r="H47" s="799"/>
      <c r="I47" s="799"/>
      <c r="J47" s="799"/>
      <c r="K47" s="799"/>
      <c r="L47" s="799"/>
      <c r="M47" s="799"/>
      <c r="N47" s="799"/>
      <c r="O47" s="799"/>
      <c r="P47" s="799"/>
      <c r="Q47" s="799"/>
      <c r="R47" s="800"/>
      <c r="S47" s="798"/>
      <c r="T47" s="799"/>
      <c r="U47" s="799"/>
      <c r="V47" s="799"/>
      <c r="W47" s="799"/>
      <c r="X47" s="799"/>
      <c r="Y47" s="799"/>
      <c r="Z47" s="799"/>
      <c r="AA47" s="799"/>
      <c r="AB47" s="799"/>
      <c r="AC47" s="799"/>
      <c r="AD47" s="799"/>
      <c r="AE47" s="799"/>
      <c r="AF47" s="800"/>
      <c r="AG47" s="807"/>
      <c r="AH47" s="808"/>
      <c r="AI47" s="808"/>
      <c r="AJ47" s="808"/>
      <c r="AK47" s="808"/>
      <c r="AL47" s="808"/>
      <c r="AM47" s="808"/>
      <c r="AN47" s="808"/>
      <c r="AO47" s="808"/>
      <c r="AP47" s="808"/>
      <c r="AQ47" s="808"/>
      <c r="AR47" s="808"/>
      <c r="AS47" s="808"/>
      <c r="AT47" s="809"/>
      <c r="AU47" s="807"/>
      <c r="AV47" s="808"/>
      <c r="AW47" s="808"/>
      <c r="AX47" s="808"/>
      <c r="AY47" s="808"/>
      <c r="AZ47" s="808"/>
      <c r="BA47" s="808"/>
      <c r="BB47" s="808"/>
      <c r="BC47" s="808"/>
      <c r="BD47" s="808"/>
      <c r="BE47" s="808"/>
      <c r="BF47" s="808"/>
      <c r="BG47" s="808"/>
      <c r="BH47" s="809"/>
      <c r="BI47" s="807"/>
      <c r="BJ47" s="808"/>
      <c r="BK47" s="808"/>
      <c r="BL47" s="808"/>
      <c r="BM47" s="808"/>
      <c r="BN47" s="808"/>
      <c r="BO47" s="808"/>
      <c r="BP47" s="808"/>
      <c r="BQ47" s="808"/>
      <c r="BR47" s="808"/>
      <c r="BS47" s="808"/>
      <c r="BT47" s="808"/>
      <c r="BU47" s="808"/>
      <c r="BV47" s="809"/>
      <c r="BW47" s="807"/>
      <c r="BX47" s="808"/>
      <c r="BY47" s="808"/>
      <c r="BZ47" s="808"/>
      <c r="CA47" s="808"/>
      <c r="CB47" s="808"/>
      <c r="CC47" s="808"/>
      <c r="CD47" s="808"/>
      <c r="CE47" s="808"/>
      <c r="CF47" s="808"/>
      <c r="CG47" s="808"/>
      <c r="CH47" s="808"/>
      <c r="CI47" s="808"/>
      <c r="CJ47" s="809"/>
      <c r="CK47" s="764"/>
      <c r="CL47" s="764"/>
      <c r="CM47" s="764"/>
      <c r="CN47" s="764"/>
      <c r="CO47" s="764"/>
      <c r="CP47" s="764"/>
      <c r="CQ47" s="764"/>
      <c r="CR47" s="765"/>
      <c r="CW47" s="329">
        <v>74</v>
      </c>
      <c r="CX47" s="330" t="s">
        <v>1755</v>
      </c>
      <c r="CY47" s="330" t="s">
        <v>1756</v>
      </c>
      <c r="CZ47" s="332">
        <v>44</v>
      </c>
      <c r="DA47" s="332" t="str">
        <f>S74</f>
        <v/>
      </c>
      <c r="DB47" s="333">
        <f>Y74</f>
        <v>0</v>
      </c>
      <c r="DC47" s="330" t="str">
        <f t="shared" si="0"/>
        <v>=Y74</v>
      </c>
    </row>
    <row r="48" spans="1:107" s="329" customFormat="1" ht="12.75" customHeight="1" thickBot="1">
      <c r="A48" s="716"/>
      <c r="B48" s="717"/>
      <c r="C48" s="717"/>
      <c r="D48" s="718"/>
      <c r="E48" s="804"/>
      <c r="F48" s="805"/>
      <c r="G48" s="805"/>
      <c r="H48" s="805"/>
      <c r="I48" s="805"/>
      <c r="J48" s="805"/>
      <c r="K48" s="805"/>
      <c r="L48" s="805"/>
      <c r="M48" s="805"/>
      <c r="N48" s="805"/>
      <c r="O48" s="805"/>
      <c r="P48" s="805"/>
      <c r="Q48" s="805"/>
      <c r="R48" s="806"/>
      <c r="S48" s="804"/>
      <c r="T48" s="805"/>
      <c r="U48" s="805"/>
      <c r="V48" s="805"/>
      <c r="W48" s="805"/>
      <c r="X48" s="805"/>
      <c r="Y48" s="805"/>
      <c r="Z48" s="805"/>
      <c r="AA48" s="805"/>
      <c r="AB48" s="805"/>
      <c r="AC48" s="805"/>
      <c r="AD48" s="805"/>
      <c r="AE48" s="805"/>
      <c r="AF48" s="806"/>
      <c r="AG48" s="810"/>
      <c r="AH48" s="811"/>
      <c r="AI48" s="811"/>
      <c r="AJ48" s="811"/>
      <c r="AK48" s="811"/>
      <c r="AL48" s="811"/>
      <c r="AM48" s="811"/>
      <c r="AN48" s="811"/>
      <c r="AO48" s="811"/>
      <c r="AP48" s="811"/>
      <c r="AQ48" s="811"/>
      <c r="AR48" s="811"/>
      <c r="AS48" s="811"/>
      <c r="AT48" s="812"/>
      <c r="AU48" s="810"/>
      <c r="AV48" s="811"/>
      <c r="AW48" s="811"/>
      <c r="AX48" s="811"/>
      <c r="AY48" s="811"/>
      <c r="AZ48" s="811"/>
      <c r="BA48" s="811"/>
      <c r="BB48" s="811"/>
      <c r="BC48" s="811"/>
      <c r="BD48" s="811"/>
      <c r="BE48" s="811"/>
      <c r="BF48" s="811"/>
      <c r="BG48" s="811"/>
      <c r="BH48" s="812"/>
      <c r="BI48" s="810"/>
      <c r="BJ48" s="811"/>
      <c r="BK48" s="811"/>
      <c r="BL48" s="811"/>
      <c r="BM48" s="811"/>
      <c r="BN48" s="811"/>
      <c r="BO48" s="811"/>
      <c r="BP48" s="811"/>
      <c r="BQ48" s="811"/>
      <c r="BR48" s="811"/>
      <c r="BS48" s="811"/>
      <c r="BT48" s="811"/>
      <c r="BU48" s="811"/>
      <c r="BV48" s="812"/>
      <c r="BW48" s="810"/>
      <c r="BX48" s="811"/>
      <c r="BY48" s="811"/>
      <c r="BZ48" s="811"/>
      <c r="CA48" s="811"/>
      <c r="CB48" s="811"/>
      <c r="CC48" s="811"/>
      <c r="CD48" s="811"/>
      <c r="CE48" s="811"/>
      <c r="CF48" s="811"/>
      <c r="CG48" s="811"/>
      <c r="CH48" s="811"/>
      <c r="CI48" s="811"/>
      <c r="CJ48" s="812"/>
      <c r="CK48" s="764"/>
      <c r="CL48" s="764"/>
      <c r="CM48" s="764"/>
      <c r="CN48" s="764"/>
      <c r="CO48" s="764"/>
      <c r="CP48" s="764"/>
      <c r="CQ48" s="764"/>
      <c r="CR48" s="765"/>
      <c r="CW48" s="330">
        <v>74</v>
      </c>
      <c r="CX48" s="330" t="s">
        <v>1757</v>
      </c>
      <c r="CY48" s="330" t="s">
        <v>1758</v>
      </c>
      <c r="CZ48" s="332">
        <v>45</v>
      </c>
      <c r="DA48" s="332" t="str">
        <f>AG74</f>
        <v/>
      </c>
      <c r="DB48" s="333">
        <f>AM74</f>
        <v>0</v>
      </c>
      <c r="DC48" s="330" t="str">
        <f t="shared" si="0"/>
        <v>=AM74</v>
      </c>
    </row>
    <row r="49" spans="1:107" s="329" customFormat="1" ht="9" customHeight="1" thickTop="1">
      <c r="A49" s="716" t="s">
        <v>132</v>
      </c>
      <c r="B49" s="717"/>
      <c r="C49" s="717"/>
      <c r="D49" s="718"/>
      <c r="E49" s="788" t="s">
        <v>108</v>
      </c>
      <c r="F49" s="789"/>
      <c r="G49" s="789"/>
      <c r="H49" s="789"/>
      <c r="I49" s="789"/>
      <c r="J49" s="789"/>
      <c r="K49" s="773" t="s">
        <v>133</v>
      </c>
      <c r="L49" s="774"/>
      <c r="M49" s="774"/>
      <c r="N49" s="774"/>
      <c r="O49" s="774"/>
      <c r="P49" s="774"/>
      <c r="Q49" s="774"/>
      <c r="R49" s="775"/>
      <c r="S49" s="788" t="s">
        <v>108</v>
      </c>
      <c r="T49" s="789"/>
      <c r="U49" s="789"/>
      <c r="V49" s="789"/>
      <c r="W49" s="789"/>
      <c r="X49" s="789"/>
      <c r="Y49" s="773" t="s">
        <v>133</v>
      </c>
      <c r="Z49" s="774"/>
      <c r="AA49" s="774"/>
      <c r="AB49" s="774"/>
      <c r="AC49" s="774"/>
      <c r="AD49" s="774"/>
      <c r="AE49" s="774"/>
      <c r="AF49" s="775"/>
      <c r="AG49" s="790" t="s">
        <v>108</v>
      </c>
      <c r="AH49" s="789"/>
      <c r="AI49" s="789"/>
      <c r="AJ49" s="789"/>
      <c r="AK49" s="789"/>
      <c r="AL49" s="791"/>
      <c r="AM49" s="773" t="s">
        <v>133</v>
      </c>
      <c r="AN49" s="774"/>
      <c r="AO49" s="774"/>
      <c r="AP49" s="774"/>
      <c r="AQ49" s="774"/>
      <c r="AR49" s="774"/>
      <c r="AS49" s="774"/>
      <c r="AT49" s="775"/>
      <c r="AU49" s="790" t="s">
        <v>108</v>
      </c>
      <c r="AV49" s="789"/>
      <c r="AW49" s="789"/>
      <c r="AX49" s="789"/>
      <c r="AY49" s="789"/>
      <c r="AZ49" s="791"/>
      <c r="BA49" s="773" t="s">
        <v>133</v>
      </c>
      <c r="BB49" s="774"/>
      <c r="BC49" s="774"/>
      <c r="BD49" s="774"/>
      <c r="BE49" s="774"/>
      <c r="BF49" s="774"/>
      <c r="BG49" s="774"/>
      <c r="BH49" s="775"/>
      <c r="BI49" s="790" t="s">
        <v>108</v>
      </c>
      <c r="BJ49" s="789"/>
      <c r="BK49" s="789"/>
      <c r="BL49" s="789"/>
      <c r="BM49" s="789"/>
      <c r="BN49" s="791"/>
      <c r="BO49" s="773" t="s">
        <v>133</v>
      </c>
      <c r="BP49" s="774"/>
      <c r="BQ49" s="774"/>
      <c r="BR49" s="774"/>
      <c r="BS49" s="774"/>
      <c r="BT49" s="774"/>
      <c r="BU49" s="774"/>
      <c r="BV49" s="775"/>
      <c r="BW49" s="790" t="s">
        <v>108</v>
      </c>
      <c r="BX49" s="789"/>
      <c r="BY49" s="789"/>
      <c r="BZ49" s="789"/>
      <c r="CA49" s="789"/>
      <c r="CB49" s="791"/>
      <c r="CC49" s="773" t="s">
        <v>133</v>
      </c>
      <c r="CD49" s="774"/>
      <c r="CE49" s="774"/>
      <c r="CF49" s="774"/>
      <c r="CG49" s="774"/>
      <c r="CH49" s="774"/>
      <c r="CI49" s="774"/>
      <c r="CJ49" s="775"/>
      <c r="CK49" s="767"/>
      <c r="CL49" s="767"/>
      <c r="CM49" s="767"/>
      <c r="CN49" s="767"/>
      <c r="CO49" s="767"/>
      <c r="CP49" s="767"/>
      <c r="CQ49" s="767"/>
      <c r="CR49" s="768"/>
      <c r="CW49" s="330">
        <v>74</v>
      </c>
      <c r="CX49" s="330" t="s">
        <v>1759</v>
      </c>
      <c r="CY49" s="330" t="s">
        <v>1760</v>
      </c>
      <c r="CZ49" s="332">
        <v>46</v>
      </c>
      <c r="DA49" s="332" t="str">
        <f>AU74</f>
        <v/>
      </c>
      <c r="DB49" s="333">
        <f>BA74</f>
        <v>0</v>
      </c>
      <c r="DC49" s="330" t="str">
        <f t="shared" si="0"/>
        <v>=BA74</v>
      </c>
    </row>
    <row r="50" spans="1:107" s="329" customFormat="1" ht="15" customHeight="1">
      <c r="A50" s="716" t="s">
        <v>134</v>
      </c>
      <c r="B50" s="717"/>
      <c r="C50" s="717"/>
      <c r="D50" s="718"/>
      <c r="E50" s="776" t="str">
        <f>IF(E47="","",VLOOKUP(E45&amp;E47,港コード!$B$4:$C$739,2,0))</f>
        <v/>
      </c>
      <c r="F50" s="777"/>
      <c r="G50" s="777"/>
      <c r="H50" s="777"/>
      <c r="I50" s="777"/>
      <c r="J50" s="778"/>
      <c r="K50" s="782"/>
      <c r="L50" s="783"/>
      <c r="M50" s="783"/>
      <c r="N50" s="783"/>
      <c r="O50" s="783"/>
      <c r="P50" s="783"/>
      <c r="Q50" s="783"/>
      <c r="R50" s="784"/>
      <c r="S50" s="776" t="str">
        <f>IF(S47="","",VLOOKUP(S45&amp;S47,港コード!$B$4:$C$739,2,0))</f>
        <v/>
      </c>
      <c r="T50" s="777"/>
      <c r="U50" s="777"/>
      <c r="V50" s="777"/>
      <c r="W50" s="777"/>
      <c r="X50" s="778"/>
      <c r="Y50" s="782"/>
      <c r="Z50" s="783"/>
      <c r="AA50" s="783"/>
      <c r="AB50" s="783"/>
      <c r="AC50" s="783"/>
      <c r="AD50" s="783"/>
      <c r="AE50" s="783"/>
      <c r="AF50" s="784"/>
      <c r="AG50" s="776" t="str">
        <f>IF(AG47="","",VLOOKUP(AG45&amp;AG47,港コード!$B$4:$C$739,2,0))</f>
        <v/>
      </c>
      <c r="AH50" s="777"/>
      <c r="AI50" s="777"/>
      <c r="AJ50" s="777"/>
      <c r="AK50" s="777"/>
      <c r="AL50" s="778"/>
      <c r="AM50" s="782"/>
      <c r="AN50" s="783"/>
      <c r="AO50" s="783"/>
      <c r="AP50" s="783"/>
      <c r="AQ50" s="783"/>
      <c r="AR50" s="783"/>
      <c r="AS50" s="783"/>
      <c r="AT50" s="784"/>
      <c r="AU50" s="776" t="str">
        <f>IF(AU47="","",VLOOKUP(AU45&amp;AU47,港コード!$B$4:$C$739,2,0))</f>
        <v/>
      </c>
      <c r="AV50" s="777"/>
      <c r="AW50" s="777"/>
      <c r="AX50" s="777"/>
      <c r="AY50" s="777"/>
      <c r="AZ50" s="778"/>
      <c r="BA50" s="782"/>
      <c r="BB50" s="783"/>
      <c r="BC50" s="783"/>
      <c r="BD50" s="783"/>
      <c r="BE50" s="783"/>
      <c r="BF50" s="783"/>
      <c r="BG50" s="783"/>
      <c r="BH50" s="784"/>
      <c r="BI50" s="776" t="str">
        <f>IF(BI47="","",VLOOKUP(BI45&amp;BI47,港コード!$B$4:$C$739,2,0))</f>
        <v/>
      </c>
      <c r="BJ50" s="777"/>
      <c r="BK50" s="777"/>
      <c r="BL50" s="777"/>
      <c r="BM50" s="777"/>
      <c r="BN50" s="778"/>
      <c r="BO50" s="782"/>
      <c r="BP50" s="783"/>
      <c r="BQ50" s="783"/>
      <c r="BR50" s="783"/>
      <c r="BS50" s="783"/>
      <c r="BT50" s="783"/>
      <c r="BU50" s="783"/>
      <c r="BV50" s="784"/>
      <c r="BW50" s="776" t="str">
        <f>IF(BW47="","",VLOOKUP(BW45&amp;BW47,港コード!$B$4:$C$739,2,0))</f>
        <v/>
      </c>
      <c r="BX50" s="777"/>
      <c r="BY50" s="777"/>
      <c r="BZ50" s="777"/>
      <c r="CA50" s="777"/>
      <c r="CB50" s="778"/>
      <c r="CC50" s="782"/>
      <c r="CD50" s="783"/>
      <c r="CE50" s="783"/>
      <c r="CF50" s="783"/>
      <c r="CG50" s="783"/>
      <c r="CH50" s="783"/>
      <c r="CI50" s="783"/>
      <c r="CJ50" s="784"/>
      <c r="CK50" s="792">
        <f>SUM(K50,Y50,AM50,BA50,BO50,CC50)</f>
        <v>0</v>
      </c>
      <c r="CL50" s="793"/>
      <c r="CM50" s="793"/>
      <c r="CN50" s="793"/>
      <c r="CO50" s="793"/>
      <c r="CP50" s="793"/>
      <c r="CQ50" s="793"/>
      <c r="CR50" s="794"/>
      <c r="CW50" s="330">
        <v>74</v>
      </c>
      <c r="CX50" s="330" t="s">
        <v>1761</v>
      </c>
      <c r="CY50" s="330" t="s">
        <v>1762</v>
      </c>
      <c r="CZ50" s="332">
        <v>47</v>
      </c>
      <c r="DA50" s="332" t="str">
        <f>BI74</f>
        <v/>
      </c>
      <c r="DB50" s="333">
        <f>BO74</f>
        <v>0</v>
      </c>
      <c r="DC50" s="330" t="str">
        <f t="shared" si="0"/>
        <v>=BO74</v>
      </c>
    </row>
    <row r="51" spans="1:107" s="329" customFormat="1" ht="15" customHeight="1" thickBot="1">
      <c r="A51" s="719"/>
      <c r="B51" s="720"/>
      <c r="C51" s="720"/>
      <c r="D51" s="721"/>
      <c r="E51" s="779"/>
      <c r="F51" s="780"/>
      <c r="G51" s="780"/>
      <c r="H51" s="780"/>
      <c r="I51" s="780"/>
      <c r="J51" s="781"/>
      <c r="K51" s="785"/>
      <c r="L51" s="786"/>
      <c r="M51" s="786"/>
      <c r="N51" s="786"/>
      <c r="O51" s="786"/>
      <c r="P51" s="786"/>
      <c r="Q51" s="786"/>
      <c r="R51" s="787"/>
      <c r="S51" s="779"/>
      <c r="T51" s="780"/>
      <c r="U51" s="780"/>
      <c r="V51" s="780"/>
      <c r="W51" s="780"/>
      <c r="X51" s="781"/>
      <c r="Y51" s="785"/>
      <c r="Z51" s="786"/>
      <c r="AA51" s="786"/>
      <c r="AB51" s="786"/>
      <c r="AC51" s="786"/>
      <c r="AD51" s="786"/>
      <c r="AE51" s="786"/>
      <c r="AF51" s="787"/>
      <c r="AG51" s="779"/>
      <c r="AH51" s="780"/>
      <c r="AI51" s="780"/>
      <c r="AJ51" s="780"/>
      <c r="AK51" s="780"/>
      <c r="AL51" s="781"/>
      <c r="AM51" s="785"/>
      <c r="AN51" s="786"/>
      <c r="AO51" s="786"/>
      <c r="AP51" s="786"/>
      <c r="AQ51" s="786"/>
      <c r="AR51" s="786"/>
      <c r="AS51" s="786"/>
      <c r="AT51" s="787"/>
      <c r="AU51" s="779"/>
      <c r="AV51" s="780"/>
      <c r="AW51" s="780"/>
      <c r="AX51" s="780"/>
      <c r="AY51" s="780"/>
      <c r="AZ51" s="781"/>
      <c r="BA51" s="785"/>
      <c r="BB51" s="786"/>
      <c r="BC51" s="786"/>
      <c r="BD51" s="786"/>
      <c r="BE51" s="786"/>
      <c r="BF51" s="786"/>
      <c r="BG51" s="786"/>
      <c r="BH51" s="787"/>
      <c r="BI51" s="779"/>
      <c r="BJ51" s="780"/>
      <c r="BK51" s="780"/>
      <c r="BL51" s="780"/>
      <c r="BM51" s="780"/>
      <c r="BN51" s="781"/>
      <c r="BO51" s="785"/>
      <c r="BP51" s="786"/>
      <c r="BQ51" s="786"/>
      <c r="BR51" s="786"/>
      <c r="BS51" s="786"/>
      <c r="BT51" s="786"/>
      <c r="BU51" s="786"/>
      <c r="BV51" s="787"/>
      <c r="BW51" s="779"/>
      <c r="BX51" s="780"/>
      <c r="BY51" s="780"/>
      <c r="BZ51" s="780"/>
      <c r="CA51" s="780"/>
      <c r="CB51" s="781"/>
      <c r="CC51" s="785"/>
      <c r="CD51" s="786"/>
      <c r="CE51" s="786"/>
      <c r="CF51" s="786"/>
      <c r="CG51" s="786"/>
      <c r="CH51" s="786"/>
      <c r="CI51" s="786"/>
      <c r="CJ51" s="787"/>
      <c r="CK51" s="795"/>
      <c r="CL51" s="796"/>
      <c r="CM51" s="796"/>
      <c r="CN51" s="796"/>
      <c r="CO51" s="796"/>
      <c r="CP51" s="796"/>
      <c r="CQ51" s="796"/>
      <c r="CR51" s="797"/>
      <c r="CW51" s="330">
        <v>74</v>
      </c>
      <c r="CX51" s="330" t="s">
        <v>1763</v>
      </c>
      <c r="CY51" s="330" t="s">
        <v>1764</v>
      </c>
      <c r="CZ51" s="332">
        <v>48</v>
      </c>
      <c r="DA51" s="332" t="str">
        <f>BW74</f>
        <v/>
      </c>
      <c r="DB51" s="333">
        <f>CC74</f>
        <v>0</v>
      </c>
      <c r="DC51" s="330" t="str">
        <f t="shared" si="0"/>
        <v>=CC74</v>
      </c>
    </row>
    <row r="52" spans="1:107" s="329" customFormat="1" ht="10.5" customHeight="1" thickTop="1">
      <c r="A52" s="327"/>
      <c r="B52" s="327"/>
      <c r="C52" s="327"/>
      <c r="D52" s="327"/>
      <c r="E52" s="772" t="str" cm="1">
        <f t="array" ref="E52">_xlfn.IFS(AND(E50&lt;&gt;"",OR(K50="",K50=0),E50&lt;&gt;"",COUNTIF($DA$4:$DA$75,E50)&gt;=2),"↑　重複あり・回数エラー　↑",AND(E50&lt;&gt;"",OR(K50="",K50=0)),"↑　回数エラー　↑",AND(E50&lt;&gt;"",COUNTIF($DA$4:$DA$75,E50)&gt;=2),"↑　重複あり　↑",TRUE,"")</f>
        <v/>
      </c>
      <c r="F52" s="772"/>
      <c r="G52" s="772"/>
      <c r="H52" s="772"/>
      <c r="I52" s="772"/>
      <c r="J52" s="772"/>
      <c r="K52" s="772"/>
      <c r="L52" s="772"/>
      <c r="M52" s="772"/>
      <c r="N52" s="772"/>
      <c r="O52" s="772"/>
      <c r="P52" s="772"/>
      <c r="Q52" s="772"/>
      <c r="R52" s="772"/>
      <c r="S52" s="772" t="str" cm="1">
        <f t="array" ref="S52">_xlfn.IFS(AND(S50&lt;&gt;"",OR(Y50="",Y50=0),S50&lt;&gt;"",COUNTIF($DA$4:$DA$75,S50)&gt;=2),"↑　重複あり・回数エラー　↑",AND(S50&lt;&gt;"",OR(Y50="",Y50=0)),"↑　回数エラー　↑",AND(S50&lt;&gt;"",COUNTIF($DA$4:$DA$75,S50)&gt;=2),"↑　重複あり　↑",TRUE,"")</f>
        <v/>
      </c>
      <c r="T52" s="772"/>
      <c r="U52" s="772"/>
      <c r="V52" s="772"/>
      <c r="W52" s="772"/>
      <c r="X52" s="772"/>
      <c r="Y52" s="772"/>
      <c r="Z52" s="772"/>
      <c r="AA52" s="772"/>
      <c r="AB52" s="772"/>
      <c r="AC52" s="772"/>
      <c r="AD52" s="772"/>
      <c r="AE52" s="772"/>
      <c r="AF52" s="772"/>
      <c r="AG52" s="772" t="str" cm="1">
        <f t="array" ref="AG52">_xlfn.IFS(AND(AG50&lt;&gt;"",OR(AM50="",AM50=0),AG50&lt;&gt;"",COUNTIF($DA$4:$DA$75,AG50)&gt;=2),"↑　重複あり・回数エラー　↑",AND(AG50&lt;&gt;"",OR(AM50="",AM50=0)),"↑　回数エラー　↑",AND(AG50&lt;&gt;"",COUNTIF($DA$4:$DA$75,AG50)&gt;=2),"↑　重複あり　↑",TRUE,"")</f>
        <v/>
      </c>
      <c r="AH52" s="772"/>
      <c r="AI52" s="772"/>
      <c r="AJ52" s="772"/>
      <c r="AK52" s="772"/>
      <c r="AL52" s="772"/>
      <c r="AM52" s="772"/>
      <c r="AN52" s="772"/>
      <c r="AO52" s="772"/>
      <c r="AP52" s="772"/>
      <c r="AQ52" s="772"/>
      <c r="AR52" s="772"/>
      <c r="AS52" s="772"/>
      <c r="AT52" s="772"/>
      <c r="AU52" s="772" t="str" cm="1">
        <f t="array" ref="AU52">_xlfn.IFS(AND(AU50&lt;&gt;"",OR(BA50="",BA50=0),AU50&lt;&gt;"",COUNTIF($DA$4:$DA$75,AU50)&gt;=2),"↑　重複あり・回数エラー　↑",AND(AU50&lt;&gt;"",OR(BA50="",BA50=0)),"↑　回数エラー　↑",AND(AU50&lt;&gt;"",COUNTIF($DA$4:$DA$75,AU50)&gt;=2),"↑　重複あり　↑",TRUE,"")</f>
        <v/>
      </c>
      <c r="AV52" s="772"/>
      <c r="AW52" s="772"/>
      <c r="AX52" s="772"/>
      <c r="AY52" s="772"/>
      <c r="AZ52" s="772"/>
      <c r="BA52" s="772"/>
      <c r="BB52" s="772"/>
      <c r="BC52" s="772"/>
      <c r="BD52" s="772"/>
      <c r="BE52" s="772"/>
      <c r="BF52" s="772"/>
      <c r="BG52" s="772"/>
      <c r="BH52" s="772"/>
      <c r="BI52" s="772" t="str" cm="1">
        <f t="array" ref="BI52">_xlfn.IFS(AND(BI50&lt;&gt;"",OR(BO50="",BO50=0),BI50&lt;&gt;"",COUNTIF($DA$4:$DA$75,BI50)&gt;=2),"↑　重複あり・回数エラー　↑",AND(BI50&lt;&gt;"",OR(BO50="",BO50=0)),"↑　回数エラー　↑",AND(BI50&lt;&gt;"",COUNTIF($DA$4:$DA$75,BI50)&gt;=2),"↑　重複あり　↑",TRUE,"")</f>
        <v/>
      </c>
      <c r="BJ52" s="772"/>
      <c r="BK52" s="772"/>
      <c r="BL52" s="772"/>
      <c r="BM52" s="772"/>
      <c r="BN52" s="772"/>
      <c r="BO52" s="772"/>
      <c r="BP52" s="772"/>
      <c r="BQ52" s="772"/>
      <c r="BR52" s="772"/>
      <c r="BS52" s="772"/>
      <c r="BT52" s="772"/>
      <c r="BU52" s="772"/>
      <c r="BV52" s="772"/>
      <c r="BW52" s="772" t="str" cm="1">
        <f t="array" ref="BW52">_xlfn.IFS(AND(BW50&lt;&gt;"",OR(CC50="",CC50=0),BW50&lt;&gt;"",COUNTIF($DA$4:$DA$75,BW50)&gt;=2),"↑　重複あり・回数エラー　↑",AND(BW50&lt;&gt;"",OR(CC50="",CC50=0)),"↑　回数エラー　↑",AND(BW50&lt;&gt;"",COUNTIF($DA$4:$DA$75,BW50)&gt;=2),"↑　重複あり　↑",TRUE,"")</f>
        <v/>
      </c>
      <c r="BX52" s="772"/>
      <c r="BY52" s="772"/>
      <c r="BZ52" s="772"/>
      <c r="CA52" s="772"/>
      <c r="CB52" s="772"/>
      <c r="CC52" s="772"/>
      <c r="CD52" s="772"/>
      <c r="CE52" s="772"/>
      <c r="CF52" s="772"/>
      <c r="CG52" s="772"/>
      <c r="CH52" s="772"/>
      <c r="CI52" s="772"/>
      <c r="CJ52" s="772"/>
      <c r="CK52" s="327"/>
      <c r="CL52" s="327"/>
      <c r="CM52" s="327"/>
      <c r="CN52" s="327"/>
      <c r="CO52" s="327"/>
      <c r="CP52" s="327"/>
      <c r="CQ52" s="327"/>
      <c r="CR52" s="327"/>
      <c r="CW52" s="329">
        <v>88</v>
      </c>
      <c r="CX52" s="330" t="s">
        <v>1753</v>
      </c>
      <c r="CY52" s="330" t="s">
        <v>1754</v>
      </c>
      <c r="CZ52" s="332">
        <v>49</v>
      </c>
      <c r="DA52" s="332" t="str">
        <f>E88</f>
        <v/>
      </c>
      <c r="DB52" s="333">
        <f>K88</f>
        <v>0</v>
      </c>
      <c r="DC52" s="330" t="str">
        <f t="shared" si="0"/>
        <v>=K88</v>
      </c>
    </row>
    <row r="53" spans="1:107" s="329" customFormat="1" ht="12.75" customHeight="1">
      <c r="A53" s="713" t="s">
        <v>128</v>
      </c>
      <c r="B53" s="714"/>
      <c r="C53" s="714"/>
      <c r="D53" s="715"/>
      <c r="E53" s="798"/>
      <c r="F53" s="799"/>
      <c r="G53" s="799"/>
      <c r="H53" s="799"/>
      <c r="I53" s="799"/>
      <c r="J53" s="799"/>
      <c r="K53" s="799"/>
      <c r="L53" s="799"/>
      <c r="M53" s="799"/>
      <c r="N53" s="799"/>
      <c r="O53" s="799"/>
      <c r="P53" s="799"/>
      <c r="Q53" s="799"/>
      <c r="R53" s="800"/>
      <c r="S53" s="798"/>
      <c r="T53" s="799"/>
      <c r="U53" s="799"/>
      <c r="V53" s="799"/>
      <c r="W53" s="799"/>
      <c r="X53" s="799"/>
      <c r="Y53" s="799"/>
      <c r="Z53" s="799"/>
      <c r="AA53" s="799"/>
      <c r="AB53" s="799"/>
      <c r="AC53" s="799"/>
      <c r="AD53" s="799"/>
      <c r="AE53" s="799"/>
      <c r="AF53" s="800"/>
      <c r="AG53" s="798"/>
      <c r="AH53" s="799"/>
      <c r="AI53" s="799"/>
      <c r="AJ53" s="799"/>
      <c r="AK53" s="799"/>
      <c r="AL53" s="799"/>
      <c r="AM53" s="799"/>
      <c r="AN53" s="799"/>
      <c r="AO53" s="799"/>
      <c r="AP53" s="799"/>
      <c r="AQ53" s="799"/>
      <c r="AR53" s="799"/>
      <c r="AS53" s="799"/>
      <c r="AT53" s="800"/>
      <c r="AU53" s="798"/>
      <c r="AV53" s="799"/>
      <c r="AW53" s="799"/>
      <c r="AX53" s="799"/>
      <c r="AY53" s="799"/>
      <c r="AZ53" s="799"/>
      <c r="BA53" s="799"/>
      <c r="BB53" s="799"/>
      <c r="BC53" s="799"/>
      <c r="BD53" s="799"/>
      <c r="BE53" s="799"/>
      <c r="BF53" s="799"/>
      <c r="BG53" s="799"/>
      <c r="BH53" s="800"/>
      <c r="BI53" s="798"/>
      <c r="BJ53" s="799"/>
      <c r="BK53" s="799"/>
      <c r="BL53" s="799"/>
      <c r="BM53" s="799"/>
      <c r="BN53" s="799"/>
      <c r="BO53" s="799"/>
      <c r="BP53" s="799"/>
      <c r="BQ53" s="799"/>
      <c r="BR53" s="799"/>
      <c r="BS53" s="799"/>
      <c r="BT53" s="799"/>
      <c r="BU53" s="799"/>
      <c r="BV53" s="800"/>
      <c r="BW53" s="798"/>
      <c r="BX53" s="799"/>
      <c r="BY53" s="799"/>
      <c r="BZ53" s="799"/>
      <c r="CA53" s="799"/>
      <c r="CB53" s="799"/>
      <c r="CC53" s="799"/>
      <c r="CD53" s="799"/>
      <c r="CE53" s="799"/>
      <c r="CF53" s="799"/>
      <c r="CG53" s="799"/>
      <c r="CH53" s="799"/>
      <c r="CI53" s="799"/>
      <c r="CJ53" s="800"/>
      <c r="CK53" s="761" t="s">
        <v>129</v>
      </c>
      <c r="CL53" s="761"/>
      <c r="CM53" s="761"/>
      <c r="CN53" s="761"/>
      <c r="CO53" s="761"/>
      <c r="CP53" s="761"/>
      <c r="CQ53" s="761"/>
      <c r="CR53" s="762"/>
      <c r="CW53" s="329">
        <v>88</v>
      </c>
      <c r="CX53" s="330" t="s">
        <v>1755</v>
      </c>
      <c r="CY53" s="330" t="s">
        <v>1756</v>
      </c>
      <c r="CZ53" s="332">
        <v>50</v>
      </c>
      <c r="DA53" s="332" t="str">
        <f>S88</f>
        <v/>
      </c>
      <c r="DB53" s="333">
        <f>Y88</f>
        <v>0</v>
      </c>
      <c r="DC53" s="330" t="str">
        <f t="shared" si="0"/>
        <v>=Y88</v>
      </c>
    </row>
    <row r="54" spans="1:107" s="329" customFormat="1" ht="12.75" customHeight="1">
      <c r="A54" s="719" t="s">
        <v>130</v>
      </c>
      <c r="B54" s="720"/>
      <c r="C54" s="720"/>
      <c r="D54" s="721"/>
      <c r="E54" s="801"/>
      <c r="F54" s="802"/>
      <c r="G54" s="802"/>
      <c r="H54" s="802"/>
      <c r="I54" s="802"/>
      <c r="J54" s="802"/>
      <c r="K54" s="802"/>
      <c r="L54" s="802"/>
      <c r="M54" s="802"/>
      <c r="N54" s="802"/>
      <c r="O54" s="802"/>
      <c r="P54" s="802"/>
      <c r="Q54" s="802"/>
      <c r="R54" s="803"/>
      <c r="S54" s="801"/>
      <c r="T54" s="802"/>
      <c r="U54" s="802"/>
      <c r="V54" s="802"/>
      <c r="W54" s="802"/>
      <c r="X54" s="802"/>
      <c r="Y54" s="802"/>
      <c r="Z54" s="802"/>
      <c r="AA54" s="802"/>
      <c r="AB54" s="802"/>
      <c r="AC54" s="802"/>
      <c r="AD54" s="802"/>
      <c r="AE54" s="802"/>
      <c r="AF54" s="803"/>
      <c r="AG54" s="801"/>
      <c r="AH54" s="802"/>
      <c r="AI54" s="802"/>
      <c r="AJ54" s="802"/>
      <c r="AK54" s="802"/>
      <c r="AL54" s="802"/>
      <c r="AM54" s="802"/>
      <c r="AN54" s="802"/>
      <c r="AO54" s="802"/>
      <c r="AP54" s="802"/>
      <c r="AQ54" s="802"/>
      <c r="AR54" s="802"/>
      <c r="AS54" s="802"/>
      <c r="AT54" s="803"/>
      <c r="AU54" s="801"/>
      <c r="AV54" s="802"/>
      <c r="AW54" s="802"/>
      <c r="AX54" s="802"/>
      <c r="AY54" s="802"/>
      <c r="AZ54" s="802"/>
      <c r="BA54" s="802"/>
      <c r="BB54" s="802"/>
      <c r="BC54" s="802"/>
      <c r="BD54" s="802"/>
      <c r="BE54" s="802"/>
      <c r="BF54" s="802"/>
      <c r="BG54" s="802"/>
      <c r="BH54" s="803"/>
      <c r="BI54" s="801"/>
      <c r="BJ54" s="802"/>
      <c r="BK54" s="802"/>
      <c r="BL54" s="802"/>
      <c r="BM54" s="802"/>
      <c r="BN54" s="802"/>
      <c r="BO54" s="802"/>
      <c r="BP54" s="802"/>
      <c r="BQ54" s="802"/>
      <c r="BR54" s="802"/>
      <c r="BS54" s="802"/>
      <c r="BT54" s="802"/>
      <c r="BU54" s="802"/>
      <c r="BV54" s="803"/>
      <c r="BW54" s="801"/>
      <c r="BX54" s="802"/>
      <c r="BY54" s="802"/>
      <c r="BZ54" s="802"/>
      <c r="CA54" s="802"/>
      <c r="CB54" s="802"/>
      <c r="CC54" s="802"/>
      <c r="CD54" s="802"/>
      <c r="CE54" s="802"/>
      <c r="CF54" s="802"/>
      <c r="CG54" s="802"/>
      <c r="CH54" s="802"/>
      <c r="CI54" s="802"/>
      <c r="CJ54" s="803"/>
      <c r="CK54" s="764"/>
      <c r="CL54" s="764"/>
      <c r="CM54" s="764"/>
      <c r="CN54" s="764"/>
      <c r="CO54" s="764"/>
      <c r="CP54" s="764"/>
      <c r="CQ54" s="764"/>
      <c r="CR54" s="765"/>
      <c r="CW54" s="330">
        <v>88</v>
      </c>
      <c r="CX54" s="330" t="s">
        <v>1757</v>
      </c>
      <c r="CY54" s="330" t="s">
        <v>1758</v>
      </c>
      <c r="CZ54" s="332">
        <v>51</v>
      </c>
      <c r="DA54" s="332" t="str">
        <f>AG88</f>
        <v/>
      </c>
      <c r="DB54" s="333">
        <f>AM88</f>
        <v>0</v>
      </c>
      <c r="DC54" s="330" t="str">
        <f t="shared" si="0"/>
        <v>=AM88</v>
      </c>
    </row>
    <row r="55" spans="1:107" s="329" customFormat="1" ht="12.75" customHeight="1">
      <c r="A55" s="713" t="s">
        <v>131</v>
      </c>
      <c r="B55" s="714"/>
      <c r="C55" s="714"/>
      <c r="D55" s="715"/>
      <c r="E55" s="798"/>
      <c r="F55" s="799"/>
      <c r="G55" s="799"/>
      <c r="H55" s="799"/>
      <c r="I55" s="799"/>
      <c r="J55" s="799"/>
      <c r="K55" s="799"/>
      <c r="L55" s="799"/>
      <c r="M55" s="799"/>
      <c r="N55" s="799"/>
      <c r="O55" s="799"/>
      <c r="P55" s="799"/>
      <c r="Q55" s="799"/>
      <c r="R55" s="800"/>
      <c r="S55" s="798"/>
      <c r="T55" s="799"/>
      <c r="U55" s="799"/>
      <c r="V55" s="799"/>
      <c r="W55" s="799"/>
      <c r="X55" s="799"/>
      <c r="Y55" s="799"/>
      <c r="Z55" s="799"/>
      <c r="AA55" s="799"/>
      <c r="AB55" s="799"/>
      <c r="AC55" s="799"/>
      <c r="AD55" s="799"/>
      <c r="AE55" s="799"/>
      <c r="AF55" s="800"/>
      <c r="AG55" s="807"/>
      <c r="AH55" s="808"/>
      <c r="AI55" s="808"/>
      <c r="AJ55" s="808"/>
      <c r="AK55" s="808"/>
      <c r="AL55" s="808"/>
      <c r="AM55" s="808"/>
      <c r="AN55" s="808"/>
      <c r="AO55" s="808"/>
      <c r="AP55" s="808"/>
      <c r="AQ55" s="808"/>
      <c r="AR55" s="808"/>
      <c r="AS55" s="808"/>
      <c r="AT55" s="809"/>
      <c r="AU55" s="807"/>
      <c r="AV55" s="808"/>
      <c r="AW55" s="808"/>
      <c r="AX55" s="808"/>
      <c r="AY55" s="808"/>
      <c r="AZ55" s="808"/>
      <c r="BA55" s="808"/>
      <c r="BB55" s="808"/>
      <c r="BC55" s="808"/>
      <c r="BD55" s="808"/>
      <c r="BE55" s="808"/>
      <c r="BF55" s="808"/>
      <c r="BG55" s="808"/>
      <c r="BH55" s="809"/>
      <c r="BI55" s="807"/>
      <c r="BJ55" s="808"/>
      <c r="BK55" s="808"/>
      <c r="BL55" s="808"/>
      <c r="BM55" s="808"/>
      <c r="BN55" s="808"/>
      <c r="BO55" s="808"/>
      <c r="BP55" s="808"/>
      <c r="BQ55" s="808"/>
      <c r="BR55" s="808"/>
      <c r="BS55" s="808"/>
      <c r="BT55" s="808"/>
      <c r="BU55" s="808"/>
      <c r="BV55" s="809"/>
      <c r="BW55" s="807"/>
      <c r="BX55" s="808"/>
      <c r="BY55" s="808"/>
      <c r="BZ55" s="808"/>
      <c r="CA55" s="808"/>
      <c r="CB55" s="808"/>
      <c r="CC55" s="808"/>
      <c r="CD55" s="808"/>
      <c r="CE55" s="808"/>
      <c r="CF55" s="808"/>
      <c r="CG55" s="808"/>
      <c r="CH55" s="808"/>
      <c r="CI55" s="808"/>
      <c r="CJ55" s="809"/>
      <c r="CK55" s="764"/>
      <c r="CL55" s="764"/>
      <c r="CM55" s="764"/>
      <c r="CN55" s="764"/>
      <c r="CO55" s="764"/>
      <c r="CP55" s="764"/>
      <c r="CQ55" s="764"/>
      <c r="CR55" s="765"/>
      <c r="CW55" s="330">
        <v>88</v>
      </c>
      <c r="CX55" s="330" t="s">
        <v>1759</v>
      </c>
      <c r="CY55" s="330" t="s">
        <v>1760</v>
      </c>
      <c r="CZ55" s="332">
        <v>52</v>
      </c>
      <c r="DA55" s="332" t="str">
        <f>AU88</f>
        <v/>
      </c>
      <c r="DB55" s="333">
        <f>BA88</f>
        <v>0</v>
      </c>
      <c r="DC55" s="330" t="str">
        <f t="shared" si="0"/>
        <v>=BA88</v>
      </c>
    </row>
    <row r="56" spans="1:107" s="329" customFormat="1" ht="12.75" customHeight="1" thickBot="1">
      <c r="A56" s="716"/>
      <c r="B56" s="717"/>
      <c r="C56" s="717"/>
      <c r="D56" s="718"/>
      <c r="E56" s="804"/>
      <c r="F56" s="805"/>
      <c r="G56" s="805"/>
      <c r="H56" s="805"/>
      <c r="I56" s="805"/>
      <c r="J56" s="805"/>
      <c r="K56" s="805"/>
      <c r="L56" s="805"/>
      <c r="M56" s="805"/>
      <c r="N56" s="805"/>
      <c r="O56" s="805"/>
      <c r="P56" s="805"/>
      <c r="Q56" s="805"/>
      <c r="R56" s="806"/>
      <c r="S56" s="804"/>
      <c r="T56" s="805"/>
      <c r="U56" s="805"/>
      <c r="V56" s="805"/>
      <c r="W56" s="805"/>
      <c r="X56" s="805"/>
      <c r="Y56" s="805"/>
      <c r="Z56" s="805"/>
      <c r="AA56" s="805"/>
      <c r="AB56" s="805"/>
      <c r="AC56" s="805"/>
      <c r="AD56" s="805"/>
      <c r="AE56" s="805"/>
      <c r="AF56" s="806"/>
      <c r="AG56" s="810"/>
      <c r="AH56" s="811"/>
      <c r="AI56" s="811"/>
      <c r="AJ56" s="811"/>
      <c r="AK56" s="811"/>
      <c r="AL56" s="811"/>
      <c r="AM56" s="811"/>
      <c r="AN56" s="811"/>
      <c r="AO56" s="811"/>
      <c r="AP56" s="811"/>
      <c r="AQ56" s="811"/>
      <c r="AR56" s="811"/>
      <c r="AS56" s="811"/>
      <c r="AT56" s="812"/>
      <c r="AU56" s="810"/>
      <c r="AV56" s="811"/>
      <c r="AW56" s="811"/>
      <c r="AX56" s="811"/>
      <c r="AY56" s="811"/>
      <c r="AZ56" s="811"/>
      <c r="BA56" s="811"/>
      <c r="BB56" s="811"/>
      <c r="BC56" s="811"/>
      <c r="BD56" s="811"/>
      <c r="BE56" s="811"/>
      <c r="BF56" s="811"/>
      <c r="BG56" s="811"/>
      <c r="BH56" s="812"/>
      <c r="BI56" s="810"/>
      <c r="BJ56" s="811"/>
      <c r="BK56" s="811"/>
      <c r="BL56" s="811"/>
      <c r="BM56" s="811"/>
      <c r="BN56" s="811"/>
      <c r="BO56" s="811"/>
      <c r="BP56" s="811"/>
      <c r="BQ56" s="811"/>
      <c r="BR56" s="811"/>
      <c r="BS56" s="811"/>
      <c r="BT56" s="811"/>
      <c r="BU56" s="811"/>
      <c r="BV56" s="812"/>
      <c r="BW56" s="810"/>
      <c r="BX56" s="811"/>
      <c r="BY56" s="811"/>
      <c r="BZ56" s="811"/>
      <c r="CA56" s="811"/>
      <c r="CB56" s="811"/>
      <c r="CC56" s="811"/>
      <c r="CD56" s="811"/>
      <c r="CE56" s="811"/>
      <c r="CF56" s="811"/>
      <c r="CG56" s="811"/>
      <c r="CH56" s="811"/>
      <c r="CI56" s="811"/>
      <c r="CJ56" s="812"/>
      <c r="CK56" s="764"/>
      <c r="CL56" s="764"/>
      <c r="CM56" s="764"/>
      <c r="CN56" s="764"/>
      <c r="CO56" s="764"/>
      <c r="CP56" s="764"/>
      <c r="CQ56" s="764"/>
      <c r="CR56" s="765"/>
      <c r="CW56" s="330">
        <v>88</v>
      </c>
      <c r="CX56" s="330" t="s">
        <v>1761</v>
      </c>
      <c r="CY56" s="330" t="s">
        <v>1762</v>
      </c>
      <c r="CZ56" s="332">
        <v>53</v>
      </c>
      <c r="DA56" s="332" t="str">
        <f>BI88</f>
        <v/>
      </c>
      <c r="DB56" s="333">
        <f>BO88</f>
        <v>0</v>
      </c>
      <c r="DC56" s="330" t="str">
        <f t="shared" si="0"/>
        <v>=BO88</v>
      </c>
    </row>
    <row r="57" spans="1:107" s="329" customFormat="1" ht="9" customHeight="1" thickTop="1">
      <c r="A57" s="716" t="s">
        <v>132</v>
      </c>
      <c r="B57" s="717"/>
      <c r="C57" s="717"/>
      <c r="D57" s="718"/>
      <c r="E57" s="788" t="s">
        <v>108</v>
      </c>
      <c r="F57" s="789"/>
      <c r="G57" s="789"/>
      <c r="H57" s="789"/>
      <c r="I57" s="789"/>
      <c r="J57" s="789"/>
      <c r="K57" s="773" t="s">
        <v>133</v>
      </c>
      <c r="L57" s="774"/>
      <c r="M57" s="774"/>
      <c r="N57" s="774"/>
      <c r="O57" s="774"/>
      <c r="P57" s="774"/>
      <c r="Q57" s="774"/>
      <c r="R57" s="775"/>
      <c r="S57" s="788" t="s">
        <v>108</v>
      </c>
      <c r="T57" s="789"/>
      <c r="U57" s="789"/>
      <c r="V57" s="789"/>
      <c r="W57" s="789"/>
      <c r="X57" s="789"/>
      <c r="Y57" s="773" t="s">
        <v>133</v>
      </c>
      <c r="Z57" s="774"/>
      <c r="AA57" s="774"/>
      <c r="AB57" s="774"/>
      <c r="AC57" s="774"/>
      <c r="AD57" s="774"/>
      <c r="AE57" s="774"/>
      <c r="AF57" s="775"/>
      <c r="AG57" s="790" t="s">
        <v>108</v>
      </c>
      <c r="AH57" s="789"/>
      <c r="AI57" s="789"/>
      <c r="AJ57" s="789"/>
      <c r="AK57" s="789"/>
      <c r="AL57" s="791"/>
      <c r="AM57" s="773" t="s">
        <v>133</v>
      </c>
      <c r="AN57" s="774"/>
      <c r="AO57" s="774"/>
      <c r="AP57" s="774"/>
      <c r="AQ57" s="774"/>
      <c r="AR57" s="774"/>
      <c r="AS57" s="774"/>
      <c r="AT57" s="775"/>
      <c r="AU57" s="790" t="s">
        <v>108</v>
      </c>
      <c r="AV57" s="789"/>
      <c r="AW57" s="789"/>
      <c r="AX57" s="789"/>
      <c r="AY57" s="789"/>
      <c r="AZ57" s="791"/>
      <c r="BA57" s="773" t="s">
        <v>133</v>
      </c>
      <c r="BB57" s="774"/>
      <c r="BC57" s="774"/>
      <c r="BD57" s="774"/>
      <c r="BE57" s="774"/>
      <c r="BF57" s="774"/>
      <c r="BG57" s="774"/>
      <c r="BH57" s="775"/>
      <c r="BI57" s="790" t="s">
        <v>108</v>
      </c>
      <c r="BJ57" s="789"/>
      <c r="BK57" s="789"/>
      <c r="BL57" s="789"/>
      <c r="BM57" s="789"/>
      <c r="BN57" s="791"/>
      <c r="BO57" s="773" t="s">
        <v>133</v>
      </c>
      <c r="BP57" s="774"/>
      <c r="BQ57" s="774"/>
      <c r="BR57" s="774"/>
      <c r="BS57" s="774"/>
      <c r="BT57" s="774"/>
      <c r="BU57" s="774"/>
      <c r="BV57" s="775"/>
      <c r="BW57" s="790" t="s">
        <v>108</v>
      </c>
      <c r="BX57" s="789"/>
      <c r="BY57" s="789"/>
      <c r="BZ57" s="789"/>
      <c r="CA57" s="789"/>
      <c r="CB57" s="791"/>
      <c r="CC57" s="773" t="s">
        <v>133</v>
      </c>
      <c r="CD57" s="774"/>
      <c r="CE57" s="774"/>
      <c r="CF57" s="774"/>
      <c r="CG57" s="774"/>
      <c r="CH57" s="774"/>
      <c r="CI57" s="774"/>
      <c r="CJ57" s="775"/>
      <c r="CK57" s="767"/>
      <c r="CL57" s="767"/>
      <c r="CM57" s="767"/>
      <c r="CN57" s="767"/>
      <c r="CO57" s="767"/>
      <c r="CP57" s="767"/>
      <c r="CQ57" s="767"/>
      <c r="CR57" s="768"/>
      <c r="CW57" s="330">
        <v>88</v>
      </c>
      <c r="CX57" s="330" t="s">
        <v>1763</v>
      </c>
      <c r="CY57" s="330" t="s">
        <v>1764</v>
      </c>
      <c r="CZ57" s="332">
        <v>54</v>
      </c>
      <c r="DA57" s="332" t="str">
        <f>BW88</f>
        <v/>
      </c>
      <c r="DB57" s="333">
        <f>CC88</f>
        <v>0</v>
      </c>
      <c r="DC57" s="330" t="str">
        <f t="shared" si="0"/>
        <v>=CC88</v>
      </c>
    </row>
    <row r="58" spans="1:107" s="329" customFormat="1" ht="15" customHeight="1">
      <c r="A58" s="716" t="s">
        <v>134</v>
      </c>
      <c r="B58" s="717"/>
      <c r="C58" s="717"/>
      <c r="D58" s="718"/>
      <c r="E58" s="776" t="str">
        <f>IF(E55="","",VLOOKUP(E53&amp;E55,港コード!$B$4:$C$739,2,0))</f>
        <v/>
      </c>
      <c r="F58" s="777"/>
      <c r="G58" s="777"/>
      <c r="H58" s="777"/>
      <c r="I58" s="777"/>
      <c r="J58" s="778"/>
      <c r="K58" s="782"/>
      <c r="L58" s="783"/>
      <c r="M58" s="783"/>
      <c r="N58" s="783"/>
      <c r="O58" s="783"/>
      <c r="P58" s="783"/>
      <c r="Q58" s="783"/>
      <c r="R58" s="784"/>
      <c r="S58" s="776" t="str">
        <f>IF(S55="","",VLOOKUP(S53&amp;S55,港コード!$B$4:$C$739,2,0))</f>
        <v/>
      </c>
      <c r="T58" s="777"/>
      <c r="U58" s="777"/>
      <c r="V58" s="777"/>
      <c r="W58" s="777"/>
      <c r="X58" s="778"/>
      <c r="Y58" s="782"/>
      <c r="Z58" s="783"/>
      <c r="AA58" s="783"/>
      <c r="AB58" s="783"/>
      <c r="AC58" s="783"/>
      <c r="AD58" s="783"/>
      <c r="AE58" s="783"/>
      <c r="AF58" s="784"/>
      <c r="AG58" s="776" t="str">
        <f>IF(AG55="","",VLOOKUP(AG53&amp;AG55,港コード!$B$4:$C$739,2,0))</f>
        <v/>
      </c>
      <c r="AH58" s="777"/>
      <c r="AI58" s="777"/>
      <c r="AJ58" s="777"/>
      <c r="AK58" s="777"/>
      <c r="AL58" s="778"/>
      <c r="AM58" s="782"/>
      <c r="AN58" s="783"/>
      <c r="AO58" s="783"/>
      <c r="AP58" s="783"/>
      <c r="AQ58" s="783"/>
      <c r="AR58" s="783"/>
      <c r="AS58" s="783"/>
      <c r="AT58" s="784"/>
      <c r="AU58" s="776" t="str">
        <f>IF(AU55="","",VLOOKUP(AU53&amp;AU55,港コード!$B$4:$C$739,2,0))</f>
        <v/>
      </c>
      <c r="AV58" s="777"/>
      <c r="AW58" s="777"/>
      <c r="AX58" s="777"/>
      <c r="AY58" s="777"/>
      <c r="AZ58" s="778"/>
      <c r="BA58" s="782"/>
      <c r="BB58" s="783"/>
      <c r="BC58" s="783"/>
      <c r="BD58" s="783"/>
      <c r="BE58" s="783"/>
      <c r="BF58" s="783"/>
      <c r="BG58" s="783"/>
      <c r="BH58" s="784"/>
      <c r="BI58" s="776" t="str">
        <f>IF(BI55="","",VLOOKUP(BI53&amp;BI55,港コード!$B$4:$C$739,2,0))</f>
        <v/>
      </c>
      <c r="BJ58" s="777"/>
      <c r="BK58" s="777"/>
      <c r="BL58" s="777"/>
      <c r="BM58" s="777"/>
      <c r="BN58" s="778"/>
      <c r="BO58" s="782"/>
      <c r="BP58" s="783"/>
      <c r="BQ58" s="783"/>
      <c r="BR58" s="783"/>
      <c r="BS58" s="783"/>
      <c r="BT58" s="783"/>
      <c r="BU58" s="783"/>
      <c r="BV58" s="784"/>
      <c r="BW58" s="776" t="str">
        <f>IF(BW55="","",VLOOKUP(BW53&amp;BW55,港コード!$B$4:$C$739,2,0))</f>
        <v/>
      </c>
      <c r="BX58" s="777"/>
      <c r="BY58" s="777"/>
      <c r="BZ58" s="777"/>
      <c r="CA58" s="777"/>
      <c r="CB58" s="778"/>
      <c r="CC58" s="782"/>
      <c r="CD58" s="783"/>
      <c r="CE58" s="783"/>
      <c r="CF58" s="783"/>
      <c r="CG58" s="783"/>
      <c r="CH58" s="783"/>
      <c r="CI58" s="783"/>
      <c r="CJ58" s="784"/>
      <c r="CK58" s="792">
        <f>SUM(K58,Y58,AM58,BA58,BO58,CC58)</f>
        <v>0</v>
      </c>
      <c r="CL58" s="793"/>
      <c r="CM58" s="793"/>
      <c r="CN58" s="793"/>
      <c r="CO58" s="793"/>
      <c r="CP58" s="793"/>
      <c r="CQ58" s="793"/>
      <c r="CR58" s="794"/>
      <c r="CW58" s="329">
        <v>96</v>
      </c>
      <c r="CX58" s="330" t="s">
        <v>1753</v>
      </c>
      <c r="CY58" s="330" t="s">
        <v>1754</v>
      </c>
      <c r="CZ58" s="332">
        <v>55</v>
      </c>
      <c r="DA58" s="332" t="str">
        <f>E96</f>
        <v/>
      </c>
      <c r="DB58" s="333">
        <f>K96</f>
        <v>0</v>
      </c>
      <c r="DC58" s="330" t="str">
        <f t="shared" si="0"/>
        <v>=K96</v>
      </c>
    </row>
    <row r="59" spans="1:107" s="329" customFormat="1" ht="15" customHeight="1" thickBot="1">
      <c r="A59" s="719"/>
      <c r="B59" s="720"/>
      <c r="C59" s="720"/>
      <c r="D59" s="721"/>
      <c r="E59" s="779"/>
      <c r="F59" s="780"/>
      <c r="G59" s="780"/>
      <c r="H59" s="780"/>
      <c r="I59" s="780"/>
      <c r="J59" s="781"/>
      <c r="K59" s="785"/>
      <c r="L59" s="786"/>
      <c r="M59" s="786"/>
      <c r="N59" s="786"/>
      <c r="O59" s="786"/>
      <c r="P59" s="786"/>
      <c r="Q59" s="786"/>
      <c r="R59" s="787"/>
      <c r="S59" s="779"/>
      <c r="T59" s="780"/>
      <c r="U59" s="780"/>
      <c r="V59" s="780"/>
      <c r="W59" s="780"/>
      <c r="X59" s="781"/>
      <c r="Y59" s="785"/>
      <c r="Z59" s="786"/>
      <c r="AA59" s="786"/>
      <c r="AB59" s="786"/>
      <c r="AC59" s="786"/>
      <c r="AD59" s="786"/>
      <c r="AE59" s="786"/>
      <c r="AF59" s="787"/>
      <c r="AG59" s="779"/>
      <c r="AH59" s="780"/>
      <c r="AI59" s="780"/>
      <c r="AJ59" s="780"/>
      <c r="AK59" s="780"/>
      <c r="AL59" s="781"/>
      <c r="AM59" s="785"/>
      <c r="AN59" s="786"/>
      <c r="AO59" s="786"/>
      <c r="AP59" s="786"/>
      <c r="AQ59" s="786"/>
      <c r="AR59" s="786"/>
      <c r="AS59" s="786"/>
      <c r="AT59" s="787"/>
      <c r="AU59" s="779"/>
      <c r="AV59" s="780"/>
      <c r="AW59" s="780"/>
      <c r="AX59" s="780"/>
      <c r="AY59" s="780"/>
      <c r="AZ59" s="781"/>
      <c r="BA59" s="785"/>
      <c r="BB59" s="786"/>
      <c r="BC59" s="786"/>
      <c r="BD59" s="786"/>
      <c r="BE59" s="786"/>
      <c r="BF59" s="786"/>
      <c r="BG59" s="786"/>
      <c r="BH59" s="787"/>
      <c r="BI59" s="779"/>
      <c r="BJ59" s="780"/>
      <c r="BK59" s="780"/>
      <c r="BL59" s="780"/>
      <c r="BM59" s="780"/>
      <c r="BN59" s="781"/>
      <c r="BO59" s="785"/>
      <c r="BP59" s="786"/>
      <c r="BQ59" s="786"/>
      <c r="BR59" s="786"/>
      <c r="BS59" s="786"/>
      <c r="BT59" s="786"/>
      <c r="BU59" s="786"/>
      <c r="BV59" s="787"/>
      <c r="BW59" s="779"/>
      <c r="BX59" s="780"/>
      <c r="BY59" s="780"/>
      <c r="BZ59" s="780"/>
      <c r="CA59" s="780"/>
      <c r="CB59" s="781"/>
      <c r="CC59" s="785"/>
      <c r="CD59" s="786"/>
      <c r="CE59" s="786"/>
      <c r="CF59" s="786"/>
      <c r="CG59" s="786"/>
      <c r="CH59" s="786"/>
      <c r="CI59" s="786"/>
      <c r="CJ59" s="787"/>
      <c r="CK59" s="795"/>
      <c r="CL59" s="796"/>
      <c r="CM59" s="796"/>
      <c r="CN59" s="796"/>
      <c r="CO59" s="796"/>
      <c r="CP59" s="796"/>
      <c r="CQ59" s="796"/>
      <c r="CR59" s="797"/>
      <c r="CW59" s="329">
        <v>96</v>
      </c>
      <c r="CX59" s="330" t="s">
        <v>1755</v>
      </c>
      <c r="CY59" s="330" t="s">
        <v>1756</v>
      </c>
      <c r="CZ59" s="332">
        <v>56</v>
      </c>
      <c r="DA59" s="332" t="str">
        <f>S96</f>
        <v/>
      </c>
      <c r="DB59" s="333">
        <f>Y96</f>
        <v>0</v>
      </c>
      <c r="DC59" s="330" t="str">
        <f t="shared" si="0"/>
        <v>=Y96</v>
      </c>
    </row>
    <row r="60" spans="1:107" s="329" customFormat="1" ht="10.5" customHeight="1" thickTop="1">
      <c r="A60" s="327"/>
      <c r="B60" s="327"/>
      <c r="C60" s="327"/>
      <c r="D60" s="327"/>
      <c r="E60" s="772" t="str" cm="1">
        <f t="array" ref="E60">_xlfn.IFS(AND(E58&lt;&gt;"",OR(K58="",K58=0),E58&lt;&gt;"",COUNTIF($DA$4:$DA$75,E58)&gt;=2),"↑　重複あり・回数エラー　↑",AND(E58&lt;&gt;"",OR(K58="",K58=0)),"↑　回数エラー　↑",AND(E58&lt;&gt;"",COUNTIF($DA$4:$DA$75,E58)&gt;=2),"↑　重複あり　↑",TRUE,"")</f>
        <v/>
      </c>
      <c r="F60" s="772"/>
      <c r="G60" s="772"/>
      <c r="H60" s="772"/>
      <c r="I60" s="772"/>
      <c r="J60" s="772"/>
      <c r="K60" s="772"/>
      <c r="L60" s="772"/>
      <c r="M60" s="772"/>
      <c r="N60" s="772"/>
      <c r="O60" s="772"/>
      <c r="P60" s="772"/>
      <c r="Q60" s="772"/>
      <c r="R60" s="772"/>
      <c r="S60" s="772" t="str" cm="1">
        <f t="array" ref="S60">_xlfn.IFS(AND(S58&lt;&gt;"",OR(Y58="",Y58=0),S58&lt;&gt;"",COUNTIF($DA$4:$DA$75,S58)&gt;=2),"↑　重複あり・回数エラー　↑",AND(S58&lt;&gt;"",OR(Y58="",Y58=0)),"↑　回数エラー　↑",AND(S58&lt;&gt;"",COUNTIF($DA$4:$DA$75,S58)&gt;=2),"↑　重複あり　↑",TRUE,"")</f>
        <v/>
      </c>
      <c r="T60" s="772"/>
      <c r="U60" s="772"/>
      <c r="V60" s="772"/>
      <c r="W60" s="772"/>
      <c r="X60" s="772"/>
      <c r="Y60" s="772"/>
      <c r="Z60" s="772"/>
      <c r="AA60" s="772"/>
      <c r="AB60" s="772"/>
      <c r="AC60" s="772"/>
      <c r="AD60" s="772"/>
      <c r="AE60" s="772"/>
      <c r="AF60" s="772"/>
      <c r="AG60" s="772" t="str" cm="1">
        <f t="array" ref="AG60">_xlfn.IFS(AND(AG58&lt;&gt;"",OR(AM58="",AM58=0),AG58&lt;&gt;"",COUNTIF($DA$4:$DA$75,AG58)&gt;=2),"↑　重複あり・回数エラー　↑",AND(AG58&lt;&gt;"",OR(AM58="",AM58=0)),"↑　回数エラー　↑",AND(AG58&lt;&gt;"",COUNTIF($DA$4:$DA$75,AG58)&gt;=2),"↑　重複あり　↑",TRUE,"")</f>
        <v/>
      </c>
      <c r="AH60" s="772"/>
      <c r="AI60" s="772"/>
      <c r="AJ60" s="772"/>
      <c r="AK60" s="772"/>
      <c r="AL60" s="772"/>
      <c r="AM60" s="772"/>
      <c r="AN60" s="772"/>
      <c r="AO60" s="772"/>
      <c r="AP60" s="772"/>
      <c r="AQ60" s="772"/>
      <c r="AR60" s="772"/>
      <c r="AS60" s="772"/>
      <c r="AT60" s="772"/>
      <c r="AU60" s="772" t="str" cm="1">
        <f t="array" ref="AU60">_xlfn.IFS(AND(AU58&lt;&gt;"",OR(BA58="",BA58=0),AU58&lt;&gt;"",COUNTIF($DA$4:$DA$75,AU58)&gt;=2),"↑　重複あり・回数エラー　↑",AND(AU58&lt;&gt;"",OR(BA58="",BA58=0)),"↑　回数エラー　↑",AND(AU58&lt;&gt;"",COUNTIF($DA$4:$DA$75,AU58)&gt;=2),"↑　重複あり　↑",TRUE,"")</f>
        <v/>
      </c>
      <c r="AV60" s="772"/>
      <c r="AW60" s="772"/>
      <c r="AX60" s="772"/>
      <c r="AY60" s="772"/>
      <c r="AZ60" s="772"/>
      <c r="BA60" s="772"/>
      <c r="BB60" s="772"/>
      <c r="BC60" s="772"/>
      <c r="BD60" s="772"/>
      <c r="BE60" s="772"/>
      <c r="BF60" s="772"/>
      <c r="BG60" s="772"/>
      <c r="BH60" s="772"/>
      <c r="BI60" s="772" t="str" cm="1">
        <f t="array" ref="BI60">_xlfn.IFS(AND(BI58&lt;&gt;"",OR(BO58="",BO58=0),BI58&lt;&gt;"",COUNTIF($DA$4:$DA$75,BI58)&gt;=2),"↑　重複あり・回数エラー　↑",AND(BI58&lt;&gt;"",OR(BO58="",BO58=0)),"↑　回数エラー　↑",AND(BI58&lt;&gt;"",COUNTIF($DA$4:$DA$75,BI58)&gt;=2),"↑　重複あり　↑",TRUE,"")</f>
        <v/>
      </c>
      <c r="BJ60" s="772"/>
      <c r="BK60" s="772"/>
      <c r="BL60" s="772"/>
      <c r="BM60" s="772"/>
      <c r="BN60" s="772"/>
      <c r="BO60" s="772"/>
      <c r="BP60" s="772"/>
      <c r="BQ60" s="772"/>
      <c r="BR60" s="772"/>
      <c r="BS60" s="772"/>
      <c r="BT60" s="772"/>
      <c r="BU60" s="772"/>
      <c r="BV60" s="772"/>
      <c r="BW60" s="772" t="str" cm="1">
        <f t="array" ref="BW60">_xlfn.IFS(AND(BW58&lt;&gt;"",OR(CC58="",CC58=0),BW58&lt;&gt;"",COUNTIF($DA$4:$DA$75,BW58)&gt;=2),"↑　重複あり・回数エラー　↑",AND(BW58&lt;&gt;"",OR(CC58="",CC58=0)),"↑　回数エラー　↑",AND(BW58&lt;&gt;"",COUNTIF($DA$4:$DA$75,BW58)&gt;=2),"↑　重複あり　↑",TRUE,"")</f>
        <v/>
      </c>
      <c r="BX60" s="772"/>
      <c r="BY60" s="772"/>
      <c r="BZ60" s="772"/>
      <c r="CA60" s="772"/>
      <c r="CB60" s="772"/>
      <c r="CC60" s="772"/>
      <c r="CD60" s="772"/>
      <c r="CE60" s="772"/>
      <c r="CF60" s="772"/>
      <c r="CG60" s="772"/>
      <c r="CH60" s="772"/>
      <c r="CI60" s="772"/>
      <c r="CJ60" s="772"/>
      <c r="CK60" s="327"/>
      <c r="CL60" s="327"/>
      <c r="CM60" s="327"/>
      <c r="CN60" s="327"/>
      <c r="CO60" s="327"/>
      <c r="CP60" s="327"/>
      <c r="CQ60" s="327"/>
      <c r="CR60" s="327"/>
      <c r="CW60" s="330">
        <v>96</v>
      </c>
      <c r="CX60" s="330" t="s">
        <v>1757</v>
      </c>
      <c r="CY60" s="330" t="s">
        <v>1758</v>
      </c>
      <c r="CZ60" s="332">
        <v>57</v>
      </c>
      <c r="DA60" s="332" t="str">
        <f>AG96</f>
        <v/>
      </c>
      <c r="DB60" s="333">
        <f>AM96</f>
        <v>0</v>
      </c>
      <c r="DC60" s="330" t="str">
        <f t="shared" si="0"/>
        <v>=AM96</v>
      </c>
    </row>
    <row r="61" spans="1:107" s="329" customFormat="1" ht="12.75" customHeight="1">
      <c r="A61" s="713" t="s">
        <v>128</v>
      </c>
      <c r="B61" s="714"/>
      <c r="C61" s="714"/>
      <c r="D61" s="715"/>
      <c r="E61" s="798"/>
      <c r="F61" s="799"/>
      <c r="G61" s="799"/>
      <c r="H61" s="799"/>
      <c r="I61" s="799"/>
      <c r="J61" s="799"/>
      <c r="K61" s="799"/>
      <c r="L61" s="799"/>
      <c r="M61" s="799"/>
      <c r="N61" s="799"/>
      <c r="O61" s="799"/>
      <c r="P61" s="799"/>
      <c r="Q61" s="799"/>
      <c r="R61" s="800"/>
      <c r="S61" s="798"/>
      <c r="T61" s="799"/>
      <c r="U61" s="799"/>
      <c r="V61" s="799"/>
      <c r="W61" s="799"/>
      <c r="X61" s="799"/>
      <c r="Y61" s="799"/>
      <c r="Z61" s="799"/>
      <c r="AA61" s="799"/>
      <c r="AB61" s="799"/>
      <c r="AC61" s="799"/>
      <c r="AD61" s="799"/>
      <c r="AE61" s="799"/>
      <c r="AF61" s="800"/>
      <c r="AG61" s="798"/>
      <c r="AH61" s="799"/>
      <c r="AI61" s="799"/>
      <c r="AJ61" s="799"/>
      <c r="AK61" s="799"/>
      <c r="AL61" s="799"/>
      <c r="AM61" s="799"/>
      <c r="AN61" s="799"/>
      <c r="AO61" s="799"/>
      <c r="AP61" s="799"/>
      <c r="AQ61" s="799"/>
      <c r="AR61" s="799"/>
      <c r="AS61" s="799"/>
      <c r="AT61" s="800"/>
      <c r="AU61" s="798"/>
      <c r="AV61" s="799"/>
      <c r="AW61" s="799"/>
      <c r="AX61" s="799"/>
      <c r="AY61" s="799"/>
      <c r="AZ61" s="799"/>
      <c r="BA61" s="799"/>
      <c r="BB61" s="799"/>
      <c r="BC61" s="799"/>
      <c r="BD61" s="799"/>
      <c r="BE61" s="799"/>
      <c r="BF61" s="799"/>
      <c r="BG61" s="799"/>
      <c r="BH61" s="800"/>
      <c r="BI61" s="798"/>
      <c r="BJ61" s="799"/>
      <c r="BK61" s="799"/>
      <c r="BL61" s="799"/>
      <c r="BM61" s="799"/>
      <c r="BN61" s="799"/>
      <c r="BO61" s="799"/>
      <c r="BP61" s="799"/>
      <c r="BQ61" s="799"/>
      <c r="BR61" s="799"/>
      <c r="BS61" s="799"/>
      <c r="BT61" s="799"/>
      <c r="BU61" s="799"/>
      <c r="BV61" s="800"/>
      <c r="BW61" s="798"/>
      <c r="BX61" s="799"/>
      <c r="BY61" s="799"/>
      <c r="BZ61" s="799"/>
      <c r="CA61" s="799"/>
      <c r="CB61" s="799"/>
      <c r="CC61" s="799"/>
      <c r="CD61" s="799"/>
      <c r="CE61" s="799"/>
      <c r="CF61" s="799"/>
      <c r="CG61" s="799"/>
      <c r="CH61" s="799"/>
      <c r="CI61" s="799"/>
      <c r="CJ61" s="800"/>
      <c r="CK61" s="761" t="s">
        <v>129</v>
      </c>
      <c r="CL61" s="761"/>
      <c r="CM61" s="761"/>
      <c r="CN61" s="761"/>
      <c r="CO61" s="761"/>
      <c r="CP61" s="761"/>
      <c r="CQ61" s="761"/>
      <c r="CR61" s="762"/>
      <c r="CW61" s="330">
        <v>96</v>
      </c>
      <c r="CX61" s="330" t="s">
        <v>1759</v>
      </c>
      <c r="CY61" s="330" t="s">
        <v>1760</v>
      </c>
      <c r="CZ61" s="332">
        <v>58</v>
      </c>
      <c r="DA61" s="332" t="str">
        <f>AU96</f>
        <v/>
      </c>
      <c r="DB61" s="333">
        <f>BA96</f>
        <v>0</v>
      </c>
      <c r="DC61" s="330" t="str">
        <f t="shared" si="0"/>
        <v>=BA96</v>
      </c>
    </row>
    <row r="62" spans="1:107" s="329" customFormat="1" ht="12.75" customHeight="1">
      <c r="A62" s="719" t="s">
        <v>130</v>
      </c>
      <c r="B62" s="720"/>
      <c r="C62" s="720"/>
      <c r="D62" s="721"/>
      <c r="E62" s="801"/>
      <c r="F62" s="802"/>
      <c r="G62" s="802"/>
      <c r="H62" s="802"/>
      <c r="I62" s="802"/>
      <c r="J62" s="802"/>
      <c r="K62" s="802"/>
      <c r="L62" s="802"/>
      <c r="M62" s="802"/>
      <c r="N62" s="802"/>
      <c r="O62" s="802"/>
      <c r="P62" s="802"/>
      <c r="Q62" s="802"/>
      <c r="R62" s="803"/>
      <c r="S62" s="801"/>
      <c r="T62" s="802"/>
      <c r="U62" s="802"/>
      <c r="V62" s="802"/>
      <c r="W62" s="802"/>
      <c r="X62" s="802"/>
      <c r="Y62" s="802"/>
      <c r="Z62" s="802"/>
      <c r="AA62" s="802"/>
      <c r="AB62" s="802"/>
      <c r="AC62" s="802"/>
      <c r="AD62" s="802"/>
      <c r="AE62" s="802"/>
      <c r="AF62" s="803"/>
      <c r="AG62" s="801"/>
      <c r="AH62" s="802"/>
      <c r="AI62" s="802"/>
      <c r="AJ62" s="802"/>
      <c r="AK62" s="802"/>
      <c r="AL62" s="802"/>
      <c r="AM62" s="802"/>
      <c r="AN62" s="802"/>
      <c r="AO62" s="802"/>
      <c r="AP62" s="802"/>
      <c r="AQ62" s="802"/>
      <c r="AR62" s="802"/>
      <c r="AS62" s="802"/>
      <c r="AT62" s="803"/>
      <c r="AU62" s="801"/>
      <c r="AV62" s="802"/>
      <c r="AW62" s="802"/>
      <c r="AX62" s="802"/>
      <c r="AY62" s="802"/>
      <c r="AZ62" s="802"/>
      <c r="BA62" s="802"/>
      <c r="BB62" s="802"/>
      <c r="BC62" s="802"/>
      <c r="BD62" s="802"/>
      <c r="BE62" s="802"/>
      <c r="BF62" s="802"/>
      <c r="BG62" s="802"/>
      <c r="BH62" s="803"/>
      <c r="BI62" s="801"/>
      <c r="BJ62" s="802"/>
      <c r="BK62" s="802"/>
      <c r="BL62" s="802"/>
      <c r="BM62" s="802"/>
      <c r="BN62" s="802"/>
      <c r="BO62" s="802"/>
      <c r="BP62" s="802"/>
      <c r="BQ62" s="802"/>
      <c r="BR62" s="802"/>
      <c r="BS62" s="802"/>
      <c r="BT62" s="802"/>
      <c r="BU62" s="802"/>
      <c r="BV62" s="803"/>
      <c r="BW62" s="801"/>
      <c r="BX62" s="802"/>
      <c r="BY62" s="802"/>
      <c r="BZ62" s="802"/>
      <c r="CA62" s="802"/>
      <c r="CB62" s="802"/>
      <c r="CC62" s="802"/>
      <c r="CD62" s="802"/>
      <c r="CE62" s="802"/>
      <c r="CF62" s="802"/>
      <c r="CG62" s="802"/>
      <c r="CH62" s="802"/>
      <c r="CI62" s="802"/>
      <c r="CJ62" s="803"/>
      <c r="CK62" s="764"/>
      <c r="CL62" s="764"/>
      <c r="CM62" s="764"/>
      <c r="CN62" s="764"/>
      <c r="CO62" s="764"/>
      <c r="CP62" s="764"/>
      <c r="CQ62" s="764"/>
      <c r="CR62" s="765"/>
      <c r="CW62" s="330">
        <v>96</v>
      </c>
      <c r="CX62" s="330" t="s">
        <v>1761</v>
      </c>
      <c r="CY62" s="330" t="s">
        <v>1762</v>
      </c>
      <c r="CZ62" s="332">
        <v>59</v>
      </c>
      <c r="DA62" s="332" t="str">
        <f>BI96</f>
        <v/>
      </c>
      <c r="DB62" s="333">
        <f>BO96</f>
        <v>0</v>
      </c>
      <c r="DC62" s="330" t="str">
        <f t="shared" si="0"/>
        <v>=BO96</v>
      </c>
    </row>
    <row r="63" spans="1:107" s="329" customFormat="1" ht="12.75" customHeight="1">
      <c r="A63" s="713" t="s">
        <v>131</v>
      </c>
      <c r="B63" s="714"/>
      <c r="C63" s="714"/>
      <c r="D63" s="715"/>
      <c r="E63" s="798"/>
      <c r="F63" s="799"/>
      <c r="G63" s="799"/>
      <c r="H63" s="799"/>
      <c r="I63" s="799"/>
      <c r="J63" s="799"/>
      <c r="K63" s="799"/>
      <c r="L63" s="799"/>
      <c r="M63" s="799"/>
      <c r="N63" s="799"/>
      <c r="O63" s="799"/>
      <c r="P63" s="799"/>
      <c r="Q63" s="799"/>
      <c r="R63" s="800"/>
      <c r="S63" s="798"/>
      <c r="T63" s="799"/>
      <c r="U63" s="799"/>
      <c r="V63" s="799"/>
      <c r="W63" s="799"/>
      <c r="X63" s="799"/>
      <c r="Y63" s="799"/>
      <c r="Z63" s="799"/>
      <c r="AA63" s="799"/>
      <c r="AB63" s="799"/>
      <c r="AC63" s="799"/>
      <c r="AD63" s="799"/>
      <c r="AE63" s="799"/>
      <c r="AF63" s="800"/>
      <c r="AG63" s="807"/>
      <c r="AH63" s="808"/>
      <c r="AI63" s="808"/>
      <c r="AJ63" s="808"/>
      <c r="AK63" s="808"/>
      <c r="AL63" s="808"/>
      <c r="AM63" s="808"/>
      <c r="AN63" s="808"/>
      <c r="AO63" s="808"/>
      <c r="AP63" s="808"/>
      <c r="AQ63" s="808"/>
      <c r="AR63" s="808"/>
      <c r="AS63" s="808"/>
      <c r="AT63" s="809"/>
      <c r="AU63" s="807"/>
      <c r="AV63" s="808"/>
      <c r="AW63" s="808"/>
      <c r="AX63" s="808"/>
      <c r="AY63" s="808"/>
      <c r="AZ63" s="808"/>
      <c r="BA63" s="808"/>
      <c r="BB63" s="808"/>
      <c r="BC63" s="808"/>
      <c r="BD63" s="808"/>
      <c r="BE63" s="808"/>
      <c r="BF63" s="808"/>
      <c r="BG63" s="808"/>
      <c r="BH63" s="809"/>
      <c r="BI63" s="807"/>
      <c r="BJ63" s="808"/>
      <c r="BK63" s="808"/>
      <c r="BL63" s="808"/>
      <c r="BM63" s="808"/>
      <c r="BN63" s="808"/>
      <c r="BO63" s="808"/>
      <c r="BP63" s="808"/>
      <c r="BQ63" s="808"/>
      <c r="BR63" s="808"/>
      <c r="BS63" s="808"/>
      <c r="BT63" s="808"/>
      <c r="BU63" s="808"/>
      <c r="BV63" s="809"/>
      <c r="BW63" s="807"/>
      <c r="BX63" s="808"/>
      <c r="BY63" s="808"/>
      <c r="BZ63" s="808"/>
      <c r="CA63" s="808"/>
      <c r="CB63" s="808"/>
      <c r="CC63" s="808"/>
      <c r="CD63" s="808"/>
      <c r="CE63" s="808"/>
      <c r="CF63" s="808"/>
      <c r="CG63" s="808"/>
      <c r="CH63" s="808"/>
      <c r="CI63" s="808"/>
      <c r="CJ63" s="809"/>
      <c r="CK63" s="764"/>
      <c r="CL63" s="764"/>
      <c r="CM63" s="764"/>
      <c r="CN63" s="764"/>
      <c r="CO63" s="764"/>
      <c r="CP63" s="764"/>
      <c r="CQ63" s="764"/>
      <c r="CR63" s="765"/>
      <c r="CW63" s="330">
        <v>96</v>
      </c>
      <c r="CX63" s="330" t="s">
        <v>1763</v>
      </c>
      <c r="CY63" s="330" t="s">
        <v>1764</v>
      </c>
      <c r="CZ63" s="332">
        <v>60</v>
      </c>
      <c r="DA63" s="332" t="str">
        <f>BW96</f>
        <v/>
      </c>
      <c r="DB63" s="333">
        <f>CC96</f>
        <v>0</v>
      </c>
      <c r="DC63" s="330" t="str">
        <f t="shared" si="0"/>
        <v>=CC96</v>
      </c>
    </row>
    <row r="64" spans="1:107" s="329" customFormat="1" ht="12.75" customHeight="1" thickBot="1">
      <c r="A64" s="716"/>
      <c r="B64" s="717"/>
      <c r="C64" s="717"/>
      <c r="D64" s="718"/>
      <c r="E64" s="804"/>
      <c r="F64" s="805"/>
      <c r="G64" s="805"/>
      <c r="H64" s="805"/>
      <c r="I64" s="805"/>
      <c r="J64" s="805"/>
      <c r="K64" s="805"/>
      <c r="L64" s="805"/>
      <c r="M64" s="805"/>
      <c r="N64" s="805"/>
      <c r="O64" s="805"/>
      <c r="P64" s="805"/>
      <c r="Q64" s="805"/>
      <c r="R64" s="806"/>
      <c r="S64" s="804"/>
      <c r="T64" s="805"/>
      <c r="U64" s="805"/>
      <c r="V64" s="805"/>
      <c r="W64" s="805"/>
      <c r="X64" s="805"/>
      <c r="Y64" s="805"/>
      <c r="Z64" s="805"/>
      <c r="AA64" s="805"/>
      <c r="AB64" s="805"/>
      <c r="AC64" s="805"/>
      <c r="AD64" s="805"/>
      <c r="AE64" s="805"/>
      <c r="AF64" s="806"/>
      <c r="AG64" s="810"/>
      <c r="AH64" s="811"/>
      <c r="AI64" s="811"/>
      <c r="AJ64" s="811"/>
      <c r="AK64" s="811"/>
      <c r="AL64" s="811"/>
      <c r="AM64" s="811"/>
      <c r="AN64" s="811"/>
      <c r="AO64" s="811"/>
      <c r="AP64" s="811"/>
      <c r="AQ64" s="811"/>
      <c r="AR64" s="811"/>
      <c r="AS64" s="811"/>
      <c r="AT64" s="812"/>
      <c r="AU64" s="810"/>
      <c r="AV64" s="811"/>
      <c r="AW64" s="811"/>
      <c r="AX64" s="811"/>
      <c r="AY64" s="811"/>
      <c r="AZ64" s="811"/>
      <c r="BA64" s="811"/>
      <c r="BB64" s="811"/>
      <c r="BC64" s="811"/>
      <c r="BD64" s="811"/>
      <c r="BE64" s="811"/>
      <c r="BF64" s="811"/>
      <c r="BG64" s="811"/>
      <c r="BH64" s="812"/>
      <c r="BI64" s="810"/>
      <c r="BJ64" s="811"/>
      <c r="BK64" s="811"/>
      <c r="BL64" s="811"/>
      <c r="BM64" s="811"/>
      <c r="BN64" s="811"/>
      <c r="BO64" s="811"/>
      <c r="BP64" s="811"/>
      <c r="BQ64" s="811"/>
      <c r="BR64" s="811"/>
      <c r="BS64" s="811"/>
      <c r="BT64" s="811"/>
      <c r="BU64" s="811"/>
      <c r="BV64" s="812"/>
      <c r="BW64" s="810"/>
      <c r="BX64" s="811"/>
      <c r="BY64" s="811"/>
      <c r="BZ64" s="811"/>
      <c r="CA64" s="811"/>
      <c r="CB64" s="811"/>
      <c r="CC64" s="811"/>
      <c r="CD64" s="811"/>
      <c r="CE64" s="811"/>
      <c r="CF64" s="811"/>
      <c r="CG64" s="811"/>
      <c r="CH64" s="811"/>
      <c r="CI64" s="811"/>
      <c r="CJ64" s="812"/>
      <c r="CK64" s="764"/>
      <c r="CL64" s="764"/>
      <c r="CM64" s="764"/>
      <c r="CN64" s="764"/>
      <c r="CO64" s="764"/>
      <c r="CP64" s="764"/>
      <c r="CQ64" s="764"/>
      <c r="CR64" s="765"/>
      <c r="CW64" s="329">
        <v>104</v>
      </c>
      <c r="CX64" s="330" t="s">
        <v>1753</v>
      </c>
      <c r="CY64" s="330" t="s">
        <v>1754</v>
      </c>
      <c r="CZ64" s="332">
        <v>61</v>
      </c>
      <c r="DA64" s="332" t="str">
        <f>E104</f>
        <v/>
      </c>
      <c r="DB64" s="333">
        <f>K104</f>
        <v>0</v>
      </c>
      <c r="DC64" s="330" t="str">
        <f t="shared" si="0"/>
        <v>=K104</v>
      </c>
    </row>
    <row r="65" spans="1:107" s="329" customFormat="1" ht="8.25" customHeight="1" thickTop="1">
      <c r="A65" s="716" t="s">
        <v>132</v>
      </c>
      <c r="B65" s="717"/>
      <c r="C65" s="717"/>
      <c r="D65" s="718"/>
      <c r="E65" s="788" t="s">
        <v>108</v>
      </c>
      <c r="F65" s="789"/>
      <c r="G65" s="789"/>
      <c r="H65" s="789"/>
      <c r="I65" s="789"/>
      <c r="J65" s="789"/>
      <c r="K65" s="773" t="s">
        <v>133</v>
      </c>
      <c r="L65" s="774"/>
      <c r="M65" s="774"/>
      <c r="N65" s="774"/>
      <c r="O65" s="774"/>
      <c r="P65" s="774"/>
      <c r="Q65" s="774"/>
      <c r="R65" s="775"/>
      <c r="S65" s="788" t="s">
        <v>108</v>
      </c>
      <c r="T65" s="789"/>
      <c r="U65" s="789"/>
      <c r="V65" s="789"/>
      <c r="W65" s="789"/>
      <c r="X65" s="789"/>
      <c r="Y65" s="773" t="s">
        <v>133</v>
      </c>
      <c r="Z65" s="774"/>
      <c r="AA65" s="774"/>
      <c r="AB65" s="774"/>
      <c r="AC65" s="774"/>
      <c r="AD65" s="774"/>
      <c r="AE65" s="774"/>
      <c r="AF65" s="775"/>
      <c r="AG65" s="790" t="s">
        <v>108</v>
      </c>
      <c r="AH65" s="789"/>
      <c r="AI65" s="789"/>
      <c r="AJ65" s="789"/>
      <c r="AK65" s="789"/>
      <c r="AL65" s="791"/>
      <c r="AM65" s="773" t="s">
        <v>133</v>
      </c>
      <c r="AN65" s="774"/>
      <c r="AO65" s="774"/>
      <c r="AP65" s="774"/>
      <c r="AQ65" s="774"/>
      <c r="AR65" s="774"/>
      <c r="AS65" s="774"/>
      <c r="AT65" s="775"/>
      <c r="AU65" s="790" t="s">
        <v>108</v>
      </c>
      <c r="AV65" s="789"/>
      <c r="AW65" s="789"/>
      <c r="AX65" s="789"/>
      <c r="AY65" s="789"/>
      <c r="AZ65" s="791"/>
      <c r="BA65" s="773" t="s">
        <v>133</v>
      </c>
      <c r="BB65" s="774"/>
      <c r="BC65" s="774"/>
      <c r="BD65" s="774"/>
      <c r="BE65" s="774"/>
      <c r="BF65" s="774"/>
      <c r="BG65" s="774"/>
      <c r="BH65" s="775"/>
      <c r="BI65" s="790" t="s">
        <v>108</v>
      </c>
      <c r="BJ65" s="789"/>
      <c r="BK65" s="789"/>
      <c r="BL65" s="789"/>
      <c r="BM65" s="789"/>
      <c r="BN65" s="791"/>
      <c r="BO65" s="773" t="s">
        <v>133</v>
      </c>
      <c r="BP65" s="774"/>
      <c r="BQ65" s="774"/>
      <c r="BR65" s="774"/>
      <c r="BS65" s="774"/>
      <c r="BT65" s="774"/>
      <c r="BU65" s="774"/>
      <c r="BV65" s="775"/>
      <c r="BW65" s="790" t="s">
        <v>108</v>
      </c>
      <c r="BX65" s="789"/>
      <c r="BY65" s="789"/>
      <c r="BZ65" s="789"/>
      <c r="CA65" s="789"/>
      <c r="CB65" s="791"/>
      <c r="CC65" s="773" t="s">
        <v>133</v>
      </c>
      <c r="CD65" s="774"/>
      <c r="CE65" s="774"/>
      <c r="CF65" s="774"/>
      <c r="CG65" s="774"/>
      <c r="CH65" s="774"/>
      <c r="CI65" s="774"/>
      <c r="CJ65" s="775"/>
      <c r="CK65" s="767"/>
      <c r="CL65" s="767"/>
      <c r="CM65" s="767"/>
      <c r="CN65" s="767"/>
      <c r="CO65" s="767"/>
      <c r="CP65" s="767"/>
      <c r="CQ65" s="767"/>
      <c r="CR65" s="768"/>
      <c r="CW65" s="329">
        <v>104</v>
      </c>
      <c r="CX65" s="330" t="s">
        <v>1755</v>
      </c>
      <c r="CY65" s="330" t="s">
        <v>1756</v>
      </c>
      <c r="CZ65" s="332">
        <v>62</v>
      </c>
      <c r="DA65" s="332" t="str">
        <f>S104</f>
        <v/>
      </c>
      <c r="DB65" s="333">
        <f>Y104</f>
        <v>0</v>
      </c>
      <c r="DC65" s="330" t="str">
        <f t="shared" si="0"/>
        <v>=Y104</v>
      </c>
    </row>
    <row r="66" spans="1:107" s="329" customFormat="1" ht="15" customHeight="1">
      <c r="A66" s="716" t="s">
        <v>134</v>
      </c>
      <c r="B66" s="717"/>
      <c r="C66" s="717"/>
      <c r="D66" s="718"/>
      <c r="E66" s="776" t="str">
        <f>IF(E63="","",VLOOKUP(E61&amp;E63,港コード!$B$4:$C$739,2,0))</f>
        <v/>
      </c>
      <c r="F66" s="777"/>
      <c r="G66" s="777"/>
      <c r="H66" s="777"/>
      <c r="I66" s="777"/>
      <c r="J66" s="778"/>
      <c r="K66" s="782"/>
      <c r="L66" s="783"/>
      <c r="M66" s="783"/>
      <c r="N66" s="783"/>
      <c r="O66" s="783"/>
      <c r="P66" s="783"/>
      <c r="Q66" s="783"/>
      <c r="R66" s="784"/>
      <c r="S66" s="776" t="str">
        <f>IF(S63="","",VLOOKUP(S61&amp;S63,港コード!$B$4:$C$739,2,0))</f>
        <v/>
      </c>
      <c r="T66" s="777"/>
      <c r="U66" s="777"/>
      <c r="V66" s="777"/>
      <c r="W66" s="777"/>
      <c r="X66" s="778"/>
      <c r="Y66" s="782"/>
      <c r="Z66" s="783"/>
      <c r="AA66" s="783"/>
      <c r="AB66" s="783"/>
      <c r="AC66" s="783"/>
      <c r="AD66" s="783"/>
      <c r="AE66" s="783"/>
      <c r="AF66" s="784"/>
      <c r="AG66" s="776" t="str">
        <f>IF(AG63="","",VLOOKUP(AG61&amp;AG63,港コード!$B$4:$C$739,2,0))</f>
        <v/>
      </c>
      <c r="AH66" s="777"/>
      <c r="AI66" s="777"/>
      <c r="AJ66" s="777"/>
      <c r="AK66" s="777"/>
      <c r="AL66" s="778"/>
      <c r="AM66" s="782"/>
      <c r="AN66" s="783"/>
      <c r="AO66" s="783"/>
      <c r="AP66" s="783"/>
      <c r="AQ66" s="783"/>
      <c r="AR66" s="783"/>
      <c r="AS66" s="783"/>
      <c r="AT66" s="784"/>
      <c r="AU66" s="776" t="str">
        <f>IF(AU63="","",VLOOKUP(AU61&amp;AU63,港コード!$B$4:$C$739,2,0))</f>
        <v/>
      </c>
      <c r="AV66" s="777"/>
      <c r="AW66" s="777"/>
      <c r="AX66" s="777"/>
      <c r="AY66" s="777"/>
      <c r="AZ66" s="778"/>
      <c r="BA66" s="782"/>
      <c r="BB66" s="783"/>
      <c r="BC66" s="783"/>
      <c r="BD66" s="783"/>
      <c r="BE66" s="783"/>
      <c r="BF66" s="783"/>
      <c r="BG66" s="783"/>
      <c r="BH66" s="784"/>
      <c r="BI66" s="776" t="str">
        <f>IF(BI63="","",VLOOKUP(BI61&amp;BI63,港コード!$B$4:$C$739,2,0))</f>
        <v/>
      </c>
      <c r="BJ66" s="777"/>
      <c r="BK66" s="777"/>
      <c r="BL66" s="777"/>
      <c r="BM66" s="777"/>
      <c r="BN66" s="778"/>
      <c r="BO66" s="782"/>
      <c r="BP66" s="783"/>
      <c r="BQ66" s="783"/>
      <c r="BR66" s="783"/>
      <c r="BS66" s="783"/>
      <c r="BT66" s="783"/>
      <c r="BU66" s="783"/>
      <c r="BV66" s="784"/>
      <c r="BW66" s="776" t="str">
        <f>IF(BW63="","",VLOOKUP(BW61&amp;BW63,港コード!$B$4:$C$739,2,0))</f>
        <v/>
      </c>
      <c r="BX66" s="777"/>
      <c r="BY66" s="777"/>
      <c r="BZ66" s="777"/>
      <c r="CA66" s="777"/>
      <c r="CB66" s="778"/>
      <c r="CC66" s="782"/>
      <c r="CD66" s="783"/>
      <c r="CE66" s="783"/>
      <c r="CF66" s="783"/>
      <c r="CG66" s="783"/>
      <c r="CH66" s="783"/>
      <c r="CI66" s="783"/>
      <c r="CJ66" s="784"/>
      <c r="CK66" s="792">
        <f>SUM(K66,Y66,AM66,BA66,BO66,CC66)</f>
        <v>0</v>
      </c>
      <c r="CL66" s="793"/>
      <c r="CM66" s="793"/>
      <c r="CN66" s="793"/>
      <c r="CO66" s="793"/>
      <c r="CP66" s="793"/>
      <c r="CQ66" s="793"/>
      <c r="CR66" s="794"/>
      <c r="CW66" s="330">
        <v>104</v>
      </c>
      <c r="CX66" s="330" t="s">
        <v>1757</v>
      </c>
      <c r="CY66" s="330" t="s">
        <v>1758</v>
      </c>
      <c r="CZ66" s="332">
        <v>63</v>
      </c>
      <c r="DA66" s="332" t="str">
        <f>AG104</f>
        <v/>
      </c>
      <c r="DB66" s="333">
        <f>AM104</f>
        <v>0</v>
      </c>
      <c r="DC66" s="330" t="str">
        <f t="shared" si="0"/>
        <v>=AM104</v>
      </c>
    </row>
    <row r="67" spans="1:107" s="329" customFormat="1" ht="15" customHeight="1" thickBot="1">
      <c r="A67" s="719"/>
      <c r="B67" s="720"/>
      <c r="C67" s="720"/>
      <c r="D67" s="721"/>
      <c r="E67" s="779"/>
      <c r="F67" s="780"/>
      <c r="G67" s="780"/>
      <c r="H67" s="780"/>
      <c r="I67" s="780"/>
      <c r="J67" s="781"/>
      <c r="K67" s="785"/>
      <c r="L67" s="786"/>
      <c r="M67" s="786"/>
      <c r="N67" s="786"/>
      <c r="O67" s="786"/>
      <c r="P67" s="786"/>
      <c r="Q67" s="786"/>
      <c r="R67" s="787"/>
      <c r="S67" s="779"/>
      <c r="T67" s="780"/>
      <c r="U67" s="780"/>
      <c r="V67" s="780"/>
      <c r="W67" s="780"/>
      <c r="X67" s="781"/>
      <c r="Y67" s="785"/>
      <c r="Z67" s="786"/>
      <c r="AA67" s="786"/>
      <c r="AB67" s="786"/>
      <c r="AC67" s="786"/>
      <c r="AD67" s="786"/>
      <c r="AE67" s="786"/>
      <c r="AF67" s="787"/>
      <c r="AG67" s="779"/>
      <c r="AH67" s="780"/>
      <c r="AI67" s="780"/>
      <c r="AJ67" s="780"/>
      <c r="AK67" s="780"/>
      <c r="AL67" s="781"/>
      <c r="AM67" s="785"/>
      <c r="AN67" s="786"/>
      <c r="AO67" s="786"/>
      <c r="AP67" s="786"/>
      <c r="AQ67" s="786"/>
      <c r="AR67" s="786"/>
      <c r="AS67" s="786"/>
      <c r="AT67" s="787"/>
      <c r="AU67" s="779"/>
      <c r="AV67" s="780"/>
      <c r="AW67" s="780"/>
      <c r="AX67" s="780"/>
      <c r="AY67" s="780"/>
      <c r="AZ67" s="781"/>
      <c r="BA67" s="785"/>
      <c r="BB67" s="786"/>
      <c r="BC67" s="786"/>
      <c r="BD67" s="786"/>
      <c r="BE67" s="786"/>
      <c r="BF67" s="786"/>
      <c r="BG67" s="786"/>
      <c r="BH67" s="787"/>
      <c r="BI67" s="779"/>
      <c r="BJ67" s="780"/>
      <c r="BK67" s="780"/>
      <c r="BL67" s="780"/>
      <c r="BM67" s="780"/>
      <c r="BN67" s="781"/>
      <c r="BO67" s="785"/>
      <c r="BP67" s="786"/>
      <c r="BQ67" s="786"/>
      <c r="BR67" s="786"/>
      <c r="BS67" s="786"/>
      <c r="BT67" s="786"/>
      <c r="BU67" s="786"/>
      <c r="BV67" s="787"/>
      <c r="BW67" s="779"/>
      <c r="BX67" s="780"/>
      <c r="BY67" s="780"/>
      <c r="BZ67" s="780"/>
      <c r="CA67" s="780"/>
      <c r="CB67" s="781"/>
      <c r="CC67" s="785"/>
      <c r="CD67" s="786"/>
      <c r="CE67" s="786"/>
      <c r="CF67" s="786"/>
      <c r="CG67" s="786"/>
      <c r="CH67" s="786"/>
      <c r="CI67" s="786"/>
      <c r="CJ67" s="787"/>
      <c r="CK67" s="795"/>
      <c r="CL67" s="796"/>
      <c r="CM67" s="796"/>
      <c r="CN67" s="796"/>
      <c r="CO67" s="796"/>
      <c r="CP67" s="796"/>
      <c r="CQ67" s="796"/>
      <c r="CR67" s="797"/>
      <c r="CW67" s="330">
        <v>104</v>
      </c>
      <c r="CX67" s="330" t="s">
        <v>1759</v>
      </c>
      <c r="CY67" s="330" t="s">
        <v>1760</v>
      </c>
      <c r="CZ67" s="332">
        <v>64</v>
      </c>
      <c r="DA67" s="332" t="str">
        <f>AU104</f>
        <v/>
      </c>
      <c r="DB67" s="333">
        <f>BA104</f>
        <v>0</v>
      </c>
      <c r="DC67" s="330" t="str">
        <f t="shared" si="0"/>
        <v>=BA104</v>
      </c>
    </row>
    <row r="68" spans="1:107" s="329" customFormat="1" ht="10.5" customHeight="1" thickTop="1">
      <c r="E68" s="772" t="str" cm="1">
        <f t="array" ref="E68">_xlfn.IFS(AND(E66&lt;&gt;"",OR(K66="",K66=0),E66&lt;&gt;"",COUNTIF($DA$4:$DA$75,E66)&gt;=2),"↑　重複あり・回数エラー　↑",AND(E66&lt;&gt;"",OR(K66="",K66=0)),"↑　回数エラー　↑",AND(E66&lt;&gt;"",COUNTIF($DA$4:$DA$75,E66)&gt;=2),"↑　重複あり　↑",TRUE,"")</f>
        <v/>
      </c>
      <c r="F68" s="772"/>
      <c r="G68" s="772"/>
      <c r="H68" s="772"/>
      <c r="I68" s="772"/>
      <c r="J68" s="772"/>
      <c r="K68" s="772"/>
      <c r="L68" s="772"/>
      <c r="M68" s="772"/>
      <c r="N68" s="772"/>
      <c r="O68" s="772"/>
      <c r="P68" s="772"/>
      <c r="Q68" s="772"/>
      <c r="R68" s="772"/>
      <c r="S68" s="772" t="str" cm="1">
        <f t="array" ref="S68">_xlfn.IFS(AND(S66&lt;&gt;"",OR(Y66="",Y66=0),S66&lt;&gt;"",COUNTIF($DA$4:$DA$75,S66)&gt;=2),"↑　重複あり・回数エラー　↑",AND(S66&lt;&gt;"",OR(Y66="",Y66=0)),"↑　回数エラー　↑",AND(S66&lt;&gt;"",COUNTIF($DA$4:$DA$75,S66)&gt;=2),"↑　重複あり　↑",TRUE,"")</f>
        <v/>
      </c>
      <c r="T68" s="772"/>
      <c r="U68" s="772"/>
      <c r="V68" s="772"/>
      <c r="W68" s="772"/>
      <c r="X68" s="772"/>
      <c r="Y68" s="772"/>
      <c r="Z68" s="772"/>
      <c r="AA68" s="772"/>
      <c r="AB68" s="772"/>
      <c r="AC68" s="772"/>
      <c r="AD68" s="772"/>
      <c r="AE68" s="772"/>
      <c r="AF68" s="772"/>
      <c r="AG68" s="772" t="str" cm="1">
        <f t="array" ref="AG68">_xlfn.IFS(AND(AG66&lt;&gt;"",OR(AM66="",AM66=0),AG66&lt;&gt;"",COUNTIF($DA$4:$DA$75,AG66)&gt;=2),"↑　重複あり・回数エラー　↑",AND(AG66&lt;&gt;"",OR(AM66="",AM66=0)),"↑　回数エラー　↑",AND(AG66&lt;&gt;"",COUNTIF($DA$4:$DA$75,AG66)&gt;=2),"↑　重複あり　↑",TRUE,"")</f>
        <v/>
      </c>
      <c r="AH68" s="772"/>
      <c r="AI68" s="772"/>
      <c r="AJ68" s="772"/>
      <c r="AK68" s="772"/>
      <c r="AL68" s="772"/>
      <c r="AM68" s="772"/>
      <c r="AN68" s="772"/>
      <c r="AO68" s="772"/>
      <c r="AP68" s="772"/>
      <c r="AQ68" s="772"/>
      <c r="AR68" s="772"/>
      <c r="AS68" s="772"/>
      <c r="AT68" s="772"/>
      <c r="AU68" s="772" t="str" cm="1">
        <f t="array" ref="AU68">_xlfn.IFS(AND(AU66&lt;&gt;"",OR(BA66="",BA66=0),AU66&lt;&gt;"",COUNTIF($DA$4:$DA$75,AU66)&gt;=2),"↑　重複あり・回数エラー　↑",AND(AU66&lt;&gt;"",OR(BA66="",BA66=0)),"↑　回数エラー　↑",AND(AU66&lt;&gt;"",COUNTIF($DA$4:$DA$75,AU66)&gt;=2),"↑　重複あり　↑",TRUE,"")</f>
        <v/>
      </c>
      <c r="AV68" s="772"/>
      <c r="AW68" s="772"/>
      <c r="AX68" s="772"/>
      <c r="AY68" s="772"/>
      <c r="AZ68" s="772"/>
      <c r="BA68" s="772"/>
      <c r="BB68" s="772"/>
      <c r="BC68" s="772"/>
      <c r="BD68" s="772"/>
      <c r="BE68" s="772"/>
      <c r="BF68" s="772"/>
      <c r="BG68" s="772"/>
      <c r="BH68" s="772"/>
      <c r="BI68" s="772" t="str" cm="1">
        <f t="array" ref="BI68">_xlfn.IFS(AND(BI66&lt;&gt;"",OR(BO66="",BO66=0),BI66&lt;&gt;"",COUNTIF($DA$4:$DA$75,BI66)&gt;=2),"↑　重複あり・回数エラー　↑",AND(BI66&lt;&gt;"",OR(BO66="",BO66=0)),"↑　回数エラー　↑",AND(BI66&lt;&gt;"",COUNTIF($DA$4:$DA$75,BI66)&gt;=2),"↑　重複あり　↑",TRUE,"")</f>
        <v/>
      </c>
      <c r="BJ68" s="772"/>
      <c r="BK68" s="772"/>
      <c r="BL68" s="772"/>
      <c r="BM68" s="772"/>
      <c r="BN68" s="772"/>
      <c r="BO68" s="772"/>
      <c r="BP68" s="772"/>
      <c r="BQ68" s="772"/>
      <c r="BR68" s="772"/>
      <c r="BS68" s="772"/>
      <c r="BT68" s="772"/>
      <c r="BU68" s="772"/>
      <c r="BV68" s="772"/>
      <c r="BW68" s="772" t="str" cm="1">
        <f t="array" ref="BW68">_xlfn.IFS(AND(BW66&lt;&gt;"",OR(CC66="",CC66=0),BW66&lt;&gt;"",COUNTIF($DA$4:$DA$75,BW66)&gt;=2),"↑　重複あり・回数エラー　↑",AND(BW66&lt;&gt;"",OR(CC66="",CC66=0)),"↑　回数エラー　↑",AND(BW66&lt;&gt;"",COUNTIF($DA$4:$DA$75,BW66)&gt;=2),"↑　重複あり　↑",TRUE,"")</f>
        <v/>
      </c>
      <c r="BX68" s="772"/>
      <c r="BY68" s="772"/>
      <c r="BZ68" s="772"/>
      <c r="CA68" s="772"/>
      <c r="CB68" s="772"/>
      <c r="CC68" s="772"/>
      <c r="CD68" s="772"/>
      <c r="CE68" s="772"/>
      <c r="CF68" s="772"/>
      <c r="CG68" s="772"/>
      <c r="CH68" s="772"/>
      <c r="CI68" s="772"/>
      <c r="CJ68" s="772"/>
      <c r="CN68" s="30"/>
      <c r="CW68" s="330">
        <v>104</v>
      </c>
      <c r="CX68" s="330" t="s">
        <v>1761</v>
      </c>
      <c r="CY68" s="330" t="s">
        <v>1762</v>
      </c>
      <c r="CZ68" s="332">
        <v>65</v>
      </c>
      <c r="DA68" s="332" t="str">
        <f>BI104</f>
        <v/>
      </c>
      <c r="DB68" s="333">
        <f>BO104</f>
        <v>0</v>
      </c>
      <c r="DC68" s="330" t="str">
        <f t="shared" si="0"/>
        <v>=BO104</v>
      </c>
    </row>
    <row r="69" spans="1:107" s="329" customFormat="1" ht="12.75" customHeight="1">
      <c r="A69" s="713" t="s">
        <v>128</v>
      </c>
      <c r="B69" s="714"/>
      <c r="C69" s="714"/>
      <c r="D69" s="715"/>
      <c r="E69" s="798"/>
      <c r="F69" s="799"/>
      <c r="G69" s="799"/>
      <c r="H69" s="799"/>
      <c r="I69" s="799"/>
      <c r="J69" s="799"/>
      <c r="K69" s="799"/>
      <c r="L69" s="799"/>
      <c r="M69" s="799"/>
      <c r="N69" s="799"/>
      <c r="O69" s="799"/>
      <c r="P69" s="799"/>
      <c r="Q69" s="799"/>
      <c r="R69" s="800"/>
      <c r="S69" s="798"/>
      <c r="T69" s="799"/>
      <c r="U69" s="799"/>
      <c r="V69" s="799"/>
      <c r="W69" s="799"/>
      <c r="X69" s="799"/>
      <c r="Y69" s="799"/>
      <c r="Z69" s="799"/>
      <c r="AA69" s="799"/>
      <c r="AB69" s="799"/>
      <c r="AC69" s="799"/>
      <c r="AD69" s="799"/>
      <c r="AE69" s="799"/>
      <c r="AF69" s="800"/>
      <c r="AG69" s="798"/>
      <c r="AH69" s="799"/>
      <c r="AI69" s="799"/>
      <c r="AJ69" s="799"/>
      <c r="AK69" s="799"/>
      <c r="AL69" s="799"/>
      <c r="AM69" s="799"/>
      <c r="AN69" s="799"/>
      <c r="AO69" s="799"/>
      <c r="AP69" s="799"/>
      <c r="AQ69" s="799"/>
      <c r="AR69" s="799"/>
      <c r="AS69" s="799"/>
      <c r="AT69" s="800"/>
      <c r="AU69" s="798"/>
      <c r="AV69" s="799"/>
      <c r="AW69" s="799"/>
      <c r="AX69" s="799"/>
      <c r="AY69" s="799"/>
      <c r="AZ69" s="799"/>
      <c r="BA69" s="799"/>
      <c r="BB69" s="799"/>
      <c r="BC69" s="799"/>
      <c r="BD69" s="799"/>
      <c r="BE69" s="799"/>
      <c r="BF69" s="799"/>
      <c r="BG69" s="799"/>
      <c r="BH69" s="800"/>
      <c r="BI69" s="798"/>
      <c r="BJ69" s="799"/>
      <c r="BK69" s="799"/>
      <c r="BL69" s="799"/>
      <c r="BM69" s="799"/>
      <c r="BN69" s="799"/>
      <c r="BO69" s="799"/>
      <c r="BP69" s="799"/>
      <c r="BQ69" s="799"/>
      <c r="BR69" s="799"/>
      <c r="BS69" s="799"/>
      <c r="BT69" s="799"/>
      <c r="BU69" s="799"/>
      <c r="BV69" s="800"/>
      <c r="BW69" s="798"/>
      <c r="BX69" s="799"/>
      <c r="BY69" s="799"/>
      <c r="BZ69" s="799"/>
      <c r="CA69" s="799"/>
      <c r="CB69" s="799"/>
      <c r="CC69" s="799"/>
      <c r="CD69" s="799"/>
      <c r="CE69" s="799"/>
      <c r="CF69" s="799"/>
      <c r="CG69" s="799"/>
      <c r="CH69" s="799"/>
      <c r="CI69" s="799"/>
      <c r="CJ69" s="800"/>
      <c r="CK69" s="761" t="s">
        <v>129</v>
      </c>
      <c r="CL69" s="761"/>
      <c r="CM69" s="761"/>
      <c r="CN69" s="761"/>
      <c r="CO69" s="761"/>
      <c r="CP69" s="761"/>
      <c r="CQ69" s="761"/>
      <c r="CR69" s="762"/>
      <c r="CW69" s="330">
        <v>104</v>
      </c>
      <c r="CX69" s="330" t="s">
        <v>1763</v>
      </c>
      <c r="CY69" s="330" t="s">
        <v>1764</v>
      </c>
      <c r="CZ69" s="332">
        <v>66</v>
      </c>
      <c r="DA69" s="332" t="str">
        <f>BW104</f>
        <v/>
      </c>
      <c r="DB69" s="333">
        <f>CC104</f>
        <v>0</v>
      </c>
      <c r="DC69" s="330" t="str">
        <f t="shared" ref="DC69:DC75" si="1">"="&amp;CY69&amp;CW69</f>
        <v>=CC104</v>
      </c>
    </row>
    <row r="70" spans="1:107" s="329" customFormat="1" ht="12.75" customHeight="1">
      <c r="A70" s="719" t="s">
        <v>130</v>
      </c>
      <c r="B70" s="720"/>
      <c r="C70" s="720"/>
      <c r="D70" s="721"/>
      <c r="E70" s="801"/>
      <c r="F70" s="802"/>
      <c r="G70" s="802"/>
      <c r="H70" s="802"/>
      <c r="I70" s="802"/>
      <c r="J70" s="802"/>
      <c r="K70" s="802"/>
      <c r="L70" s="802"/>
      <c r="M70" s="802"/>
      <c r="N70" s="802"/>
      <c r="O70" s="802"/>
      <c r="P70" s="802"/>
      <c r="Q70" s="802"/>
      <c r="R70" s="803"/>
      <c r="S70" s="801"/>
      <c r="T70" s="802"/>
      <c r="U70" s="802"/>
      <c r="V70" s="802"/>
      <c r="W70" s="802"/>
      <c r="X70" s="802"/>
      <c r="Y70" s="802"/>
      <c r="Z70" s="802"/>
      <c r="AA70" s="802"/>
      <c r="AB70" s="802"/>
      <c r="AC70" s="802"/>
      <c r="AD70" s="802"/>
      <c r="AE70" s="802"/>
      <c r="AF70" s="803"/>
      <c r="AG70" s="801"/>
      <c r="AH70" s="802"/>
      <c r="AI70" s="802"/>
      <c r="AJ70" s="802"/>
      <c r="AK70" s="802"/>
      <c r="AL70" s="802"/>
      <c r="AM70" s="802"/>
      <c r="AN70" s="802"/>
      <c r="AO70" s="802"/>
      <c r="AP70" s="802"/>
      <c r="AQ70" s="802"/>
      <c r="AR70" s="802"/>
      <c r="AS70" s="802"/>
      <c r="AT70" s="803"/>
      <c r="AU70" s="801"/>
      <c r="AV70" s="802"/>
      <c r="AW70" s="802"/>
      <c r="AX70" s="802"/>
      <c r="AY70" s="802"/>
      <c r="AZ70" s="802"/>
      <c r="BA70" s="802"/>
      <c r="BB70" s="802"/>
      <c r="BC70" s="802"/>
      <c r="BD70" s="802"/>
      <c r="BE70" s="802"/>
      <c r="BF70" s="802"/>
      <c r="BG70" s="802"/>
      <c r="BH70" s="803"/>
      <c r="BI70" s="801"/>
      <c r="BJ70" s="802"/>
      <c r="BK70" s="802"/>
      <c r="BL70" s="802"/>
      <c r="BM70" s="802"/>
      <c r="BN70" s="802"/>
      <c r="BO70" s="802"/>
      <c r="BP70" s="802"/>
      <c r="BQ70" s="802"/>
      <c r="BR70" s="802"/>
      <c r="BS70" s="802"/>
      <c r="BT70" s="802"/>
      <c r="BU70" s="802"/>
      <c r="BV70" s="803"/>
      <c r="BW70" s="801"/>
      <c r="BX70" s="802"/>
      <c r="BY70" s="802"/>
      <c r="BZ70" s="802"/>
      <c r="CA70" s="802"/>
      <c r="CB70" s="802"/>
      <c r="CC70" s="802"/>
      <c r="CD70" s="802"/>
      <c r="CE70" s="802"/>
      <c r="CF70" s="802"/>
      <c r="CG70" s="802"/>
      <c r="CH70" s="802"/>
      <c r="CI70" s="802"/>
      <c r="CJ70" s="803"/>
      <c r="CK70" s="764"/>
      <c r="CL70" s="764"/>
      <c r="CM70" s="764"/>
      <c r="CN70" s="764"/>
      <c r="CO70" s="764"/>
      <c r="CP70" s="764"/>
      <c r="CQ70" s="764"/>
      <c r="CR70" s="765"/>
      <c r="CW70" s="329">
        <v>112</v>
      </c>
      <c r="CX70" s="330" t="s">
        <v>1753</v>
      </c>
      <c r="CY70" s="330" t="s">
        <v>1754</v>
      </c>
      <c r="CZ70" s="332">
        <v>67</v>
      </c>
      <c r="DA70" s="332" t="str">
        <f>E112</f>
        <v/>
      </c>
      <c r="DB70" s="333">
        <f>K112</f>
        <v>0</v>
      </c>
      <c r="DC70" s="330" t="str">
        <f t="shared" si="1"/>
        <v>=K112</v>
      </c>
    </row>
    <row r="71" spans="1:107" s="329" customFormat="1" ht="12.75" customHeight="1">
      <c r="A71" s="713" t="s">
        <v>131</v>
      </c>
      <c r="B71" s="714"/>
      <c r="C71" s="714"/>
      <c r="D71" s="715"/>
      <c r="E71" s="798"/>
      <c r="F71" s="799"/>
      <c r="G71" s="799"/>
      <c r="H71" s="799"/>
      <c r="I71" s="799"/>
      <c r="J71" s="799"/>
      <c r="K71" s="799"/>
      <c r="L71" s="799"/>
      <c r="M71" s="799"/>
      <c r="N71" s="799"/>
      <c r="O71" s="799"/>
      <c r="P71" s="799"/>
      <c r="Q71" s="799"/>
      <c r="R71" s="800"/>
      <c r="S71" s="798"/>
      <c r="T71" s="799"/>
      <c r="U71" s="799"/>
      <c r="V71" s="799"/>
      <c r="W71" s="799"/>
      <c r="X71" s="799"/>
      <c r="Y71" s="799"/>
      <c r="Z71" s="799"/>
      <c r="AA71" s="799"/>
      <c r="AB71" s="799"/>
      <c r="AC71" s="799"/>
      <c r="AD71" s="799"/>
      <c r="AE71" s="799"/>
      <c r="AF71" s="800"/>
      <c r="AG71" s="807"/>
      <c r="AH71" s="808"/>
      <c r="AI71" s="808"/>
      <c r="AJ71" s="808"/>
      <c r="AK71" s="808"/>
      <c r="AL71" s="808"/>
      <c r="AM71" s="808"/>
      <c r="AN71" s="808"/>
      <c r="AO71" s="808"/>
      <c r="AP71" s="808"/>
      <c r="AQ71" s="808"/>
      <c r="AR71" s="808"/>
      <c r="AS71" s="808"/>
      <c r="AT71" s="809"/>
      <c r="AU71" s="807"/>
      <c r="AV71" s="808"/>
      <c r="AW71" s="808"/>
      <c r="AX71" s="808"/>
      <c r="AY71" s="808"/>
      <c r="AZ71" s="808"/>
      <c r="BA71" s="808"/>
      <c r="BB71" s="808"/>
      <c r="BC71" s="808"/>
      <c r="BD71" s="808"/>
      <c r="BE71" s="808"/>
      <c r="BF71" s="808"/>
      <c r="BG71" s="808"/>
      <c r="BH71" s="809"/>
      <c r="BI71" s="807"/>
      <c r="BJ71" s="808"/>
      <c r="BK71" s="808"/>
      <c r="BL71" s="808"/>
      <c r="BM71" s="808"/>
      <c r="BN71" s="808"/>
      <c r="BO71" s="808"/>
      <c r="BP71" s="808"/>
      <c r="BQ71" s="808"/>
      <c r="BR71" s="808"/>
      <c r="BS71" s="808"/>
      <c r="BT71" s="808"/>
      <c r="BU71" s="808"/>
      <c r="BV71" s="809"/>
      <c r="BW71" s="807"/>
      <c r="BX71" s="808"/>
      <c r="BY71" s="808"/>
      <c r="BZ71" s="808"/>
      <c r="CA71" s="808"/>
      <c r="CB71" s="808"/>
      <c r="CC71" s="808"/>
      <c r="CD71" s="808"/>
      <c r="CE71" s="808"/>
      <c r="CF71" s="808"/>
      <c r="CG71" s="808"/>
      <c r="CH71" s="808"/>
      <c r="CI71" s="808"/>
      <c r="CJ71" s="809"/>
      <c r="CK71" s="764"/>
      <c r="CL71" s="764"/>
      <c r="CM71" s="764"/>
      <c r="CN71" s="764"/>
      <c r="CO71" s="764"/>
      <c r="CP71" s="764"/>
      <c r="CQ71" s="764"/>
      <c r="CR71" s="765"/>
      <c r="CW71" s="329">
        <v>112</v>
      </c>
      <c r="CX71" s="330" t="s">
        <v>1755</v>
      </c>
      <c r="CY71" s="330" t="s">
        <v>1756</v>
      </c>
      <c r="CZ71" s="332">
        <v>68</v>
      </c>
      <c r="DA71" s="332" t="str">
        <f>S112</f>
        <v/>
      </c>
      <c r="DB71" s="333">
        <f>Y112</f>
        <v>0</v>
      </c>
      <c r="DC71" s="330" t="str">
        <f t="shared" si="1"/>
        <v>=Y112</v>
      </c>
    </row>
    <row r="72" spans="1:107" s="329" customFormat="1" ht="12.75" customHeight="1" thickBot="1">
      <c r="A72" s="716"/>
      <c r="B72" s="717"/>
      <c r="C72" s="717"/>
      <c r="D72" s="718"/>
      <c r="E72" s="804"/>
      <c r="F72" s="805"/>
      <c r="G72" s="805"/>
      <c r="H72" s="805"/>
      <c r="I72" s="805"/>
      <c r="J72" s="805"/>
      <c r="K72" s="805"/>
      <c r="L72" s="805"/>
      <c r="M72" s="805"/>
      <c r="N72" s="805"/>
      <c r="O72" s="805"/>
      <c r="P72" s="805"/>
      <c r="Q72" s="805"/>
      <c r="R72" s="806"/>
      <c r="S72" s="804"/>
      <c r="T72" s="805"/>
      <c r="U72" s="805"/>
      <c r="V72" s="805"/>
      <c r="W72" s="805"/>
      <c r="X72" s="805"/>
      <c r="Y72" s="805"/>
      <c r="Z72" s="805"/>
      <c r="AA72" s="805"/>
      <c r="AB72" s="805"/>
      <c r="AC72" s="805"/>
      <c r="AD72" s="805"/>
      <c r="AE72" s="805"/>
      <c r="AF72" s="806"/>
      <c r="AG72" s="810"/>
      <c r="AH72" s="811"/>
      <c r="AI72" s="811"/>
      <c r="AJ72" s="811"/>
      <c r="AK72" s="811"/>
      <c r="AL72" s="811"/>
      <c r="AM72" s="811"/>
      <c r="AN72" s="811"/>
      <c r="AO72" s="811"/>
      <c r="AP72" s="811"/>
      <c r="AQ72" s="811"/>
      <c r="AR72" s="811"/>
      <c r="AS72" s="811"/>
      <c r="AT72" s="812"/>
      <c r="AU72" s="810"/>
      <c r="AV72" s="811"/>
      <c r="AW72" s="811"/>
      <c r="AX72" s="811"/>
      <c r="AY72" s="811"/>
      <c r="AZ72" s="811"/>
      <c r="BA72" s="811"/>
      <c r="BB72" s="811"/>
      <c r="BC72" s="811"/>
      <c r="BD72" s="811"/>
      <c r="BE72" s="811"/>
      <c r="BF72" s="811"/>
      <c r="BG72" s="811"/>
      <c r="BH72" s="812"/>
      <c r="BI72" s="810"/>
      <c r="BJ72" s="811"/>
      <c r="BK72" s="811"/>
      <c r="BL72" s="811"/>
      <c r="BM72" s="811"/>
      <c r="BN72" s="811"/>
      <c r="BO72" s="811"/>
      <c r="BP72" s="811"/>
      <c r="BQ72" s="811"/>
      <c r="BR72" s="811"/>
      <c r="BS72" s="811"/>
      <c r="BT72" s="811"/>
      <c r="BU72" s="811"/>
      <c r="BV72" s="812"/>
      <c r="BW72" s="810"/>
      <c r="BX72" s="811"/>
      <c r="BY72" s="811"/>
      <c r="BZ72" s="811"/>
      <c r="CA72" s="811"/>
      <c r="CB72" s="811"/>
      <c r="CC72" s="811"/>
      <c r="CD72" s="811"/>
      <c r="CE72" s="811"/>
      <c r="CF72" s="811"/>
      <c r="CG72" s="811"/>
      <c r="CH72" s="811"/>
      <c r="CI72" s="811"/>
      <c r="CJ72" s="812"/>
      <c r="CK72" s="764"/>
      <c r="CL72" s="764"/>
      <c r="CM72" s="764"/>
      <c r="CN72" s="764"/>
      <c r="CO72" s="764"/>
      <c r="CP72" s="764"/>
      <c r="CQ72" s="764"/>
      <c r="CR72" s="765"/>
      <c r="CW72" s="330">
        <v>112</v>
      </c>
      <c r="CX72" s="330" t="s">
        <v>1757</v>
      </c>
      <c r="CY72" s="330" t="s">
        <v>1758</v>
      </c>
      <c r="CZ72" s="332">
        <v>69</v>
      </c>
      <c r="DA72" s="332" t="str">
        <f>AG112</f>
        <v/>
      </c>
      <c r="DB72" s="333">
        <f>AM112</f>
        <v>0</v>
      </c>
      <c r="DC72" s="330" t="str">
        <f t="shared" si="1"/>
        <v>=AM112</v>
      </c>
    </row>
    <row r="73" spans="1:107" s="329" customFormat="1" ht="9" customHeight="1" thickTop="1">
      <c r="A73" s="716" t="s">
        <v>132</v>
      </c>
      <c r="B73" s="717"/>
      <c r="C73" s="717"/>
      <c r="D73" s="718"/>
      <c r="E73" s="788" t="s">
        <v>108</v>
      </c>
      <c r="F73" s="789"/>
      <c r="G73" s="789"/>
      <c r="H73" s="789"/>
      <c r="I73" s="789"/>
      <c r="J73" s="789"/>
      <c r="K73" s="773" t="s">
        <v>133</v>
      </c>
      <c r="L73" s="774"/>
      <c r="M73" s="774"/>
      <c r="N73" s="774"/>
      <c r="O73" s="774"/>
      <c r="P73" s="774"/>
      <c r="Q73" s="774"/>
      <c r="R73" s="775"/>
      <c r="S73" s="788" t="s">
        <v>108</v>
      </c>
      <c r="T73" s="789"/>
      <c r="U73" s="789"/>
      <c r="V73" s="789"/>
      <c r="W73" s="789"/>
      <c r="X73" s="789"/>
      <c r="Y73" s="773" t="s">
        <v>133</v>
      </c>
      <c r="Z73" s="774"/>
      <c r="AA73" s="774"/>
      <c r="AB73" s="774"/>
      <c r="AC73" s="774"/>
      <c r="AD73" s="774"/>
      <c r="AE73" s="774"/>
      <c r="AF73" s="775"/>
      <c r="AG73" s="790" t="s">
        <v>108</v>
      </c>
      <c r="AH73" s="789"/>
      <c r="AI73" s="789"/>
      <c r="AJ73" s="789"/>
      <c r="AK73" s="789"/>
      <c r="AL73" s="791"/>
      <c r="AM73" s="773" t="s">
        <v>133</v>
      </c>
      <c r="AN73" s="774"/>
      <c r="AO73" s="774"/>
      <c r="AP73" s="774"/>
      <c r="AQ73" s="774"/>
      <c r="AR73" s="774"/>
      <c r="AS73" s="774"/>
      <c r="AT73" s="775"/>
      <c r="AU73" s="790" t="s">
        <v>108</v>
      </c>
      <c r="AV73" s="789"/>
      <c r="AW73" s="789"/>
      <c r="AX73" s="789"/>
      <c r="AY73" s="789"/>
      <c r="AZ73" s="791"/>
      <c r="BA73" s="773" t="s">
        <v>133</v>
      </c>
      <c r="BB73" s="774"/>
      <c r="BC73" s="774"/>
      <c r="BD73" s="774"/>
      <c r="BE73" s="774"/>
      <c r="BF73" s="774"/>
      <c r="BG73" s="774"/>
      <c r="BH73" s="775"/>
      <c r="BI73" s="790" t="s">
        <v>108</v>
      </c>
      <c r="BJ73" s="789"/>
      <c r="BK73" s="789"/>
      <c r="BL73" s="789"/>
      <c r="BM73" s="789"/>
      <c r="BN73" s="791"/>
      <c r="BO73" s="773" t="s">
        <v>133</v>
      </c>
      <c r="BP73" s="774"/>
      <c r="BQ73" s="774"/>
      <c r="BR73" s="774"/>
      <c r="BS73" s="774"/>
      <c r="BT73" s="774"/>
      <c r="BU73" s="774"/>
      <c r="BV73" s="775"/>
      <c r="BW73" s="790" t="s">
        <v>108</v>
      </c>
      <c r="BX73" s="789"/>
      <c r="BY73" s="789"/>
      <c r="BZ73" s="789"/>
      <c r="CA73" s="789"/>
      <c r="CB73" s="791"/>
      <c r="CC73" s="773" t="s">
        <v>133</v>
      </c>
      <c r="CD73" s="774"/>
      <c r="CE73" s="774"/>
      <c r="CF73" s="774"/>
      <c r="CG73" s="774"/>
      <c r="CH73" s="774"/>
      <c r="CI73" s="774"/>
      <c r="CJ73" s="775"/>
      <c r="CK73" s="767"/>
      <c r="CL73" s="767"/>
      <c r="CM73" s="767"/>
      <c r="CN73" s="767"/>
      <c r="CO73" s="767"/>
      <c r="CP73" s="767"/>
      <c r="CQ73" s="767"/>
      <c r="CR73" s="768"/>
      <c r="CW73" s="330">
        <v>112</v>
      </c>
      <c r="CX73" s="330" t="s">
        <v>1759</v>
      </c>
      <c r="CY73" s="330" t="s">
        <v>1760</v>
      </c>
      <c r="CZ73" s="332">
        <v>70</v>
      </c>
      <c r="DA73" s="332" t="str">
        <f>AU112</f>
        <v/>
      </c>
      <c r="DB73" s="333">
        <f>BA112</f>
        <v>0</v>
      </c>
      <c r="DC73" s="330" t="str">
        <f t="shared" si="1"/>
        <v>=BA112</v>
      </c>
    </row>
    <row r="74" spans="1:107" s="329" customFormat="1" ht="15" customHeight="1">
      <c r="A74" s="716" t="s">
        <v>134</v>
      </c>
      <c r="B74" s="717"/>
      <c r="C74" s="717"/>
      <c r="D74" s="718"/>
      <c r="E74" s="776" t="str">
        <f>IF(E71="","",VLOOKUP(E69&amp;E71,港コード!$B$4:$C$739,2,0))</f>
        <v/>
      </c>
      <c r="F74" s="777"/>
      <c r="G74" s="777"/>
      <c r="H74" s="777"/>
      <c r="I74" s="777"/>
      <c r="J74" s="778"/>
      <c r="K74" s="782"/>
      <c r="L74" s="783"/>
      <c r="M74" s="783"/>
      <c r="N74" s="783"/>
      <c r="O74" s="783"/>
      <c r="P74" s="783"/>
      <c r="Q74" s="783"/>
      <c r="R74" s="784"/>
      <c r="S74" s="776" t="str">
        <f>IF(S71="","",VLOOKUP(S69&amp;S71,港コード!$B$4:$C$739,2,0))</f>
        <v/>
      </c>
      <c r="T74" s="777"/>
      <c r="U74" s="777"/>
      <c r="V74" s="777"/>
      <c r="W74" s="777"/>
      <c r="X74" s="778"/>
      <c r="Y74" s="782"/>
      <c r="Z74" s="783"/>
      <c r="AA74" s="783"/>
      <c r="AB74" s="783"/>
      <c r="AC74" s="783"/>
      <c r="AD74" s="783"/>
      <c r="AE74" s="783"/>
      <c r="AF74" s="784"/>
      <c r="AG74" s="776" t="str">
        <f>IF(AG71="","",VLOOKUP(AG69&amp;AG71,港コード!$B$4:$C$739,2,0))</f>
        <v/>
      </c>
      <c r="AH74" s="777"/>
      <c r="AI74" s="777"/>
      <c r="AJ74" s="777"/>
      <c r="AK74" s="777"/>
      <c r="AL74" s="778"/>
      <c r="AM74" s="782"/>
      <c r="AN74" s="783"/>
      <c r="AO74" s="783"/>
      <c r="AP74" s="783"/>
      <c r="AQ74" s="783"/>
      <c r="AR74" s="783"/>
      <c r="AS74" s="783"/>
      <c r="AT74" s="784"/>
      <c r="AU74" s="776" t="str">
        <f>IF(AU71="","",VLOOKUP(AU69&amp;AU71,港コード!$B$4:$C$739,2,0))</f>
        <v/>
      </c>
      <c r="AV74" s="777"/>
      <c r="AW74" s="777"/>
      <c r="AX74" s="777"/>
      <c r="AY74" s="777"/>
      <c r="AZ74" s="778"/>
      <c r="BA74" s="782"/>
      <c r="BB74" s="783"/>
      <c r="BC74" s="783"/>
      <c r="BD74" s="783"/>
      <c r="BE74" s="783"/>
      <c r="BF74" s="783"/>
      <c r="BG74" s="783"/>
      <c r="BH74" s="784"/>
      <c r="BI74" s="776" t="str">
        <f>IF(BI71="","",VLOOKUP(BI69&amp;BI71,港コード!$B$4:$C$739,2,0))</f>
        <v/>
      </c>
      <c r="BJ74" s="777"/>
      <c r="BK74" s="777"/>
      <c r="BL74" s="777"/>
      <c r="BM74" s="777"/>
      <c r="BN74" s="778"/>
      <c r="BO74" s="782"/>
      <c r="BP74" s="783"/>
      <c r="BQ74" s="783"/>
      <c r="BR74" s="783"/>
      <c r="BS74" s="783"/>
      <c r="BT74" s="783"/>
      <c r="BU74" s="783"/>
      <c r="BV74" s="784"/>
      <c r="BW74" s="776" t="str">
        <f>IF(BW71="","",VLOOKUP(BW69&amp;BW71,港コード!$B$4:$C$739,2,0))</f>
        <v/>
      </c>
      <c r="BX74" s="777"/>
      <c r="BY74" s="777"/>
      <c r="BZ74" s="777"/>
      <c r="CA74" s="777"/>
      <c r="CB74" s="778"/>
      <c r="CC74" s="782"/>
      <c r="CD74" s="783"/>
      <c r="CE74" s="783"/>
      <c r="CF74" s="783"/>
      <c r="CG74" s="783"/>
      <c r="CH74" s="783"/>
      <c r="CI74" s="783"/>
      <c r="CJ74" s="784"/>
      <c r="CK74" s="792">
        <f>SUM(K74,Y74,AM74,BA74,BO74,CC74)</f>
        <v>0</v>
      </c>
      <c r="CL74" s="793"/>
      <c r="CM74" s="793"/>
      <c r="CN74" s="793"/>
      <c r="CO74" s="793"/>
      <c r="CP74" s="793"/>
      <c r="CQ74" s="793"/>
      <c r="CR74" s="794"/>
      <c r="CW74" s="330">
        <v>112</v>
      </c>
      <c r="CX74" s="330" t="s">
        <v>1761</v>
      </c>
      <c r="CY74" s="330" t="s">
        <v>1762</v>
      </c>
      <c r="CZ74" s="332">
        <v>71</v>
      </c>
      <c r="DA74" s="332" t="str">
        <f>BI112</f>
        <v/>
      </c>
      <c r="DB74" s="333">
        <f>BO112</f>
        <v>0</v>
      </c>
      <c r="DC74" s="330" t="str">
        <f t="shared" si="1"/>
        <v>=BO112</v>
      </c>
    </row>
    <row r="75" spans="1:107" s="329" customFormat="1" ht="15" customHeight="1" thickBot="1">
      <c r="A75" s="719"/>
      <c r="B75" s="720"/>
      <c r="C75" s="720"/>
      <c r="D75" s="721"/>
      <c r="E75" s="779"/>
      <c r="F75" s="780"/>
      <c r="G75" s="780"/>
      <c r="H75" s="780"/>
      <c r="I75" s="780"/>
      <c r="J75" s="781"/>
      <c r="K75" s="785"/>
      <c r="L75" s="786"/>
      <c r="M75" s="786"/>
      <c r="N75" s="786"/>
      <c r="O75" s="786"/>
      <c r="P75" s="786"/>
      <c r="Q75" s="786"/>
      <c r="R75" s="787"/>
      <c r="S75" s="779"/>
      <c r="T75" s="780"/>
      <c r="U75" s="780"/>
      <c r="V75" s="780"/>
      <c r="W75" s="780"/>
      <c r="X75" s="781"/>
      <c r="Y75" s="785"/>
      <c r="Z75" s="786"/>
      <c r="AA75" s="786"/>
      <c r="AB75" s="786"/>
      <c r="AC75" s="786"/>
      <c r="AD75" s="786"/>
      <c r="AE75" s="786"/>
      <c r="AF75" s="787"/>
      <c r="AG75" s="779"/>
      <c r="AH75" s="780"/>
      <c r="AI75" s="780"/>
      <c r="AJ75" s="780"/>
      <c r="AK75" s="780"/>
      <c r="AL75" s="781"/>
      <c r="AM75" s="785"/>
      <c r="AN75" s="786"/>
      <c r="AO75" s="786"/>
      <c r="AP75" s="786"/>
      <c r="AQ75" s="786"/>
      <c r="AR75" s="786"/>
      <c r="AS75" s="786"/>
      <c r="AT75" s="787"/>
      <c r="AU75" s="779"/>
      <c r="AV75" s="780"/>
      <c r="AW75" s="780"/>
      <c r="AX75" s="780"/>
      <c r="AY75" s="780"/>
      <c r="AZ75" s="781"/>
      <c r="BA75" s="785"/>
      <c r="BB75" s="786"/>
      <c r="BC75" s="786"/>
      <c r="BD75" s="786"/>
      <c r="BE75" s="786"/>
      <c r="BF75" s="786"/>
      <c r="BG75" s="786"/>
      <c r="BH75" s="787"/>
      <c r="BI75" s="779"/>
      <c r="BJ75" s="780"/>
      <c r="BK75" s="780"/>
      <c r="BL75" s="780"/>
      <c r="BM75" s="780"/>
      <c r="BN75" s="781"/>
      <c r="BO75" s="785"/>
      <c r="BP75" s="786"/>
      <c r="BQ75" s="786"/>
      <c r="BR75" s="786"/>
      <c r="BS75" s="786"/>
      <c r="BT75" s="786"/>
      <c r="BU75" s="786"/>
      <c r="BV75" s="787"/>
      <c r="BW75" s="779"/>
      <c r="BX75" s="780"/>
      <c r="BY75" s="780"/>
      <c r="BZ75" s="780"/>
      <c r="CA75" s="780"/>
      <c r="CB75" s="781"/>
      <c r="CC75" s="785"/>
      <c r="CD75" s="786"/>
      <c r="CE75" s="786"/>
      <c r="CF75" s="786"/>
      <c r="CG75" s="786"/>
      <c r="CH75" s="786"/>
      <c r="CI75" s="786"/>
      <c r="CJ75" s="787"/>
      <c r="CK75" s="795"/>
      <c r="CL75" s="796"/>
      <c r="CM75" s="796"/>
      <c r="CN75" s="796"/>
      <c r="CO75" s="796"/>
      <c r="CP75" s="796"/>
      <c r="CQ75" s="796"/>
      <c r="CR75" s="797"/>
      <c r="CW75" s="330">
        <v>112</v>
      </c>
      <c r="CX75" s="330" t="s">
        <v>1763</v>
      </c>
      <c r="CY75" s="330" t="s">
        <v>1764</v>
      </c>
      <c r="CZ75" s="332">
        <v>72</v>
      </c>
      <c r="DA75" s="332" t="str">
        <f>BW112</f>
        <v/>
      </c>
      <c r="DB75" s="333">
        <f>CC112</f>
        <v>0</v>
      </c>
      <c r="DC75" s="330" t="str">
        <f t="shared" si="1"/>
        <v>=CC112</v>
      </c>
    </row>
    <row r="76" spans="1:107" s="329" customFormat="1" ht="10.5" customHeight="1" thickTop="1">
      <c r="A76" s="327"/>
      <c r="B76" s="327"/>
      <c r="C76" s="327"/>
      <c r="D76" s="327"/>
      <c r="E76" s="772" t="str" cm="1">
        <f t="array" ref="E76">_xlfn.IFS(AND(E74&lt;&gt;"",OR(K74="",K74=0),E74&lt;&gt;"",COUNTIF($DA$4:$DA$75,E74)&gt;=2),"↑　重複あり・回数エラー　↑",AND(E74&lt;&gt;"",OR(K74="",K74=0)),"↑　回数エラー　↑",AND(E74&lt;&gt;"",COUNTIF($DA$4:$DA$75,E74)&gt;=2),"↑　重複あり　↑",TRUE,"")</f>
        <v/>
      </c>
      <c r="F76" s="772"/>
      <c r="G76" s="772"/>
      <c r="H76" s="772"/>
      <c r="I76" s="772"/>
      <c r="J76" s="772"/>
      <c r="K76" s="772"/>
      <c r="L76" s="772"/>
      <c r="M76" s="772"/>
      <c r="N76" s="772"/>
      <c r="O76" s="772"/>
      <c r="P76" s="772"/>
      <c r="Q76" s="772"/>
      <c r="R76" s="772"/>
      <c r="S76" s="772" t="str" cm="1">
        <f t="array" ref="S76">_xlfn.IFS(AND(S74&lt;&gt;"",OR(Y74="",Y74=0),S74&lt;&gt;"",COUNTIF($DA$4:$DA$75,S74)&gt;=2),"↑　重複あり・回数エラー　↑",AND(S74&lt;&gt;"",OR(Y74="",Y74=0)),"↑　回数エラー　↑",AND(S74&lt;&gt;"",COUNTIF($DA$4:$DA$75,S74)&gt;=2),"↑　重複あり　↑",TRUE,"")</f>
        <v/>
      </c>
      <c r="T76" s="772"/>
      <c r="U76" s="772"/>
      <c r="V76" s="772"/>
      <c r="W76" s="772"/>
      <c r="X76" s="772"/>
      <c r="Y76" s="772"/>
      <c r="Z76" s="772"/>
      <c r="AA76" s="772"/>
      <c r="AB76" s="772"/>
      <c r="AC76" s="772"/>
      <c r="AD76" s="772"/>
      <c r="AE76" s="772"/>
      <c r="AF76" s="772"/>
      <c r="AG76" s="772" t="str" cm="1">
        <f t="array" ref="AG76">_xlfn.IFS(AND(AG74&lt;&gt;"",OR(AM74="",AM74=0),AG74&lt;&gt;"",COUNTIF($DA$4:$DA$75,AG74)&gt;=2),"↑　重複あり・回数エラー　↑",AND(AG74&lt;&gt;"",OR(AM74="",AM74=0)),"↑　回数エラー　↑",AND(AG74&lt;&gt;"",COUNTIF($DA$4:$DA$75,AG74)&gt;=2),"↑　重複あり　↑",TRUE,"")</f>
        <v/>
      </c>
      <c r="AH76" s="772"/>
      <c r="AI76" s="772"/>
      <c r="AJ76" s="772"/>
      <c r="AK76" s="772"/>
      <c r="AL76" s="772"/>
      <c r="AM76" s="772"/>
      <c r="AN76" s="772"/>
      <c r="AO76" s="772"/>
      <c r="AP76" s="772"/>
      <c r="AQ76" s="772"/>
      <c r="AR76" s="772"/>
      <c r="AS76" s="772"/>
      <c r="AT76" s="772"/>
      <c r="AU76" s="772" t="str" cm="1">
        <f t="array" ref="AU76">_xlfn.IFS(AND(AU74&lt;&gt;"",OR(BA74="",BA74=0),AU74&lt;&gt;"",COUNTIF($DA$4:$DA$75,AU74)&gt;=2),"↑　重複あり・回数エラー　↑",AND(AU74&lt;&gt;"",OR(BA74="",BA74=0)),"↑　回数エラー　↑",AND(AU74&lt;&gt;"",COUNTIF($DA$4:$DA$75,AU74)&gt;=2),"↑　重複あり　↑",TRUE,"")</f>
        <v/>
      </c>
      <c r="AV76" s="772"/>
      <c r="AW76" s="772"/>
      <c r="AX76" s="772"/>
      <c r="AY76" s="772"/>
      <c r="AZ76" s="772"/>
      <c r="BA76" s="772"/>
      <c r="BB76" s="772"/>
      <c r="BC76" s="772"/>
      <c r="BD76" s="772"/>
      <c r="BE76" s="772"/>
      <c r="BF76" s="772"/>
      <c r="BG76" s="772"/>
      <c r="BH76" s="772"/>
      <c r="BI76" s="772" t="str" cm="1">
        <f t="array" ref="BI76">_xlfn.IFS(AND(BI74&lt;&gt;"",OR(BO74="",BO74=0),BI74&lt;&gt;"",COUNTIF($DA$4:$DA$75,BI74)&gt;=2),"↑　重複あり・回数エラー　↑",AND(BI74&lt;&gt;"",OR(BO74="",BO74=0)),"↑　回数エラー　↑",AND(BI74&lt;&gt;"",COUNTIF($DA$4:$DA$75,BI74)&gt;=2),"↑　重複あり　↑",TRUE,"")</f>
        <v/>
      </c>
      <c r="BJ76" s="772"/>
      <c r="BK76" s="772"/>
      <c r="BL76" s="772"/>
      <c r="BM76" s="772"/>
      <c r="BN76" s="772"/>
      <c r="BO76" s="772"/>
      <c r="BP76" s="772"/>
      <c r="BQ76" s="772"/>
      <c r="BR76" s="772"/>
      <c r="BS76" s="772"/>
      <c r="BT76" s="772"/>
      <c r="BU76" s="772"/>
      <c r="BV76" s="772"/>
      <c r="BW76" s="772" t="str" cm="1">
        <f t="array" ref="BW76">_xlfn.IFS(AND(BW74&lt;&gt;"",OR(CC74="",CC74=0),BW74&lt;&gt;"",COUNTIF($DA$4:$DA$75,BW74)&gt;=2),"↑　重複あり・回数エラー　↑",AND(BW74&lt;&gt;"",OR(CC74="",CC74=0)),"↑　回数エラー　↑",AND(BW74&lt;&gt;"",COUNTIF($DA$4:$DA$75,BW74)&gt;=2),"↑　重複あり　↑",TRUE,"")</f>
        <v/>
      </c>
      <c r="BX76" s="772"/>
      <c r="BY76" s="772"/>
      <c r="BZ76" s="772"/>
      <c r="CA76" s="772"/>
      <c r="CB76" s="772"/>
      <c r="CC76" s="772"/>
      <c r="CD76" s="772"/>
      <c r="CE76" s="772"/>
      <c r="CF76" s="772"/>
      <c r="CG76" s="772"/>
      <c r="CH76" s="772"/>
      <c r="CI76" s="772"/>
      <c r="CJ76" s="772"/>
      <c r="CK76" s="331"/>
      <c r="CL76" s="331"/>
      <c r="CM76" s="331"/>
      <c r="CN76" s="331"/>
      <c r="CO76" s="331"/>
      <c r="CP76" s="331"/>
      <c r="CQ76" s="331"/>
      <c r="CR76" s="331"/>
    </row>
    <row r="77" spans="1:107" s="329" customFormat="1" ht="10.5" customHeight="1">
      <c r="A77" s="32" t="s">
        <v>1749</v>
      </c>
    </row>
    <row r="78" spans="1:107" s="329" customFormat="1" ht="5.25" customHeight="1" thickBot="1"/>
    <row r="79" spans="1:107" s="329" customFormat="1" ht="10.5" customHeight="1" thickTop="1">
      <c r="A79" s="788" t="s">
        <v>123</v>
      </c>
      <c r="B79" s="789"/>
      <c r="C79" s="789"/>
      <c r="D79" s="789"/>
      <c r="E79" s="789"/>
      <c r="F79" s="789"/>
      <c r="G79" s="789"/>
      <c r="H79" s="789"/>
      <c r="I79" s="813" t="s">
        <v>124</v>
      </c>
      <c r="J79" s="814"/>
      <c r="K79" s="814"/>
      <c r="L79" s="814"/>
      <c r="M79" s="814"/>
      <c r="N79" s="814"/>
      <c r="O79" s="814"/>
      <c r="P79" s="814"/>
      <c r="Q79" s="814"/>
      <c r="R79" s="814"/>
      <c r="S79" s="814"/>
      <c r="T79" s="815"/>
      <c r="X79" s="752" t="str">
        <f>申!A1</f>
        <v>　令和 ７ 年度</v>
      </c>
      <c r="Y79" s="752"/>
      <c r="Z79" s="752"/>
      <c r="AA79" s="752"/>
      <c r="AB79" s="752"/>
      <c r="AC79" s="752"/>
      <c r="AD79" s="752"/>
      <c r="AE79" s="752"/>
      <c r="AF79" s="752"/>
      <c r="AM79" s="27"/>
      <c r="AN79" s="816" t="s">
        <v>127</v>
      </c>
      <c r="AO79" s="816"/>
      <c r="AP79" s="816"/>
      <c r="AQ79" s="816"/>
      <c r="AR79" s="816"/>
      <c r="AS79" s="816"/>
      <c r="AT79" s="816"/>
      <c r="AU79" s="816"/>
      <c r="AV79" s="816"/>
      <c r="AW79" s="816"/>
      <c r="AX79" s="816"/>
      <c r="AY79" s="816"/>
      <c r="AZ79" s="816"/>
      <c r="BA79" s="816"/>
      <c r="BB79" s="816"/>
      <c r="BC79" s="816"/>
      <c r="BD79" s="816"/>
      <c r="BE79" s="816"/>
      <c r="BF79" s="816"/>
      <c r="BG79" s="816"/>
      <c r="BH79" s="816"/>
      <c r="BI79" s="816"/>
      <c r="BJ79" s="816"/>
      <c r="BK79" s="816"/>
      <c r="BL79" s="816"/>
      <c r="BM79" s="816"/>
      <c r="BN79" s="816"/>
      <c r="BO79" s="816"/>
      <c r="BP79" s="816"/>
      <c r="BQ79" s="816"/>
      <c r="BR79" s="816"/>
      <c r="BS79" s="816"/>
      <c r="BT79" s="816"/>
      <c r="BU79" s="816"/>
      <c r="BV79" s="816"/>
      <c r="BW79" s="816"/>
      <c r="BX79" s="816"/>
      <c r="BY79" s="816"/>
      <c r="BZ79" s="816"/>
      <c r="CA79" s="816"/>
      <c r="CB79" s="816"/>
      <c r="CC79" s="27"/>
      <c r="CD79" s="27"/>
      <c r="CE79" s="27"/>
      <c r="CF79" s="27"/>
      <c r="CG79" s="27"/>
      <c r="CH79" s="27"/>
      <c r="CI79" s="27"/>
      <c r="CJ79" s="27"/>
      <c r="CK79" s="27"/>
      <c r="CL79" s="27"/>
      <c r="CM79" s="27"/>
      <c r="CN79" s="27"/>
      <c r="CO79" s="27"/>
      <c r="CP79" s="753">
        <v>3</v>
      </c>
      <c r="CQ79" s="754"/>
      <c r="CR79" s="755"/>
    </row>
    <row r="80" spans="1:107" s="329" customFormat="1" ht="14.25" customHeight="1">
      <c r="A80" s="807"/>
      <c r="B80" s="808"/>
      <c r="C80" s="808"/>
      <c r="D80" s="808"/>
      <c r="E80" s="808"/>
      <c r="F80" s="808"/>
      <c r="G80" s="808"/>
      <c r="H80" s="817"/>
      <c r="I80" s="821"/>
      <c r="J80" s="808"/>
      <c r="K80" s="808"/>
      <c r="L80" s="808"/>
      <c r="M80" s="808"/>
      <c r="N80" s="808"/>
      <c r="O80" s="808"/>
      <c r="P80" s="808"/>
      <c r="Q80" s="808"/>
      <c r="R80" s="808"/>
      <c r="S80" s="808"/>
      <c r="T80" s="817"/>
      <c r="X80" s="752"/>
      <c r="Y80" s="752"/>
      <c r="Z80" s="752"/>
      <c r="AA80" s="752"/>
      <c r="AB80" s="752"/>
      <c r="AC80" s="752"/>
      <c r="AD80" s="752"/>
      <c r="AE80" s="752"/>
      <c r="AF80" s="752"/>
      <c r="AL80" s="27"/>
      <c r="AM80" s="27"/>
      <c r="AN80" s="816"/>
      <c r="AO80" s="816"/>
      <c r="AP80" s="816"/>
      <c r="AQ80" s="816"/>
      <c r="AR80" s="816"/>
      <c r="AS80" s="816"/>
      <c r="AT80" s="816"/>
      <c r="AU80" s="816"/>
      <c r="AV80" s="816"/>
      <c r="AW80" s="816"/>
      <c r="AX80" s="816"/>
      <c r="AY80" s="816"/>
      <c r="AZ80" s="816"/>
      <c r="BA80" s="816"/>
      <c r="BB80" s="816"/>
      <c r="BC80" s="816"/>
      <c r="BD80" s="816"/>
      <c r="BE80" s="816"/>
      <c r="BF80" s="816"/>
      <c r="BG80" s="816"/>
      <c r="BH80" s="816"/>
      <c r="BI80" s="816"/>
      <c r="BJ80" s="816"/>
      <c r="BK80" s="816"/>
      <c r="BL80" s="816"/>
      <c r="BM80" s="816"/>
      <c r="BN80" s="816"/>
      <c r="BO80" s="816"/>
      <c r="BP80" s="816"/>
      <c r="BQ80" s="816"/>
      <c r="BR80" s="816"/>
      <c r="BS80" s="816"/>
      <c r="BT80" s="816"/>
      <c r="BU80" s="816"/>
      <c r="BV80" s="816"/>
      <c r="BW80" s="816"/>
      <c r="BX80" s="816"/>
      <c r="BY80" s="816"/>
      <c r="BZ80" s="816"/>
      <c r="CA80" s="816"/>
      <c r="CB80" s="816"/>
      <c r="CC80" s="27"/>
      <c r="CD80" s="27"/>
      <c r="CE80" s="27"/>
      <c r="CF80" s="27"/>
      <c r="CG80" s="27"/>
      <c r="CH80" s="27"/>
      <c r="CI80" s="27"/>
      <c r="CJ80" s="27"/>
      <c r="CK80" s="27"/>
      <c r="CL80" s="27"/>
      <c r="CM80" s="27"/>
      <c r="CN80" s="27"/>
      <c r="CO80" s="27"/>
      <c r="CP80" s="756"/>
      <c r="CQ80" s="757"/>
      <c r="CR80" s="758"/>
    </row>
    <row r="81" spans="1:96" s="329" customFormat="1" ht="14.25" customHeight="1" thickBot="1">
      <c r="A81" s="818"/>
      <c r="B81" s="819"/>
      <c r="C81" s="819"/>
      <c r="D81" s="819"/>
      <c r="E81" s="819"/>
      <c r="F81" s="819"/>
      <c r="G81" s="819"/>
      <c r="H81" s="820"/>
      <c r="I81" s="822"/>
      <c r="J81" s="823"/>
      <c r="K81" s="823"/>
      <c r="L81" s="823"/>
      <c r="M81" s="823"/>
      <c r="N81" s="823"/>
      <c r="O81" s="823"/>
      <c r="P81" s="823"/>
      <c r="Q81" s="823"/>
      <c r="R81" s="823"/>
      <c r="S81" s="823"/>
      <c r="T81" s="824"/>
      <c r="X81" s="752"/>
      <c r="Y81" s="752"/>
      <c r="Z81" s="752"/>
      <c r="AA81" s="752"/>
      <c r="AB81" s="752"/>
      <c r="AC81" s="752"/>
      <c r="AD81" s="752"/>
      <c r="AE81" s="752"/>
      <c r="AF81" s="752"/>
      <c r="AL81" s="27"/>
      <c r="AM81" s="27"/>
      <c r="AN81" s="816"/>
      <c r="AO81" s="816"/>
      <c r="AP81" s="816"/>
      <c r="AQ81" s="816"/>
      <c r="AR81" s="816"/>
      <c r="AS81" s="816"/>
      <c r="AT81" s="816"/>
      <c r="AU81" s="816"/>
      <c r="AV81" s="816"/>
      <c r="AW81" s="816"/>
      <c r="AX81" s="816"/>
      <c r="AY81" s="816"/>
      <c r="AZ81" s="816"/>
      <c r="BA81" s="816"/>
      <c r="BB81" s="816"/>
      <c r="BC81" s="816"/>
      <c r="BD81" s="816"/>
      <c r="BE81" s="816"/>
      <c r="BF81" s="816"/>
      <c r="BG81" s="816"/>
      <c r="BH81" s="816"/>
      <c r="BI81" s="816"/>
      <c r="BJ81" s="816"/>
      <c r="BK81" s="816"/>
      <c r="BL81" s="816"/>
      <c r="BM81" s="816"/>
      <c r="BN81" s="816"/>
      <c r="BO81" s="816"/>
      <c r="BP81" s="816"/>
      <c r="BQ81" s="816"/>
      <c r="BR81" s="816"/>
      <c r="BS81" s="816"/>
      <c r="BT81" s="816"/>
      <c r="BU81" s="816"/>
      <c r="BV81" s="816"/>
      <c r="BW81" s="816"/>
      <c r="BX81" s="816"/>
      <c r="BY81" s="816"/>
      <c r="BZ81" s="816"/>
      <c r="CA81" s="816"/>
      <c r="CB81" s="816"/>
      <c r="CC81" s="27"/>
      <c r="CD81" s="27"/>
      <c r="CE81" s="27"/>
      <c r="CF81" s="27"/>
      <c r="CG81" s="27"/>
      <c r="CH81" s="27"/>
      <c r="CI81" s="27"/>
      <c r="CJ81" s="27"/>
      <c r="CK81" s="27"/>
      <c r="CL81" s="27"/>
      <c r="CM81" s="27"/>
      <c r="CN81" s="27"/>
      <c r="CO81" s="27"/>
      <c r="CP81" s="27"/>
      <c r="CQ81" s="27"/>
      <c r="CR81" s="27"/>
    </row>
    <row r="82" spans="1:96" s="329" customFormat="1" ht="10.5" customHeight="1" thickTop="1">
      <c r="A82" s="327"/>
      <c r="B82" s="327"/>
      <c r="C82" s="327"/>
      <c r="D82" s="327"/>
      <c r="E82" s="327"/>
      <c r="F82" s="327"/>
      <c r="G82" s="327"/>
      <c r="H82" s="327"/>
      <c r="I82" s="327"/>
      <c r="J82" s="327"/>
      <c r="K82" s="327"/>
      <c r="L82" s="327"/>
      <c r="M82" s="327"/>
      <c r="N82" s="327"/>
      <c r="O82" s="327"/>
      <c r="P82" s="327"/>
      <c r="Q82" s="327"/>
      <c r="R82" s="327"/>
      <c r="S82" s="327"/>
      <c r="T82" s="327"/>
      <c r="U82" s="327"/>
      <c r="V82" s="327"/>
      <c r="W82" s="327"/>
      <c r="X82" s="327"/>
      <c r="BQ82" s="30"/>
    </row>
    <row r="83" spans="1:96" s="329" customFormat="1" ht="12.75" customHeight="1">
      <c r="A83" s="713" t="s">
        <v>128</v>
      </c>
      <c r="B83" s="714"/>
      <c r="C83" s="714"/>
      <c r="D83" s="715"/>
      <c r="E83" s="798"/>
      <c r="F83" s="799"/>
      <c r="G83" s="799"/>
      <c r="H83" s="799"/>
      <c r="I83" s="799"/>
      <c r="J83" s="799"/>
      <c r="K83" s="799"/>
      <c r="L83" s="799"/>
      <c r="M83" s="799"/>
      <c r="N83" s="799"/>
      <c r="O83" s="799"/>
      <c r="P83" s="799"/>
      <c r="Q83" s="799"/>
      <c r="R83" s="800"/>
      <c r="S83" s="798"/>
      <c r="T83" s="799"/>
      <c r="U83" s="799"/>
      <c r="V83" s="799"/>
      <c r="W83" s="799"/>
      <c r="X83" s="799"/>
      <c r="Y83" s="799"/>
      <c r="Z83" s="799"/>
      <c r="AA83" s="799"/>
      <c r="AB83" s="799"/>
      <c r="AC83" s="799"/>
      <c r="AD83" s="799"/>
      <c r="AE83" s="799"/>
      <c r="AF83" s="800"/>
      <c r="AG83" s="798"/>
      <c r="AH83" s="799"/>
      <c r="AI83" s="799"/>
      <c r="AJ83" s="799"/>
      <c r="AK83" s="799"/>
      <c r="AL83" s="799"/>
      <c r="AM83" s="799"/>
      <c r="AN83" s="799"/>
      <c r="AO83" s="799"/>
      <c r="AP83" s="799"/>
      <c r="AQ83" s="799"/>
      <c r="AR83" s="799"/>
      <c r="AS83" s="799"/>
      <c r="AT83" s="800"/>
      <c r="AU83" s="798"/>
      <c r="AV83" s="799"/>
      <c r="AW83" s="799"/>
      <c r="AX83" s="799"/>
      <c r="AY83" s="799"/>
      <c r="AZ83" s="799"/>
      <c r="BA83" s="799"/>
      <c r="BB83" s="799"/>
      <c r="BC83" s="799"/>
      <c r="BD83" s="799"/>
      <c r="BE83" s="799"/>
      <c r="BF83" s="799"/>
      <c r="BG83" s="799"/>
      <c r="BH83" s="800"/>
      <c r="BI83" s="798"/>
      <c r="BJ83" s="799"/>
      <c r="BK83" s="799"/>
      <c r="BL83" s="799"/>
      <c r="BM83" s="799"/>
      <c r="BN83" s="799"/>
      <c r="BO83" s="799"/>
      <c r="BP83" s="799"/>
      <c r="BQ83" s="799"/>
      <c r="BR83" s="799"/>
      <c r="BS83" s="799"/>
      <c r="BT83" s="799"/>
      <c r="BU83" s="799"/>
      <c r="BV83" s="800"/>
      <c r="BW83" s="798"/>
      <c r="BX83" s="799"/>
      <c r="BY83" s="799"/>
      <c r="BZ83" s="799"/>
      <c r="CA83" s="799"/>
      <c r="CB83" s="799"/>
      <c r="CC83" s="799"/>
      <c r="CD83" s="799"/>
      <c r="CE83" s="799"/>
      <c r="CF83" s="799"/>
      <c r="CG83" s="799"/>
      <c r="CH83" s="799"/>
      <c r="CI83" s="799"/>
      <c r="CJ83" s="800"/>
      <c r="CK83" s="761" t="s">
        <v>129</v>
      </c>
      <c r="CL83" s="761"/>
      <c r="CM83" s="761"/>
      <c r="CN83" s="761"/>
      <c r="CO83" s="761"/>
      <c r="CP83" s="761"/>
      <c r="CQ83" s="761"/>
      <c r="CR83" s="762"/>
    </row>
    <row r="84" spans="1:96" s="329" customFormat="1" ht="12.75" customHeight="1">
      <c r="A84" s="719" t="s">
        <v>130</v>
      </c>
      <c r="B84" s="720"/>
      <c r="C84" s="720"/>
      <c r="D84" s="721"/>
      <c r="E84" s="801"/>
      <c r="F84" s="802"/>
      <c r="G84" s="802"/>
      <c r="H84" s="802"/>
      <c r="I84" s="802"/>
      <c r="J84" s="802"/>
      <c r="K84" s="802"/>
      <c r="L84" s="802"/>
      <c r="M84" s="802"/>
      <c r="N84" s="802"/>
      <c r="O84" s="802"/>
      <c r="P84" s="802"/>
      <c r="Q84" s="802"/>
      <c r="R84" s="803"/>
      <c r="S84" s="801"/>
      <c r="T84" s="802"/>
      <c r="U84" s="802"/>
      <c r="V84" s="802"/>
      <c r="W84" s="802"/>
      <c r="X84" s="802"/>
      <c r="Y84" s="802"/>
      <c r="Z84" s="802"/>
      <c r="AA84" s="802"/>
      <c r="AB84" s="802"/>
      <c r="AC84" s="802"/>
      <c r="AD84" s="802"/>
      <c r="AE84" s="802"/>
      <c r="AF84" s="803"/>
      <c r="AG84" s="801"/>
      <c r="AH84" s="802"/>
      <c r="AI84" s="802"/>
      <c r="AJ84" s="802"/>
      <c r="AK84" s="802"/>
      <c r="AL84" s="802"/>
      <c r="AM84" s="802"/>
      <c r="AN84" s="802"/>
      <c r="AO84" s="802"/>
      <c r="AP84" s="802"/>
      <c r="AQ84" s="802"/>
      <c r="AR84" s="802"/>
      <c r="AS84" s="802"/>
      <c r="AT84" s="803"/>
      <c r="AU84" s="801"/>
      <c r="AV84" s="802"/>
      <c r="AW84" s="802"/>
      <c r="AX84" s="802"/>
      <c r="AY84" s="802"/>
      <c r="AZ84" s="802"/>
      <c r="BA84" s="802"/>
      <c r="BB84" s="802"/>
      <c r="BC84" s="802"/>
      <c r="BD84" s="802"/>
      <c r="BE84" s="802"/>
      <c r="BF84" s="802"/>
      <c r="BG84" s="802"/>
      <c r="BH84" s="803"/>
      <c r="BI84" s="801"/>
      <c r="BJ84" s="802"/>
      <c r="BK84" s="802"/>
      <c r="BL84" s="802"/>
      <c r="BM84" s="802"/>
      <c r="BN84" s="802"/>
      <c r="BO84" s="802"/>
      <c r="BP84" s="802"/>
      <c r="BQ84" s="802"/>
      <c r="BR84" s="802"/>
      <c r="BS84" s="802"/>
      <c r="BT84" s="802"/>
      <c r="BU84" s="802"/>
      <c r="BV84" s="803"/>
      <c r="BW84" s="801"/>
      <c r="BX84" s="802"/>
      <c r="BY84" s="802"/>
      <c r="BZ84" s="802"/>
      <c r="CA84" s="802"/>
      <c r="CB84" s="802"/>
      <c r="CC84" s="802"/>
      <c r="CD84" s="802"/>
      <c r="CE84" s="802"/>
      <c r="CF84" s="802"/>
      <c r="CG84" s="802"/>
      <c r="CH84" s="802"/>
      <c r="CI84" s="802"/>
      <c r="CJ84" s="803"/>
      <c r="CK84" s="764"/>
      <c r="CL84" s="764"/>
      <c r="CM84" s="764"/>
      <c r="CN84" s="764"/>
      <c r="CO84" s="764"/>
      <c r="CP84" s="764"/>
      <c r="CQ84" s="764"/>
      <c r="CR84" s="765"/>
    </row>
    <row r="85" spans="1:96" s="329" customFormat="1" ht="12.75" customHeight="1">
      <c r="A85" s="713" t="s">
        <v>131</v>
      </c>
      <c r="B85" s="714"/>
      <c r="C85" s="714"/>
      <c r="D85" s="715"/>
      <c r="E85" s="798"/>
      <c r="F85" s="799"/>
      <c r="G85" s="799"/>
      <c r="H85" s="799"/>
      <c r="I85" s="799"/>
      <c r="J85" s="799"/>
      <c r="K85" s="799"/>
      <c r="L85" s="799"/>
      <c r="M85" s="799"/>
      <c r="N85" s="799"/>
      <c r="O85" s="799"/>
      <c r="P85" s="799"/>
      <c r="Q85" s="799"/>
      <c r="R85" s="800"/>
      <c r="S85" s="798"/>
      <c r="T85" s="799"/>
      <c r="U85" s="799"/>
      <c r="V85" s="799"/>
      <c r="W85" s="799"/>
      <c r="X85" s="799"/>
      <c r="Y85" s="799"/>
      <c r="Z85" s="799"/>
      <c r="AA85" s="799"/>
      <c r="AB85" s="799"/>
      <c r="AC85" s="799"/>
      <c r="AD85" s="799"/>
      <c r="AE85" s="799"/>
      <c r="AF85" s="800"/>
      <c r="AG85" s="807"/>
      <c r="AH85" s="808"/>
      <c r="AI85" s="808"/>
      <c r="AJ85" s="808"/>
      <c r="AK85" s="808"/>
      <c r="AL85" s="808"/>
      <c r="AM85" s="808"/>
      <c r="AN85" s="808"/>
      <c r="AO85" s="808"/>
      <c r="AP85" s="808"/>
      <c r="AQ85" s="808"/>
      <c r="AR85" s="808"/>
      <c r="AS85" s="808"/>
      <c r="AT85" s="809"/>
      <c r="AU85" s="807"/>
      <c r="AV85" s="808"/>
      <c r="AW85" s="808"/>
      <c r="AX85" s="808"/>
      <c r="AY85" s="808"/>
      <c r="AZ85" s="808"/>
      <c r="BA85" s="808"/>
      <c r="BB85" s="808"/>
      <c r="BC85" s="808"/>
      <c r="BD85" s="808"/>
      <c r="BE85" s="808"/>
      <c r="BF85" s="808"/>
      <c r="BG85" s="808"/>
      <c r="BH85" s="809"/>
      <c r="BI85" s="807"/>
      <c r="BJ85" s="808"/>
      <c r="BK85" s="808"/>
      <c r="BL85" s="808"/>
      <c r="BM85" s="808"/>
      <c r="BN85" s="808"/>
      <c r="BO85" s="808"/>
      <c r="BP85" s="808"/>
      <c r="BQ85" s="808"/>
      <c r="BR85" s="808"/>
      <c r="BS85" s="808"/>
      <c r="BT85" s="808"/>
      <c r="BU85" s="808"/>
      <c r="BV85" s="809"/>
      <c r="BW85" s="807"/>
      <c r="BX85" s="808"/>
      <c r="BY85" s="808"/>
      <c r="BZ85" s="808"/>
      <c r="CA85" s="808"/>
      <c r="CB85" s="808"/>
      <c r="CC85" s="808"/>
      <c r="CD85" s="808"/>
      <c r="CE85" s="808"/>
      <c r="CF85" s="808"/>
      <c r="CG85" s="808"/>
      <c r="CH85" s="808"/>
      <c r="CI85" s="808"/>
      <c r="CJ85" s="809"/>
      <c r="CK85" s="764"/>
      <c r="CL85" s="764"/>
      <c r="CM85" s="764"/>
      <c r="CN85" s="764"/>
      <c r="CO85" s="764"/>
      <c r="CP85" s="764"/>
      <c r="CQ85" s="764"/>
      <c r="CR85" s="765"/>
    </row>
    <row r="86" spans="1:96" s="329" customFormat="1" ht="12.75" customHeight="1" thickBot="1">
      <c r="A86" s="716"/>
      <c r="B86" s="717"/>
      <c r="C86" s="717"/>
      <c r="D86" s="718"/>
      <c r="E86" s="804"/>
      <c r="F86" s="805"/>
      <c r="G86" s="805"/>
      <c r="H86" s="805"/>
      <c r="I86" s="805"/>
      <c r="J86" s="805"/>
      <c r="K86" s="805"/>
      <c r="L86" s="805"/>
      <c r="M86" s="805"/>
      <c r="N86" s="805"/>
      <c r="O86" s="805"/>
      <c r="P86" s="805"/>
      <c r="Q86" s="805"/>
      <c r="R86" s="806"/>
      <c r="S86" s="804"/>
      <c r="T86" s="805"/>
      <c r="U86" s="805"/>
      <c r="V86" s="805"/>
      <c r="W86" s="805"/>
      <c r="X86" s="805"/>
      <c r="Y86" s="805"/>
      <c r="Z86" s="805"/>
      <c r="AA86" s="805"/>
      <c r="AB86" s="805"/>
      <c r="AC86" s="805"/>
      <c r="AD86" s="805"/>
      <c r="AE86" s="805"/>
      <c r="AF86" s="806"/>
      <c r="AG86" s="810"/>
      <c r="AH86" s="811"/>
      <c r="AI86" s="811"/>
      <c r="AJ86" s="811"/>
      <c r="AK86" s="811"/>
      <c r="AL86" s="811"/>
      <c r="AM86" s="811"/>
      <c r="AN86" s="811"/>
      <c r="AO86" s="811"/>
      <c r="AP86" s="811"/>
      <c r="AQ86" s="811"/>
      <c r="AR86" s="811"/>
      <c r="AS86" s="811"/>
      <c r="AT86" s="812"/>
      <c r="AU86" s="810"/>
      <c r="AV86" s="811"/>
      <c r="AW86" s="811"/>
      <c r="AX86" s="811"/>
      <c r="AY86" s="811"/>
      <c r="AZ86" s="811"/>
      <c r="BA86" s="811"/>
      <c r="BB86" s="811"/>
      <c r="BC86" s="811"/>
      <c r="BD86" s="811"/>
      <c r="BE86" s="811"/>
      <c r="BF86" s="811"/>
      <c r="BG86" s="811"/>
      <c r="BH86" s="812"/>
      <c r="BI86" s="810"/>
      <c r="BJ86" s="811"/>
      <c r="BK86" s="811"/>
      <c r="BL86" s="811"/>
      <c r="BM86" s="811"/>
      <c r="BN86" s="811"/>
      <c r="BO86" s="811"/>
      <c r="BP86" s="811"/>
      <c r="BQ86" s="811"/>
      <c r="BR86" s="811"/>
      <c r="BS86" s="811"/>
      <c r="BT86" s="811"/>
      <c r="BU86" s="811"/>
      <c r="BV86" s="812"/>
      <c r="BW86" s="810"/>
      <c r="BX86" s="811"/>
      <c r="BY86" s="811"/>
      <c r="BZ86" s="811"/>
      <c r="CA86" s="811"/>
      <c r="CB86" s="811"/>
      <c r="CC86" s="811"/>
      <c r="CD86" s="811"/>
      <c r="CE86" s="811"/>
      <c r="CF86" s="811"/>
      <c r="CG86" s="811"/>
      <c r="CH86" s="811"/>
      <c r="CI86" s="811"/>
      <c r="CJ86" s="812"/>
      <c r="CK86" s="764"/>
      <c r="CL86" s="764"/>
      <c r="CM86" s="764"/>
      <c r="CN86" s="764"/>
      <c r="CO86" s="764"/>
      <c r="CP86" s="764"/>
      <c r="CQ86" s="764"/>
      <c r="CR86" s="765"/>
    </row>
    <row r="87" spans="1:96" s="329" customFormat="1" ht="9" customHeight="1" thickTop="1">
      <c r="A87" s="716" t="s">
        <v>132</v>
      </c>
      <c r="B87" s="717"/>
      <c r="C87" s="717"/>
      <c r="D87" s="718"/>
      <c r="E87" s="788" t="s">
        <v>108</v>
      </c>
      <c r="F87" s="789"/>
      <c r="G87" s="789"/>
      <c r="H87" s="789"/>
      <c r="I87" s="789"/>
      <c r="J87" s="789"/>
      <c r="K87" s="773" t="s">
        <v>133</v>
      </c>
      <c r="L87" s="774"/>
      <c r="M87" s="774"/>
      <c r="N87" s="774"/>
      <c r="O87" s="774"/>
      <c r="P87" s="774"/>
      <c r="Q87" s="774"/>
      <c r="R87" s="775"/>
      <c r="S87" s="788" t="s">
        <v>108</v>
      </c>
      <c r="T87" s="789"/>
      <c r="U87" s="789"/>
      <c r="V87" s="789"/>
      <c r="W87" s="789"/>
      <c r="X87" s="789"/>
      <c r="Y87" s="773" t="s">
        <v>133</v>
      </c>
      <c r="Z87" s="774"/>
      <c r="AA87" s="774"/>
      <c r="AB87" s="774"/>
      <c r="AC87" s="774"/>
      <c r="AD87" s="774"/>
      <c r="AE87" s="774"/>
      <c r="AF87" s="775"/>
      <c r="AG87" s="790" t="s">
        <v>108</v>
      </c>
      <c r="AH87" s="789"/>
      <c r="AI87" s="789"/>
      <c r="AJ87" s="789"/>
      <c r="AK87" s="789"/>
      <c r="AL87" s="791"/>
      <c r="AM87" s="773" t="s">
        <v>133</v>
      </c>
      <c r="AN87" s="774"/>
      <c r="AO87" s="774"/>
      <c r="AP87" s="774"/>
      <c r="AQ87" s="774"/>
      <c r="AR87" s="774"/>
      <c r="AS87" s="774"/>
      <c r="AT87" s="775"/>
      <c r="AU87" s="790" t="s">
        <v>108</v>
      </c>
      <c r="AV87" s="789"/>
      <c r="AW87" s="789"/>
      <c r="AX87" s="789"/>
      <c r="AY87" s="789"/>
      <c r="AZ87" s="791"/>
      <c r="BA87" s="773" t="s">
        <v>133</v>
      </c>
      <c r="BB87" s="774"/>
      <c r="BC87" s="774"/>
      <c r="BD87" s="774"/>
      <c r="BE87" s="774"/>
      <c r="BF87" s="774"/>
      <c r="BG87" s="774"/>
      <c r="BH87" s="775"/>
      <c r="BI87" s="790" t="s">
        <v>108</v>
      </c>
      <c r="BJ87" s="789"/>
      <c r="BK87" s="789"/>
      <c r="BL87" s="789"/>
      <c r="BM87" s="789"/>
      <c r="BN87" s="791"/>
      <c r="BO87" s="773" t="s">
        <v>133</v>
      </c>
      <c r="BP87" s="774"/>
      <c r="BQ87" s="774"/>
      <c r="BR87" s="774"/>
      <c r="BS87" s="774"/>
      <c r="BT87" s="774"/>
      <c r="BU87" s="774"/>
      <c r="BV87" s="775"/>
      <c r="BW87" s="790" t="s">
        <v>108</v>
      </c>
      <c r="BX87" s="789"/>
      <c r="BY87" s="789"/>
      <c r="BZ87" s="789"/>
      <c r="CA87" s="789"/>
      <c r="CB87" s="791"/>
      <c r="CC87" s="773" t="s">
        <v>133</v>
      </c>
      <c r="CD87" s="774"/>
      <c r="CE87" s="774"/>
      <c r="CF87" s="774"/>
      <c r="CG87" s="774"/>
      <c r="CH87" s="774"/>
      <c r="CI87" s="774"/>
      <c r="CJ87" s="775"/>
      <c r="CK87" s="767"/>
      <c r="CL87" s="767"/>
      <c r="CM87" s="767"/>
      <c r="CN87" s="767"/>
      <c r="CO87" s="767"/>
      <c r="CP87" s="767"/>
      <c r="CQ87" s="767"/>
      <c r="CR87" s="768"/>
    </row>
    <row r="88" spans="1:96" s="329" customFormat="1" ht="15" customHeight="1">
      <c r="A88" s="716" t="s">
        <v>134</v>
      </c>
      <c r="B88" s="717"/>
      <c r="C88" s="717"/>
      <c r="D88" s="718"/>
      <c r="E88" s="776" t="str">
        <f>IF(E85="","",VLOOKUP(E83&amp;E85,港コード!$B$4:$C$739,2,0))</f>
        <v/>
      </c>
      <c r="F88" s="777"/>
      <c r="G88" s="777"/>
      <c r="H88" s="777"/>
      <c r="I88" s="777"/>
      <c r="J88" s="778"/>
      <c r="K88" s="782"/>
      <c r="L88" s="783"/>
      <c r="M88" s="783"/>
      <c r="N88" s="783"/>
      <c r="O88" s="783"/>
      <c r="P88" s="783"/>
      <c r="Q88" s="783"/>
      <c r="R88" s="784"/>
      <c r="S88" s="776" t="str">
        <f>IF(S85="","",VLOOKUP(S83&amp;S85,港コード!$B$4:$C$739,2,0))</f>
        <v/>
      </c>
      <c r="T88" s="777"/>
      <c r="U88" s="777"/>
      <c r="V88" s="777"/>
      <c r="W88" s="777"/>
      <c r="X88" s="778"/>
      <c r="Y88" s="782"/>
      <c r="Z88" s="783"/>
      <c r="AA88" s="783"/>
      <c r="AB88" s="783"/>
      <c r="AC88" s="783"/>
      <c r="AD88" s="783"/>
      <c r="AE88" s="783"/>
      <c r="AF88" s="784"/>
      <c r="AG88" s="776" t="str">
        <f>IF(AG85="","",VLOOKUP(AG83&amp;AG85,港コード!$B$4:$C$739,2,0))</f>
        <v/>
      </c>
      <c r="AH88" s="777"/>
      <c r="AI88" s="777"/>
      <c r="AJ88" s="777"/>
      <c r="AK88" s="777"/>
      <c r="AL88" s="778"/>
      <c r="AM88" s="782"/>
      <c r="AN88" s="783"/>
      <c r="AO88" s="783"/>
      <c r="AP88" s="783"/>
      <c r="AQ88" s="783"/>
      <c r="AR88" s="783"/>
      <c r="AS88" s="783"/>
      <c r="AT88" s="784"/>
      <c r="AU88" s="776" t="str">
        <f>IF(AU85="","",VLOOKUP(AU83&amp;AU85,港コード!$B$4:$C$739,2,0))</f>
        <v/>
      </c>
      <c r="AV88" s="777"/>
      <c r="AW88" s="777"/>
      <c r="AX88" s="777"/>
      <c r="AY88" s="777"/>
      <c r="AZ88" s="778"/>
      <c r="BA88" s="782"/>
      <c r="BB88" s="783"/>
      <c r="BC88" s="783"/>
      <c r="BD88" s="783"/>
      <c r="BE88" s="783"/>
      <c r="BF88" s="783"/>
      <c r="BG88" s="783"/>
      <c r="BH88" s="784"/>
      <c r="BI88" s="776" t="str">
        <f>IF(BI85="","",VLOOKUP(BI83&amp;BI85,港コード!$B$4:$C$739,2,0))</f>
        <v/>
      </c>
      <c r="BJ88" s="777"/>
      <c r="BK88" s="777"/>
      <c r="BL88" s="777"/>
      <c r="BM88" s="777"/>
      <c r="BN88" s="778"/>
      <c r="BO88" s="782"/>
      <c r="BP88" s="783"/>
      <c r="BQ88" s="783"/>
      <c r="BR88" s="783"/>
      <c r="BS88" s="783"/>
      <c r="BT88" s="783"/>
      <c r="BU88" s="783"/>
      <c r="BV88" s="784"/>
      <c r="BW88" s="776" t="str">
        <f>IF(BW85="","",VLOOKUP(BW83&amp;BW85,港コード!$B$4:$C$739,2,0))</f>
        <v/>
      </c>
      <c r="BX88" s="777"/>
      <c r="BY88" s="777"/>
      <c r="BZ88" s="777"/>
      <c r="CA88" s="777"/>
      <c r="CB88" s="778"/>
      <c r="CC88" s="782"/>
      <c r="CD88" s="783"/>
      <c r="CE88" s="783"/>
      <c r="CF88" s="783"/>
      <c r="CG88" s="783"/>
      <c r="CH88" s="783"/>
      <c r="CI88" s="783"/>
      <c r="CJ88" s="784"/>
      <c r="CK88" s="792">
        <f>SUM(K88,Y88,AM88,BA88,BO88,CC88)</f>
        <v>0</v>
      </c>
      <c r="CL88" s="793"/>
      <c r="CM88" s="793"/>
      <c r="CN88" s="793"/>
      <c r="CO88" s="793"/>
      <c r="CP88" s="793"/>
      <c r="CQ88" s="793"/>
      <c r="CR88" s="794"/>
    </row>
    <row r="89" spans="1:96" s="329" customFormat="1" ht="15" customHeight="1" thickBot="1">
      <c r="A89" s="719"/>
      <c r="B89" s="720"/>
      <c r="C89" s="720"/>
      <c r="D89" s="721"/>
      <c r="E89" s="779"/>
      <c r="F89" s="780"/>
      <c r="G89" s="780"/>
      <c r="H89" s="780"/>
      <c r="I89" s="780"/>
      <c r="J89" s="781"/>
      <c r="K89" s="785"/>
      <c r="L89" s="786"/>
      <c r="M89" s="786"/>
      <c r="N89" s="786"/>
      <c r="O89" s="786"/>
      <c r="P89" s="786"/>
      <c r="Q89" s="786"/>
      <c r="R89" s="787"/>
      <c r="S89" s="779"/>
      <c r="T89" s="780"/>
      <c r="U89" s="780"/>
      <c r="V89" s="780"/>
      <c r="W89" s="780"/>
      <c r="X89" s="781"/>
      <c r="Y89" s="785"/>
      <c r="Z89" s="786"/>
      <c r="AA89" s="786"/>
      <c r="AB89" s="786"/>
      <c r="AC89" s="786"/>
      <c r="AD89" s="786"/>
      <c r="AE89" s="786"/>
      <c r="AF89" s="787"/>
      <c r="AG89" s="779"/>
      <c r="AH89" s="780"/>
      <c r="AI89" s="780"/>
      <c r="AJ89" s="780"/>
      <c r="AK89" s="780"/>
      <c r="AL89" s="781"/>
      <c r="AM89" s="785"/>
      <c r="AN89" s="786"/>
      <c r="AO89" s="786"/>
      <c r="AP89" s="786"/>
      <c r="AQ89" s="786"/>
      <c r="AR89" s="786"/>
      <c r="AS89" s="786"/>
      <c r="AT89" s="787"/>
      <c r="AU89" s="779"/>
      <c r="AV89" s="780"/>
      <c r="AW89" s="780"/>
      <c r="AX89" s="780"/>
      <c r="AY89" s="780"/>
      <c r="AZ89" s="781"/>
      <c r="BA89" s="785"/>
      <c r="BB89" s="786"/>
      <c r="BC89" s="786"/>
      <c r="BD89" s="786"/>
      <c r="BE89" s="786"/>
      <c r="BF89" s="786"/>
      <c r="BG89" s="786"/>
      <c r="BH89" s="787"/>
      <c r="BI89" s="779"/>
      <c r="BJ89" s="780"/>
      <c r="BK89" s="780"/>
      <c r="BL89" s="780"/>
      <c r="BM89" s="780"/>
      <c r="BN89" s="781"/>
      <c r="BO89" s="785"/>
      <c r="BP89" s="786"/>
      <c r="BQ89" s="786"/>
      <c r="BR89" s="786"/>
      <c r="BS89" s="786"/>
      <c r="BT89" s="786"/>
      <c r="BU89" s="786"/>
      <c r="BV89" s="787"/>
      <c r="BW89" s="779"/>
      <c r="BX89" s="780"/>
      <c r="BY89" s="780"/>
      <c r="BZ89" s="780"/>
      <c r="CA89" s="780"/>
      <c r="CB89" s="781"/>
      <c r="CC89" s="785"/>
      <c r="CD89" s="786"/>
      <c r="CE89" s="786"/>
      <c r="CF89" s="786"/>
      <c r="CG89" s="786"/>
      <c r="CH89" s="786"/>
      <c r="CI89" s="786"/>
      <c r="CJ89" s="787"/>
      <c r="CK89" s="795"/>
      <c r="CL89" s="796"/>
      <c r="CM89" s="796"/>
      <c r="CN89" s="796"/>
      <c r="CO89" s="796"/>
      <c r="CP89" s="796"/>
      <c r="CQ89" s="796"/>
      <c r="CR89" s="797"/>
    </row>
    <row r="90" spans="1:96" s="329" customFormat="1" ht="10.5" customHeight="1" thickTop="1">
      <c r="A90" s="327"/>
      <c r="B90" s="327"/>
      <c r="C90" s="327"/>
      <c r="D90" s="327"/>
      <c r="E90" s="772" t="str" cm="1">
        <f t="array" ref="E90">_xlfn.IFS(AND(E88&lt;&gt;"",OR(K88="",K88=0),E88&lt;&gt;"",COUNTIF($DA$4:$DA$75,E88)&gt;=2),"↑　重複あり・回数エラー　↑",AND(E88&lt;&gt;"",OR(K88="",K88=0)),"↑　回数エラー　↑",AND(E88&lt;&gt;"",COUNTIF($DA$4:$DA$75,E88)&gt;=2),"↑　重複あり　↑",TRUE,"")</f>
        <v/>
      </c>
      <c r="F90" s="772"/>
      <c r="G90" s="772"/>
      <c r="H90" s="772"/>
      <c r="I90" s="772"/>
      <c r="J90" s="772"/>
      <c r="K90" s="772"/>
      <c r="L90" s="772"/>
      <c r="M90" s="772"/>
      <c r="N90" s="772"/>
      <c r="O90" s="772"/>
      <c r="P90" s="772"/>
      <c r="Q90" s="772"/>
      <c r="R90" s="772"/>
      <c r="S90" s="772" t="str" cm="1">
        <f t="array" ref="S90">_xlfn.IFS(AND(S88&lt;&gt;"",OR(Y88="",Y88=0),S88&lt;&gt;"",COUNTIF($DA$4:$DA$75,S88)&gt;=2),"↑　重複あり・回数エラー　↑",AND(S88&lt;&gt;"",OR(Y88="",Y88=0)),"↑　回数エラー　↑",AND(S88&lt;&gt;"",COUNTIF($DA$4:$DA$75,S88)&gt;=2),"↑　重複あり　↑",TRUE,"")</f>
        <v/>
      </c>
      <c r="T90" s="772"/>
      <c r="U90" s="772"/>
      <c r="V90" s="772"/>
      <c r="W90" s="772"/>
      <c r="X90" s="772"/>
      <c r="Y90" s="772"/>
      <c r="Z90" s="772"/>
      <c r="AA90" s="772"/>
      <c r="AB90" s="772"/>
      <c r="AC90" s="772"/>
      <c r="AD90" s="772"/>
      <c r="AE90" s="772"/>
      <c r="AF90" s="772"/>
      <c r="AG90" s="772" t="str" cm="1">
        <f t="array" ref="AG90">_xlfn.IFS(AND(AG88&lt;&gt;"",OR(AM88="",AM88=0),AG88&lt;&gt;"",COUNTIF($DA$4:$DA$75,AG88)&gt;=2),"↑　重複あり・回数エラー　↑",AND(AG88&lt;&gt;"",OR(AM88="",AM88=0)),"↑　回数エラー　↑",AND(AG88&lt;&gt;"",COUNTIF($DA$4:$DA$75,AG88)&gt;=2),"↑　重複あり　↑",TRUE,"")</f>
        <v/>
      </c>
      <c r="AH90" s="772"/>
      <c r="AI90" s="772"/>
      <c r="AJ90" s="772"/>
      <c r="AK90" s="772"/>
      <c r="AL90" s="772"/>
      <c r="AM90" s="772"/>
      <c r="AN90" s="772"/>
      <c r="AO90" s="772"/>
      <c r="AP90" s="772"/>
      <c r="AQ90" s="772"/>
      <c r="AR90" s="772"/>
      <c r="AS90" s="772"/>
      <c r="AT90" s="772"/>
      <c r="AU90" s="772" t="str" cm="1">
        <f t="array" ref="AU90">_xlfn.IFS(AND(AU88&lt;&gt;"",OR(BA88="",BA88=0),AU88&lt;&gt;"",COUNTIF($DA$4:$DA$75,AU88)&gt;=2),"↑　重複あり・回数エラー　↑",AND(AU88&lt;&gt;"",OR(BA88="",BA88=0)),"↑　回数エラー　↑",AND(AU88&lt;&gt;"",COUNTIF($DA$4:$DA$75,AU88)&gt;=2),"↑　重複あり　↑",TRUE,"")</f>
        <v/>
      </c>
      <c r="AV90" s="772"/>
      <c r="AW90" s="772"/>
      <c r="AX90" s="772"/>
      <c r="AY90" s="772"/>
      <c r="AZ90" s="772"/>
      <c r="BA90" s="772"/>
      <c r="BB90" s="772"/>
      <c r="BC90" s="772"/>
      <c r="BD90" s="772"/>
      <c r="BE90" s="772"/>
      <c r="BF90" s="772"/>
      <c r="BG90" s="772"/>
      <c r="BH90" s="772"/>
      <c r="BI90" s="772" t="str" cm="1">
        <f t="array" ref="BI90">_xlfn.IFS(AND(BI88&lt;&gt;"",OR(BO88="",BO88=0),BI88&lt;&gt;"",COUNTIF($DA$4:$DA$75,BI88)&gt;=2),"↑　重複あり・回数エラー　↑",AND(BI88&lt;&gt;"",OR(BO88="",BO88=0)),"↑　回数エラー　↑",AND(BI88&lt;&gt;"",COUNTIF($DA$4:$DA$75,BI88)&gt;=2),"↑　重複あり　↑",TRUE,"")</f>
        <v/>
      </c>
      <c r="BJ90" s="772"/>
      <c r="BK90" s="772"/>
      <c r="BL90" s="772"/>
      <c r="BM90" s="772"/>
      <c r="BN90" s="772"/>
      <c r="BO90" s="772"/>
      <c r="BP90" s="772"/>
      <c r="BQ90" s="772"/>
      <c r="BR90" s="772"/>
      <c r="BS90" s="772"/>
      <c r="BT90" s="772"/>
      <c r="BU90" s="772"/>
      <c r="BV90" s="772"/>
      <c r="BW90" s="772" t="str" cm="1">
        <f t="array" ref="BW90">_xlfn.IFS(AND(BW88&lt;&gt;"",OR(CC88="",CC88=0),BW88&lt;&gt;"",COUNTIF($DA$4:$DA$75,BW88)&gt;=2),"↑　重複あり・回数エラー　↑",AND(BW88&lt;&gt;"",OR(CC88="",CC88=0)),"↑　回数エラー　↑",AND(BW88&lt;&gt;"",COUNTIF($DA$4:$DA$75,BW88)&gt;=2),"↑　重複あり　↑",TRUE,"")</f>
        <v/>
      </c>
      <c r="BX90" s="772"/>
      <c r="BY90" s="772"/>
      <c r="BZ90" s="772"/>
      <c r="CA90" s="772"/>
      <c r="CB90" s="772"/>
      <c r="CC90" s="772"/>
      <c r="CD90" s="772"/>
      <c r="CE90" s="772"/>
      <c r="CF90" s="772"/>
      <c r="CG90" s="772"/>
      <c r="CH90" s="772"/>
      <c r="CI90" s="772"/>
      <c r="CJ90" s="772"/>
      <c r="CK90" s="327"/>
      <c r="CL90" s="327"/>
      <c r="CM90" s="327"/>
      <c r="CN90" s="327"/>
      <c r="CO90" s="327"/>
      <c r="CP90" s="327"/>
      <c r="CQ90" s="327"/>
      <c r="CR90" s="327"/>
    </row>
    <row r="91" spans="1:96" s="329" customFormat="1" ht="12.75" customHeight="1">
      <c r="A91" s="713" t="s">
        <v>128</v>
      </c>
      <c r="B91" s="714"/>
      <c r="C91" s="714"/>
      <c r="D91" s="715"/>
      <c r="E91" s="798"/>
      <c r="F91" s="799"/>
      <c r="G91" s="799"/>
      <c r="H91" s="799"/>
      <c r="I91" s="799"/>
      <c r="J91" s="799"/>
      <c r="K91" s="799"/>
      <c r="L91" s="799"/>
      <c r="M91" s="799"/>
      <c r="N91" s="799"/>
      <c r="O91" s="799"/>
      <c r="P91" s="799"/>
      <c r="Q91" s="799"/>
      <c r="R91" s="800"/>
      <c r="S91" s="798"/>
      <c r="T91" s="799"/>
      <c r="U91" s="799"/>
      <c r="V91" s="799"/>
      <c r="W91" s="799"/>
      <c r="X91" s="799"/>
      <c r="Y91" s="799"/>
      <c r="Z91" s="799"/>
      <c r="AA91" s="799"/>
      <c r="AB91" s="799"/>
      <c r="AC91" s="799"/>
      <c r="AD91" s="799"/>
      <c r="AE91" s="799"/>
      <c r="AF91" s="800"/>
      <c r="AG91" s="798"/>
      <c r="AH91" s="799"/>
      <c r="AI91" s="799"/>
      <c r="AJ91" s="799"/>
      <c r="AK91" s="799"/>
      <c r="AL91" s="799"/>
      <c r="AM91" s="799"/>
      <c r="AN91" s="799"/>
      <c r="AO91" s="799"/>
      <c r="AP91" s="799"/>
      <c r="AQ91" s="799"/>
      <c r="AR91" s="799"/>
      <c r="AS91" s="799"/>
      <c r="AT91" s="800"/>
      <c r="AU91" s="798"/>
      <c r="AV91" s="799"/>
      <c r="AW91" s="799"/>
      <c r="AX91" s="799"/>
      <c r="AY91" s="799"/>
      <c r="AZ91" s="799"/>
      <c r="BA91" s="799"/>
      <c r="BB91" s="799"/>
      <c r="BC91" s="799"/>
      <c r="BD91" s="799"/>
      <c r="BE91" s="799"/>
      <c r="BF91" s="799"/>
      <c r="BG91" s="799"/>
      <c r="BH91" s="800"/>
      <c r="BI91" s="798"/>
      <c r="BJ91" s="799"/>
      <c r="BK91" s="799"/>
      <c r="BL91" s="799"/>
      <c r="BM91" s="799"/>
      <c r="BN91" s="799"/>
      <c r="BO91" s="799"/>
      <c r="BP91" s="799"/>
      <c r="BQ91" s="799"/>
      <c r="BR91" s="799"/>
      <c r="BS91" s="799"/>
      <c r="BT91" s="799"/>
      <c r="BU91" s="799"/>
      <c r="BV91" s="800"/>
      <c r="BW91" s="798"/>
      <c r="BX91" s="799"/>
      <c r="BY91" s="799"/>
      <c r="BZ91" s="799"/>
      <c r="CA91" s="799"/>
      <c r="CB91" s="799"/>
      <c r="CC91" s="799"/>
      <c r="CD91" s="799"/>
      <c r="CE91" s="799"/>
      <c r="CF91" s="799"/>
      <c r="CG91" s="799"/>
      <c r="CH91" s="799"/>
      <c r="CI91" s="799"/>
      <c r="CJ91" s="800"/>
      <c r="CK91" s="761" t="s">
        <v>129</v>
      </c>
      <c r="CL91" s="761"/>
      <c r="CM91" s="761"/>
      <c r="CN91" s="761"/>
      <c r="CO91" s="761"/>
      <c r="CP91" s="761"/>
      <c r="CQ91" s="761"/>
      <c r="CR91" s="762"/>
    </row>
    <row r="92" spans="1:96" s="329" customFormat="1" ht="12.75" customHeight="1">
      <c r="A92" s="719" t="s">
        <v>130</v>
      </c>
      <c r="B92" s="720"/>
      <c r="C92" s="720"/>
      <c r="D92" s="721"/>
      <c r="E92" s="801"/>
      <c r="F92" s="802"/>
      <c r="G92" s="802"/>
      <c r="H92" s="802"/>
      <c r="I92" s="802"/>
      <c r="J92" s="802"/>
      <c r="K92" s="802"/>
      <c r="L92" s="802"/>
      <c r="M92" s="802"/>
      <c r="N92" s="802"/>
      <c r="O92" s="802"/>
      <c r="P92" s="802"/>
      <c r="Q92" s="802"/>
      <c r="R92" s="803"/>
      <c r="S92" s="801"/>
      <c r="T92" s="802"/>
      <c r="U92" s="802"/>
      <c r="V92" s="802"/>
      <c r="W92" s="802"/>
      <c r="X92" s="802"/>
      <c r="Y92" s="802"/>
      <c r="Z92" s="802"/>
      <c r="AA92" s="802"/>
      <c r="AB92" s="802"/>
      <c r="AC92" s="802"/>
      <c r="AD92" s="802"/>
      <c r="AE92" s="802"/>
      <c r="AF92" s="803"/>
      <c r="AG92" s="801"/>
      <c r="AH92" s="802"/>
      <c r="AI92" s="802"/>
      <c r="AJ92" s="802"/>
      <c r="AK92" s="802"/>
      <c r="AL92" s="802"/>
      <c r="AM92" s="802"/>
      <c r="AN92" s="802"/>
      <c r="AO92" s="802"/>
      <c r="AP92" s="802"/>
      <c r="AQ92" s="802"/>
      <c r="AR92" s="802"/>
      <c r="AS92" s="802"/>
      <c r="AT92" s="803"/>
      <c r="AU92" s="801"/>
      <c r="AV92" s="802"/>
      <c r="AW92" s="802"/>
      <c r="AX92" s="802"/>
      <c r="AY92" s="802"/>
      <c r="AZ92" s="802"/>
      <c r="BA92" s="802"/>
      <c r="BB92" s="802"/>
      <c r="BC92" s="802"/>
      <c r="BD92" s="802"/>
      <c r="BE92" s="802"/>
      <c r="BF92" s="802"/>
      <c r="BG92" s="802"/>
      <c r="BH92" s="803"/>
      <c r="BI92" s="801"/>
      <c r="BJ92" s="802"/>
      <c r="BK92" s="802"/>
      <c r="BL92" s="802"/>
      <c r="BM92" s="802"/>
      <c r="BN92" s="802"/>
      <c r="BO92" s="802"/>
      <c r="BP92" s="802"/>
      <c r="BQ92" s="802"/>
      <c r="BR92" s="802"/>
      <c r="BS92" s="802"/>
      <c r="BT92" s="802"/>
      <c r="BU92" s="802"/>
      <c r="BV92" s="803"/>
      <c r="BW92" s="801"/>
      <c r="BX92" s="802"/>
      <c r="BY92" s="802"/>
      <c r="BZ92" s="802"/>
      <c r="CA92" s="802"/>
      <c r="CB92" s="802"/>
      <c r="CC92" s="802"/>
      <c r="CD92" s="802"/>
      <c r="CE92" s="802"/>
      <c r="CF92" s="802"/>
      <c r="CG92" s="802"/>
      <c r="CH92" s="802"/>
      <c r="CI92" s="802"/>
      <c r="CJ92" s="803"/>
      <c r="CK92" s="764"/>
      <c r="CL92" s="764"/>
      <c r="CM92" s="764"/>
      <c r="CN92" s="764"/>
      <c r="CO92" s="764"/>
      <c r="CP92" s="764"/>
      <c r="CQ92" s="764"/>
      <c r="CR92" s="765"/>
    </row>
    <row r="93" spans="1:96" s="329" customFormat="1" ht="12.75" customHeight="1">
      <c r="A93" s="713" t="s">
        <v>131</v>
      </c>
      <c r="B93" s="714"/>
      <c r="C93" s="714"/>
      <c r="D93" s="715"/>
      <c r="E93" s="798"/>
      <c r="F93" s="799"/>
      <c r="G93" s="799"/>
      <c r="H93" s="799"/>
      <c r="I93" s="799"/>
      <c r="J93" s="799"/>
      <c r="K93" s="799"/>
      <c r="L93" s="799"/>
      <c r="M93" s="799"/>
      <c r="N93" s="799"/>
      <c r="O93" s="799"/>
      <c r="P93" s="799"/>
      <c r="Q93" s="799"/>
      <c r="R93" s="800"/>
      <c r="S93" s="798"/>
      <c r="T93" s="799"/>
      <c r="U93" s="799"/>
      <c r="V93" s="799"/>
      <c r="W93" s="799"/>
      <c r="X93" s="799"/>
      <c r="Y93" s="799"/>
      <c r="Z93" s="799"/>
      <c r="AA93" s="799"/>
      <c r="AB93" s="799"/>
      <c r="AC93" s="799"/>
      <c r="AD93" s="799"/>
      <c r="AE93" s="799"/>
      <c r="AF93" s="800"/>
      <c r="AG93" s="807"/>
      <c r="AH93" s="808"/>
      <c r="AI93" s="808"/>
      <c r="AJ93" s="808"/>
      <c r="AK93" s="808"/>
      <c r="AL93" s="808"/>
      <c r="AM93" s="808"/>
      <c r="AN93" s="808"/>
      <c r="AO93" s="808"/>
      <c r="AP93" s="808"/>
      <c r="AQ93" s="808"/>
      <c r="AR93" s="808"/>
      <c r="AS93" s="808"/>
      <c r="AT93" s="809"/>
      <c r="AU93" s="807"/>
      <c r="AV93" s="808"/>
      <c r="AW93" s="808"/>
      <c r="AX93" s="808"/>
      <c r="AY93" s="808"/>
      <c r="AZ93" s="808"/>
      <c r="BA93" s="808"/>
      <c r="BB93" s="808"/>
      <c r="BC93" s="808"/>
      <c r="BD93" s="808"/>
      <c r="BE93" s="808"/>
      <c r="BF93" s="808"/>
      <c r="BG93" s="808"/>
      <c r="BH93" s="809"/>
      <c r="BI93" s="807"/>
      <c r="BJ93" s="808"/>
      <c r="BK93" s="808"/>
      <c r="BL93" s="808"/>
      <c r="BM93" s="808"/>
      <c r="BN93" s="808"/>
      <c r="BO93" s="808"/>
      <c r="BP93" s="808"/>
      <c r="BQ93" s="808"/>
      <c r="BR93" s="808"/>
      <c r="BS93" s="808"/>
      <c r="BT93" s="808"/>
      <c r="BU93" s="808"/>
      <c r="BV93" s="809"/>
      <c r="BW93" s="807"/>
      <c r="BX93" s="808"/>
      <c r="BY93" s="808"/>
      <c r="BZ93" s="808"/>
      <c r="CA93" s="808"/>
      <c r="CB93" s="808"/>
      <c r="CC93" s="808"/>
      <c r="CD93" s="808"/>
      <c r="CE93" s="808"/>
      <c r="CF93" s="808"/>
      <c r="CG93" s="808"/>
      <c r="CH93" s="808"/>
      <c r="CI93" s="808"/>
      <c r="CJ93" s="809"/>
      <c r="CK93" s="764"/>
      <c r="CL93" s="764"/>
      <c r="CM93" s="764"/>
      <c r="CN93" s="764"/>
      <c r="CO93" s="764"/>
      <c r="CP93" s="764"/>
      <c r="CQ93" s="764"/>
      <c r="CR93" s="765"/>
    </row>
    <row r="94" spans="1:96" s="329" customFormat="1" ht="12.75" customHeight="1" thickBot="1">
      <c r="A94" s="716"/>
      <c r="B94" s="717"/>
      <c r="C94" s="717"/>
      <c r="D94" s="718"/>
      <c r="E94" s="804"/>
      <c r="F94" s="805"/>
      <c r="G94" s="805"/>
      <c r="H94" s="805"/>
      <c r="I94" s="805"/>
      <c r="J94" s="805"/>
      <c r="K94" s="805"/>
      <c r="L94" s="805"/>
      <c r="M94" s="805"/>
      <c r="N94" s="805"/>
      <c r="O94" s="805"/>
      <c r="P94" s="805"/>
      <c r="Q94" s="805"/>
      <c r="R94" s="806"/>
      <c r="S94" s="804"/>
      <c r="T94" s="805"/>
      <c r="U94" s="805"/>
      <c r="V94" s="805"/>
      <c r="W94" s="805"/>
      <c r="X94" s="805"/>
      <c r="Y94" s="805"/>
      <c r="Z94" s="805"/>
      <c r="AA94" s="805"/>
      <c r="AB94" s="805"/>
      <c r="AC94" s="805"/>
      <c r="AD94" s="805"/>
      <c r="AE94" s="805"/>
      <c r="AF94" s="806"/>
      <c r="AG94" s="810"/>
      <c r="AH94" s="811"/>
      <c r="AI94" s="811"/>
      <c r="AJ94" s="811"/>
      <c r="AK94" s="811"/>
      <c r="AL94" s="811"/>
      <c r="AM94" s="811"/>
      <c r="AN94" s="811"/>
      <c r="AO94" s="811"/>
      <c r="AP94" s="811"/>
      <c r="AQ94" s="811"/>
      <c r="AR94" s="811"/>
      <c r="AS94" s="811"/>
      <c r="AT94" s="812"/>
      <c r="AU94" s="810"/>
      <c r="AV94" s="811"/>
      <c r="AW94" s="811"/>
      <c r="AX94" s="811"/>
      <c r="AY94" s="811"/>
      <c r="AZ94" s="811"/>
      <c r="BA94" s="811"/>
      <c r="BB94" s="811"/>
      <c r="BC94" s="811"/>
      <c r="BD94" s="811"/>
      <c r="BE94" s="811"/>
      <c r="BF94" s="811"/>
      <c r="BG94" s="811"/>
      <c r="BH94" s="812"/>
      <c r="BI94" s="810"/>
      <c r="BJ94" s="811"/>
      <c r="BK94" s="811"/>
      <c r="BL94" s="811"/>
      <c r="BM94" s="811"/>
      <c r="BN94" s="811"/>
      <c r="BO94" s="811"/>
      <c r="BP94" s="811"/>
      <c r="BQ94" s="811"/>
      <c r="BR94" s="811"/>
      <c r="BS94" s="811"/>
      <c r="BT94" s="811"/>
      <c r="BU94" s="811"/>
      <c r="BV94" s="812"/>
      <c r="BW94" s="810"/>
      <c r="BX94" s="811"/>
      <c r="BY94" s="811"/>
      <c r="BZ94" s="811"/>
      <c r="CA94" s="811"/>
      <c r="CB94" s="811"/>
      <c r="CC94" s="811"/>
      <c r="CD94" s="811"/>
      <c r="CE94" s="811"/>
      <c r="CF94" s="811"/>
      <c r="CG94" s="811"/>
      <c r="CH94" s="811"/>
      <c r="CI94" s="811"/>
      <c r="CJ94" s="812"/>
      <c r="CK94" s="764"/>
      <c r="CL94" s="764"/>
      <c r="CM94" s="764"/>
      <c r="CN94" s="764"/>
      <c r="CO94" s="764"/>
      <c r="CP94" s="764"/>
      <c r="CQ94" s="764"/>
      <c r="CR94" s="765"/>
    </row>
    <row r="95" spans="1:96" s="329" customFormat="1" ht="9" customHeight="1" thickTop="1">
      <c r="A95" s="716" t="s">
        <v>132</v>
      </c>
      <c r="B95" s="717"/>
      <c r="C95" s="717"/>
      <c r="D95" s="718"/>
      <c r="E95" s="788" t="s">
        <v>108</v>
      </c>
      <c r="F95" s="789"/>
      <c r="G95" s="789"/>
      <c r="H95" s="789"/>
      <c r="I95" s="789"/>
      <c r="J95" s="789"/>
      <c r="K95" s="773" t="s">
        <v>133</v>
      </c>
      <c r="L95" s="774"/>
      <c r="M95" s="774"/>
      <c r="N95" s="774"/>
      <c r="O95" s="774"/>
      <c r="P95" s="774"/>
      <c r="Q95" s="774"/>
      <c r="R95" s="775"/>
      <c r="S95" s="788" t="s">
        <v>108</v>
      </c>
      <c r="T95" s="789"/>
      <c r="U95" s="789"/>
      <c r="V95" s="789"/>
      <c r="W95" s="789"/>
      <c r="X95" s="789"/>
      <c r="Y95" s="773" t="s">
        <v>133</v>
      </c>
      <c r="Z95" s="774"/>
      <c r="AA95" s="774"/>
      <c r="AB95" s="774"/>
      <c r="AC95" s="774"/>
      <c r="AD95" s="774"/>
      <c r="AE95" s="774"/>
      <c r="AF95" s="775"/>
      <c r="AG95" s="790" t="s">
        <v>108</v>
      </c>
      <c r="AH95" s="789"/>
      <c r="AI95" s="789"/>
      <c r="AJ95" s="789"/>
      <c r="AK95" s="789"/>
      <c r="AL95" s="791"/>
      <c r="AM95" s="773" t="s">
        <v>133</v>
      </c>
      <c r="AN95" s="774"/>
      <c r="AO95" s="774"/>
      <c r="AP95" s="774"/>
      <c r="AQ95" s="774"/>
      <c r="AR95" s="774"/>
      <c r="AS95" s="774"/>
      <c r="AT95" s="775"/>
      <c r="AU95" s="790" t="s">
        <v>108</v>
      </c>
      <c r="AV95" s="789"/>
      <c r="AW95" s="789"/>
      <c r="AX95" s="789"/>
      <c r="AY95" s="789"/>
      <c r="AZ95" s="791"/>
      <c r="BA95" s="773" t="s">
        <v>133</v>
      </c>
      <c r="BB95" s="774"/>
      <c r="BC95" s="774"/>
      <c r="BD95" s="774"/>
      <c r="BE95" s="774"/>
      <c r="BF95" s="774"/>
      <c r="BG95" s="774"/>
      <c r="BH95" s="775"/>
      <c r="BI95" s="790" t="s">
        <v>108</v>
      </c>
      <c r="BJ95" s="789"/>
      <c r="BK95" s="789"/>
      <c r="BL95" s="789"/>
      <c r="BM95" s="789"/>
      <c r="BN95" s="791"/>
      <c r="BO95" s="773" t="s">
        <v>133</v>
      </c>
      <c r="BP95" s="774"/>
      <c r="BQ95" s="774"/>
      <c r="BR95" s="774"/>
      <c r="BS95" s="774"/>
      <c r="BT95" s="774"/>
      <c r="BU95" s="774"/>
      <c r="BV95" s="775"/>
      <c r="BW95" s="790" t="s">
        <v>108</v>
      </c>
      <c r="BX95" s="789"/>
      <c r="BY95" s="789"/>
      <c r="BZ95" s="789"/>
      <c r="CA95" s="789"/>
      <c r="CB95" s="791"/>
      <c r="CC95" s="773" t="s">
        <v>133</v>
      </c>
      <c r="CD95" s="774"/>
      <c r="CE95" s="774"/>
      <c r="CF95" s="774"/>
      <c r="CG95" s="774"/>
      <c r="CH95" s="774"/>
      <c r="CI95" s="774"/>
      <c r="CJ95" s="775"/>
      <c r="CK95" s="767"/>
      <c r="CL95" s="767"/>
      <c r="CM95" s="767"/>
      <c r="CN95" s="767"/>
      <c r="CO95" s="767"/>
      <c r="CP95" s="767"/>
      <c r="CQ95" s="767"/>
      <c r="CR95" s="768"/>
    </row>
    <row r="96" spans="1:96" s="329" customFormat="1" ht="15" customHeight="1">
      <c r="A96" s="716" t="s">
        <v>134</v>
      </c>
      <c r="B96" s="717"/>
      <c r="C96" s="717"/>
      <c r="D96" s="718"/>
      <c r="E96" s="776" t="str">
        <f>IF(E93="","",VLOOKUP(E91&amp;E93,港コード!$B$4:$C$739,2,0))</f>
        <v/>
      </c>
      <c r="F96" s="777"/>
      <c r="G96" s="777"/>
      <c r="H96" s="777"/>
      <c r="I96" s="777"/>
      <c r="J96" s="778"/>
      <c r="K96" s="782"/>
      <c r="L96" s="783"/>
      <c r="M96" s="783"/>
      <c r="N96" s="783"/>
      <c r="O96" s="783"/>
      <c r="P96" s="783"/>
      <c r="Q96" s="783"/>
      <c r="R96" s="784"/>
      <c r="S96" s="776" t="str">
        <f>IF(S93="","",VLOOKUP(S91&amp;S93,港コード!$B$4:$C$739,2,0))</f>
        <v/>
      </c>
      <c r="T96" s="777"/>
      <c r="U96" s="777"/>
      <c r="V96" s="777"/>
      <c r="W96" s="777"/>
      <c r="X96" s="778"/>
      <c r="Y96" s="782"/>
      <c r="Z96" s="783"/>
      <c r="AA96" s="783"/>
      <c r="AB96" s="783"/>
      <c r="AC96" s="783"/>
      <c r="AD96" s="783"/>
      <c r="AE96" s="783"/>
      <c r="AF96" s="784"/>
      <c r="AG96" s="776" t="str">
        <f>IF(AG93="","",VLOOKUP(AG91&amp;AG93,港コード!$B$4:$C$739,2,0))</f>
        <v/>
      </c>
      <c r="AH96" s="777"/>
      <c r="AI96" s="777"/>
      <c r="AJ96" s="777"/>
      <c r="AK96" s="777"/>
      <c r="AL96" s="778"/>
      <c r="AM96" s="782"/>
      <c r="AN96" s="783"/>
      <c r="AO96" s="783"/>
      <c r="AP96" s="783"/>
      <c r="AQ96" s="783"/>
      <c r="AR96" s="783"/>
      <c r="AS96" s="783"/>
      <c r="AT96" s="784"/>
      <c r="AU96" s="776" t="str">
        <f>IF(AU93="","",VLOOKUP(AU91&amp;AU93,港コード!$B$4:$C$739,2,0))</f>
        <v/>
      </c>
      <c r="AV96" s="777"/>
      <c r="AW96" s="777"/>
      <c r="AX96" s="777"/>
      <c r="AY96" s="777"/>
      <c r="AZ96" s="778"/>
      <c r="BA96" s="782"/>
      <c r="BB96" s="783"/>
      <c r="BC96" s="783"/>
      <c r="BD96" s="783"/>
      <c r="BE96" s="783"/>
      <c r="BF96" s="783"/>
      <c r="BG96" s="783"/>
      <c r="BH96" s="784"/>
      <c r="BI96" s="776" t="str">
        <f>IF(BI93="","",VLOOKUP(BI91&amp;BI93,港コード!$B$4:$C$739,2,0))</f>
        <v/>
      </c>
      <c r="BJ96" s="777"/>
      <c r="BK96" s="777"/>
      <c r="BL96" s="777"/>
      <c r="BM96" s="777"/>
      <c r="BN96" s="778"/>
      <c r="BO96" s="782"/>
      <c r="BP96" s="783"/>
      <c r="BQ96" s="783"/>
      <c r="BR96" s="783"/>
      <c r="BS96" s="783"/>
      <c r="BT96" s="783"/>
      <c r="BU96" s="783"/>
      <c r="BV96" s="784"/>
      <c r="BW96" s="776" t="str">
        <f>IF(BW93="","",VLOOKUP(BW91&amp;BW93,港コード!$B$4:$C$739,2,0))</f>
        <v/>
      </c>
      <c r="BX96" s="777"/>
      <c r="BY96" s="777"/>
      <c r="BZ96" s="777"/>
      <c r="CA96" s="777"/>
      <c r="CB96" s="778"/>
      <c r="CC96" s="782"/>
      <c r="CD96" s="783"/>
      <c r="CE96" s="783"/>
      <c r="CF96" s="783"/>
      <c r="CG96" s="783"/>
      <c r="CH96" s="783"/>
      <c r="CI96" s="783"/>
      <c r="CJ96" s="784"/>
      <c r="CK96" s="792">
        <f>SUM(K96,Y96,AM96,BA96,BO96,CC96)</f>
        <v>0</v>
      </c>
      <c r="CL96" s="793"/>
      <c r="CM96" s="793"/>
      <c r="CN96" s="793"/>
      <c r="CO96" s="793"/>
      <c r="CP96" s="793"/>
      <c r="CQ96" s="793"/>
      <c r="CR96" s="794"/>
    </row>
    <row r="97" spans="1:96" s="329" customFormat="1" ht="15" customHeight="1" thickBot="1">
      <c r="A97" s="719"/>
      <c r="B97" s="720"/>
      <c r="C97" s="720"/>
      <c r="D97" s="721"/>
      <c r="E97" s="779"/>
      <c r="F97" s="780"/>
      <c r="G97" s="780"/>
      <c r="H97" s="780"/>
      <c r="I97" s="780"/>
      <c r="J97" s="781"/>
      <c r="K97" s="785"/>
      <c r="L97" s="786"/>
      <c r="M97" s="786"/>
      <c r="N97" s="786"/>
      <c r="O97" s="786"/>
      <c r="P97" s="786"/>
      <c r="Q97" s="786"/>
      <c r="R97" s="787"/>
      <c r="S97" s="779"/>
      <c r="T97" s="780"/>
      <c r="U97" s="780"/>
      <c r="V97" s="780"/>
      <c r="W97" s="780"/>
      <c r="X97" s="781"/>
      <c r="Y97" s="785"/>
      <c r="Z97" s="786"/>
      <c r="AA97" s="786"/>
      <c r="AB97" s="786"/>
      <c r="AC97" s="786"/>
      <c r="AD97" s="786"/>
      <c r="AE97" s="786"/>
      <c r="AF97" s="787"/>
      <c r="AG97" s="779"/>
      <c r="AH97" s="780"/>
      <c r="AI97" s="780"/>
      <c r="AJ97" s="780"/>
      <c r="AK97" s="780"/>
      <c r="AL97" s="781"/>
      <c r="AM97" s="785"/>
      <c r="AN97" s="786"/>
      <c r="AO97" s="786"/>
      <c r="AP97" s="786"/>
      <c r="AQ97" s="786"/>
      <c r="AR97" s="786"/>
      <c r="AS97" s="786"/>
      <c r="AT97" s="787"/>
      <c r="AU97" s="779"/>
      <c r="AV97" s="780"/>
      <c r="AW97" s="780"/>
      <c r="AX97" s="780"/>
      <c r="AY97" s="780"/>
      <c r="AZ97" s="781"/>
      <c r="BA97" s="785"/>
      <c r="BB97" s="786"/>
      <c r="BC97" s="786"/>
      <c r="BD97" s="786"/>
      <c r="BE97" s="786"/>
      <c r="BF97" s="786"/>
      <c r="BG97" s="786"/>
      <c r="BH97" s="787"/>
      <c r="BI97" s="779"/>
      <c r="BJ97" s="780"/>
      <c r="BK97" s="780"/>
      <c r="BL97" s="780"/>
      <c r="BM97" s="780"/>
      <c r="BN97" s="781"/>
      <c r="BO97" s="785"/>
      <c r="BP97" s="786"/>
      <c r="BQ97" s="786"/>
      <c r="BR97" s="786"/>
      <c r="BS97" s="786"/>
      <c r="BT97" s="786"/>
      <c r="BU97" s="786"/>
      <c r="BV97" s="787"/>
      <c r="BW97" s="779"/>
      <c r="BX97" s="780"/>
      <c r="BY97" s="780"/>
      <c r="BZ97" s="780"/>
      <c r="CA97" s="780"/>
      <c r="CB97" s="781"/>
      <c r="CC97" s="785"/>
      <c r="CD97" s="786"/>
      <c r="CE97" s="786"/>
      <c r="CF97" s="786"/>
      <c r="CG97" s="786"/>
      <c r="CH97" s="786"/>
      <c r="CI97" s="786"/>
      <c r="CJ97" s="787"/>
      <c r="CK97" s="795"/>
      <c r="CL97" s="796"/>
      <c r="CM97" s="796"/>
      <c r="CN97" s="796"/>
      <c r="CO97" s="796"/>
      <c r="CP97" s="796"/>
      <c r="CQ97" s="796"/>
      <c r="CR97" s="797"/>
    </row>
    <row r="98" spans="1:96" s="329" customFormat="1" ht="10.5" customHeight="1" thickTop="1">
      <c r="A98" s="327"/>
      <c r="B98" s="327"/>
      <c r="C98" s="327"/>
      <c r="D98" s="327"/>
      <c r="E98" s="772" t="str" cm="1">
        <f t="array" ref="E98">_xlfn.IFS(AND(E96&lt;&gt;"",OR(K96="",K96=0),E96&lt;&gt;"",COUNTIF($DA$4:$DA$75,E96)&gt;=2),"↑　重複あり・回数エラー　↑",AND(E96&lt;&gt;"",OR(K96="",K96=0)),"↑　回数エラー　↑",AND(E96&lt;&gt;"",COUNTIF($DA$4:$DA$75,E96)&gt;=2),"↑　重複あり　↑",TRUE,"")</f>
        <v/>
      </c>
      <c r="F98" s="772"/>
      <c r="G98" s="772"/>
      <c r="H98" s="772"/>
      <c r="I98" s="772"/>
      <c r="J98" s="772"/>
      <c r="K98" s="772"/>
      <c r="L98" s="772"/>
      <c r="M98" s="772"/>
      <c r="N98" s="772"/>
      <c r="O98" s="772"/>
      <c r="P98" s="772"/>
      <c r="Q98" s="772"/>
      <c r="R98" s="772"/>
      <c r="S98" s="772" t="str" cm="1">
        <f t="array" ref="S98">_xlfn.IFS(AND(S96&lt;&gt;"",OR(Y96="",Y96=0),S96&lt;&gt;"",COUNTIF($DA$4:$DA$75,S96)&gt;=2),"↑　重複あり・回数エラー　↑",AND(S96&lt;&gt;"",OR(Y96="",Y96=0)),"↑　回数エラー　↑",AND(S96&lt;&gt;"",COUNTIF($DA$4:$DA$75,S96)&gt;=2),"↑　重複あり　↑",TRUE,"")</f>
        <v/>
      </c>
      <c r="T98" s="772"/>
      <c r="U98" s="772"/>
      <c r="V98" s="772"/>
      <c r="W98" s="772"/>
      <c r="X98" s="772"/>
      <c r="Y98" s="772"/>
      <c r="Z98" s="772"/>
      <c r="AA98" s="772"/>
      <c r="AB98" s="772"/>
      <c r="AC98" s="772"/>
      <c r="AD98" s="772"/>
      <c r="AE98" s="772"/>
      <c r="AF98" s="772"/>
      <c r="AG98" s="772" t="str" cm="1">
        <f t="array" ref="AG98">_xlfn.IFS(AND(AG96&lt;&gt;"",OR(AM96="",AM96=0),AG96&lt;&gt;"",COUNTIF($DA$4:$DA$75,AG96)&gt;=2),"↑　重複あり・回数エラー　↑",AND(AG96&lt;&gt;"",OR(AM96="",AM96=0)),"↑　回数エラー　↑",AND(AG96&lt;&gt;"",COUNTIF($DA$4:$DA$75,AG96)&gt;=2),"↑　重複あり　↑",TRUE,"")</f>
        <v/>
      </c>
      <c r="AH98" s="772"/>
      <c r="AI98" s="772"/>
      <c r="AJ98" s="772"/>
      <c r="AK98" s="772"/>
      <c r="AL98" s="772"/>
      <c r="AM98" s="772"/>
      <c r="AN98" s="772"/>
      <c r="AO98" s="772"/>
      <c r="AP98" s="772"/>
      <c r="AQ98" s="772"/>
      <c r="AR98" s="772"/>
      <c r="AS98" s="772"/>
      <c r="AT98" s="772"/>
      <c r="AU98" s="772" t="str" cm="1">
        <f t="array" ref="AU98">_xlfn.IFS(AND(AU96&lt;&gt;"",OR(BA96="",BA96=0),AU96&lt;&gt;"",COUNTIF($DA$4:$DA$75,AU96)&gt;=2),"↑　重複あり・回数エラー　↑",AND(AU96&lt;&gt;"",OR(BA96="",BA96=0)),"↑　回数エラー　↑",AND(AU96&lt;&gt;"",COUNTIF($DA$4:$DA$75,AU96)&gt;=2),"↑　重複あり　↑",TRUE,"")</f>
        <v/>
      </c>
      <c r="AV98" s="772"/>
      <c r="AW98" s="772"/>
      <c r="AX98" s="772"/>
      <c r="AY98" s="772"/>
      <c r="AZ98" s="772"/>
      <c r="BA98" s="772"/>
      <c r="BB98" s="772"/>
      <c r="BC98" s="772"/>
      <c r="BD98" s="772"/>
      <c r="BE98" s="772"/>
      <c r="BF98" s="772"/>
      <c r="BG98" s="772"/>
      <c r="BH98" s="772"/>
      <c r="BI98" s="772" t="str" cm="1">
        <f t="array" ref="BI98">_xlfn.IFS(AND(BI96&lt;&gt;"",OR(BO96="",BO96=0),BI96&lt;&gt;"",COUNTIF($DA$4:$DA$75,BI96)&gt;=2),"↑　重複あり・回数エラー　↑",AND(BI96&lt;&gt;"",OR(BO96="",BO96=0)),"↑　回数エラー　↑",AND(BI96&lt;&gt;"",COUNTIF($DA$4:$DA$75,BI96)&gt;=2),"↑　重複あり　↑",TRUE,"")</f>
        <v/>
      </c>
      <c r="BJ98" s="772"/>
      <c r="BK98" s="772"/>
      <c r="BL98" s="772"/>
      <c r="BM98" s="772"/>
      <c r="BN98" s="772"/>
      <c r="BO98" s="772"/>
      <c r="BP98" s="772"/>
      <c r="BQ98" s="772"/>
      <c r="BR98" s="772"/>
      <c r="BS98" s="772"/>
      <c r="BT98" s="772"/>
      <c r="BU98" s="772"/>
      <c r="BV98" s="772"/>
      <c r="BW98" s="772" t="str" cm="1">
        <f t="array" ref="BW98">_xlfn.IFS(AND(BW96&lt;&gt;"",OR(CC96="",CC96=0),BW96&lt;&gt;"",COUNTIF($DA$4:$DA$75,BW96)&gt;=2),"↑　重複あり・回数エラー　↑",AND(BW96&lt;&gt;"",OR(CC96="",CC96=0)),"↑　回数エラー　↑",AND(BW96&lt;&gt;"",COUNTIF($DA$4:$DA$75,BW96)&gt;=2),"↑　重複あり　↑",TRUE,"")</f>
        <v/>
      </c>
      <c r="BX98" s="772"/>
      <c r="BY98" s="772"/>
      <c r="BZ98" s="772"/>
      <c r="CA98" s="772"/>
      <c r="CB98" s="772"/>
      <c r="CC98" s="772"/>
      <c r="CD98" s="772"/>
      <c r="CE98" s="772"/>
      <c r="CF98" s="772"/>
      <c r="CG98" s="772"/>
      <c r="CH98" s="772"/>
      <c r="CI98" s="772"/>
      <c r="CJ98" s="772"/>
      <c r="CK98" s="327"/>
      <c r="CL98" s="327"/>
      <c r="CM98" s="327"/>
      <c r="CN98" s="327"/>
      <c r="CO98" s="327"/>
      <c r="CP98" s="327"/>
      <c r="CQ98" s="327"/>
      <c r="CR98" s="327"/>
    </row>
    <row r="99" spans="1:96" s="329" customFormat="1" ht="12.75" customHeight="1">
      <c r="A99" s="713" t="s">
        <v>128</v>
      </c>
      <c r="B99" s="714"/>
      <c r="C99" s="714"/>
      <c r="D99" s="715"/>
      <c r="E99" s="798"/>
      <c r="F99" s="799"/>
      <c r="G99" s="799"/>
      <c r="H99" s="799"/>
      <c r="I99" s="799"/>
      <c r="J99" s="799"/>
      <c r="K99" s="799"/>
      <c r="L99" s="799"/>
      <c r="M99" s="799"/>
      <c r="N99" s="799"/>
      <c r="O99" s="799"/>
      <c r="P99" s="799"/>
      <c r="Q99" s="799"/>
      <c r="R99" s="800"/>
      <c r="S99" s="798"/>
      <c r="T99" s="799"/>
      <c r="U99" s="799"/>
      <c r="V99" s="799"/>
      <c r="W99" s="799"/>
      <c r="X99" s="799"/>
      <c r="Y99" s="799"/>
      <c r="Z99" s="799"/>
      <c r="AA99" s="799"/>
      <c r="AB99" s="799"/>
      <c r="AC99" s="799"/>
      <c r="AD99" s="799"/>
      <c r="AE99" s="799"/>
      <c r="AF99" s="800"/>
      <c r="AG99" s="798"/>
      <c r="AH99" s="799"/>
      <c r="AI99" s="799"/>
      <c r="AJ99" s="799"/>
      <c r="AK99" s="799"/>
      <c r="AL99" s="799"/>
      <c r="AM99" s="799"/>
      <c r="AN99" s="799"/>
      <c r="AO99" s="799"/>
      <c r="AP99" s="799"/>
      <c r="AQ99" s="799"/>
      <c r="AR99" s="799"/>
      <c r="AS99" s="799"/>
      <c r="AT99" s="800"/>
      <c r="AU99" s="798"/>
      <c r="AV99" s="799"/>
      <c r="AW99" s="799"/>
      <c r="AX99" s="799"/>
      <c r="AY99" s="799"/>
      <c r="AZ99" s="799"/>
      <c r="BA99" s="799"/>
      <c r="BB99" s="799"/>
      <c r="BC99" s="799"/>
      <c r="BD99" s="799"/>
      <c r="BE99" s="799"/>
      <c r="BF99" s="799"/>
      <c r="BG99" s="799"/>
      <c r="BH99" s="800"/>
      <c r="BI99" s="798"/>
      <c r="BJ99" s="799"/>
      <c r="BK99" s="799"/>
      <c r="BL99" s="799"/>
      <c r="BM99" s="799"/>
      <c r="BN99" s="799"/>
      <c r="BO99" s="799"/>
      <c r="BP99" s="799"/>
      <c r="BQ99" s="799"/>
      <c r="BR99" s="799"/>
      <c r="BS99" s="799"/>
      <c r="BT99" s="799"/>
      <c r="BU99" s="799"/>
      <c r="BV99" s="800"/>
      <c r="BW99" s="798"/>
      <c r="BX99" s="799"/>
      <c r="BY99" s="799"/>
      <c r="BZ99" s="799"/>
      <c r="CA99" s="799"/>
      <c r="CB99" s="799"/>
      <c r="CC99" s="799"/>
      <c r="CD99" s="799"/>
      <c r="CE99" s="799"/>
      <c r="CF99" s="799"/>
      <c r="CG99" s="799"/>
      <c r="CH99" s="799"/>
      <c r="CI99" s="799"/>
      <c r="CJ99" s="800"/>
      <c r="CK99" s="761" t="s">
        <v>129</v>
      </c>
      <c r="CL99" s="761"/>
      <c r="CM99" s="761"/>
      <c r="CN99" s="761"/>
      <c r="CO99" s="761"/>
      <c r="CP99" s="761"/>
      <c r="CQ99" s="761"/>
      <c r="CR99" s="762"/>
    </row>
    <row r="100" spans="1:96" s="329" customFormat="1" ht="12.75" customHeight="1">
      <c r="A100" s="719" t="s">
        <v>130</v>
      </c>
      <c r="B100" s="720"/>
      <c r="C100" s="720"/>
      <c r="D100" s="721"/>
      <c r="E100" s="801"/>
      <c r="F100" s="802"/>
      <c r="G100" s="802"/>
      <c r="H100" s="802"/>
      <c r="I100" s="802"/>
      <c r="J100" s="802"/>
      <c r="K100" s="802"/>
      <c r="L100" s="802"/>
      <c r="M100" s="802"/>
      <c r="N100" s="802"/>
      <c r="O100" s="802"/>
      <c r="P100" s="802"/>
      <c r="Q100" s="802"/>
      <c r="R100" s="803"/>
      <c r="S100" s="801"/>
      <c r="T100" s="802"/>
      <c r="U100" s="802"/>
      <c r="V100" s="802"/>
      <c r="W100" s="802"/>
      <c r="X100" s="802"/>
      <c r="Y100" s="802"/>
      <c r="Z100" s="802"/>
      <c r="AA100" s="802"/>
      <c r="AB100" s="802"/>
      <c r="AC100" s="802"/>
      <c r="AD100" s="802"/>
      <c r="AE100" s="802"/>
      <c r="AF100" s="803"/>
      <c r="AG100" s="801"/>
      <c r="AH100" s="802"/>
      <c r="AI100" s="802"/>
      <c r="AJ100" s="802"/>
      <c r="AK100" s="802"/>
      <c r="AL100" s="802"/>
      <c r="AM100" s="802"/>
      <c r="AN100" s="802"/>
      <c r="AO100" s="802"/>
      <c r="AP100" s="802"/>
      <c r="AQ100" s="802"/>
      <c r="AR100" s="802"/>
      <c r="AS100" s="802"/>
      <c r="AT100" s="803"/>
      <c r="AU100" s="801"/>
      <c r="AV100" s="802"/>
      <c r="AW100" s="802"/>
      <c r="AX100" s="802"/>
      <c r="AY100" s="802"/>
      <c r="AZ100" s="802"/>
      <c r="BA100" s="802"/>
      <c r="BB100" s="802"/>
      <c r="BC100" s="802"/>
      <c r="BD100" s="802"/>
      <c r="BE100" s="802"/>
      <c r="BF100" s="802"/>
      <c r="BG100" s="802"/>
      <c r="BH100" s="803"/>
      <c r="BI100" s="801"/>
      <c r="BJ100" s="802"/>
      <c r="BK100" s="802"/>
      <c r="BL100" s="802"/>
      <c r="BM100" s="802"/>
      <c r="BN100" s="802"/>
      <c r="BO100" s="802"/>
      <c r="BP100" s="802"/>
      <c r="BQ100" s="802"/>
      <c r="BR100" s="802"/>
      <c r="BS100" s="802"/>
      <c r="BT100" s="802"/>
      <c r="BU100" s="802"/>
      <c r="BV100" s="803"/>
      <c r="BW100" s="801"/>
      <c r="BX100" s="802"/>
      <c r="BY100" s="802"/>
      <c r="BZ100" s="802"/>
      <c r="CA100" s="802"/>
      <c r="CB100" s="802"/>
      <c r="CC100" s="802"/>
      <c r="CD100" s="802"/>
      <c r="CE100" s="802"/>
      <c r="CF100" s="802"/>
      <c r="CG100" s="802"/>
      <c r="CH100" s="802"/>
      <c r="CI100" s="802"/>
      <c r="CJ100" s="803"/>
      <c r="CK100" s="764"/>
      <c r="CL100" s="764"/>
      <c r="CM100" s="764"/>
      <c r="CN100" s="764"/>
      <c r="CO100" s="764"/>
      <c r="CP100" s="764"/>
      <c r="CQ100" s="764"/>
      <c r="CR100" s="765"/>
    </row>
    <row r="101" spans="1:96" s="329" customFormat="1" ht="12.75" customHeight="1">
      <c r="A101" s="713" t="s">
        <v>131</v>
      </c>
      <c r="B101" s="714"/>
      <c r="C101" s="714"/>
      <c r="D101" s="715"/>
      <c r="E101" s="798"/>
      <c r="F101" s="799"/>
      <c r="G101" s="799"/>
      <c r="H101" s="799"/>
      <c r="I101" s="799"/>
      <c r="J101" s="799"/>
      <c r="K101" s="799"/>
      <c r="L101" s="799"/>
      <c r="M101" s="799"/>
      <c r="N101" s="799"/>
      <c r="O101" s="799"/>
      <c r="P101" s="799"/>
      <c r="Q101" s="799"/>
      <c r="R101" s="800"/>
      <c r="S101" s="798"/>
      <c r="T101" s="799"/>
      <c r="U101" s="799"/>
      <c r="V101" s="799"/>
      <c r="W101" s="799"/>
      <c r="X101" s="799"/>
      <c r="Y101" s="799"/>
      <c r="Z101" s="799"/>
      <c r="AA101" s="799"/>
      <c r="AB101" s="799"/>
      <c r="AC101" s="799"/>
      <c r="AD101" s="799"/>
      <c r="AE101" s="799"/>
      <c r="AF101" s="800"/>
      <c r="AG101" s="807"/>
      <c r="AH101" s="808"/>
      <c r="AI101" s="808"/>
      <c r="AJ101" s="808"/>
      <c r="AK101" s="808"/>
      <c r="AL101" s="808"/>
      <c r="AM101" s="808"/>
      <c r="AN101" s="808"/>
      <c r="AO101" s="808"/>
      <c r="AP101" s="808"/>
      <c r="AQ101" s="808"/>
      <c r="AR101" s="808"/>
      <c r="AS101" s="808"/>
      <c r="AT101" s="809"/>
      <c r="AU101" s="807"/>
      <c r="AV101" s="808"/>
      <c r="AW101" s="808"/>
      <c r="AX101" s="808"/>
      <c r="AY101" s="808"/>
      <c r="AZ101" s="808"/>
      <c r="BA101" s="808"/>
      <c r="BB101" s="808"/>
      <c r="BC101" s="808"/>
      <c r="BD101" s="808"/>
      <c r="BE101" s="808"/>
      <c r="BF101" s="808"/>
      <c r="BG101" s="808"/>
      <c r="BH101" s="809"/>
      <c r="BI101" s="807"/>
      <c r="BJ101" s="808"/>
      <c r="BK101" s="808"/>
      <c r="BL101" s="808"/>
      <c r="BM101" s="808"/>
      <c r="BN101" s="808"/>
      <c r="BO101" s="808"/>
      <c r="BP101" s="808"/>
      <c r="BQ101" s="808"/>
      <c r="BR101" s="808"/>
      <c r="BS101" s="808"/>
      <c r="BT101" s="808"/>
      <c r="BU101" s="808"/>
      <c r="BV101" s="809"/>
      <c r="BW101" s="807"/>
      <c r="BX101" s="808"/>
      <c r="BY101" s="808"/>
      <c r="BZ101" s="808"/>
      <c r="CA101" s="808"/>
      <c r="CB101" s="808"/>
      <c r="CC101" s="808"/>
      <c r="CD101" s="808"/>
      <c r="CE101" s="808"/>
      <c r="CF101" s="808"/>
      <c r="CG101" s="808"/>
      <c r="CH101" s="808"/>
      <c r="CI101" s="808"/>
      <c r="CJ101" s="809"/>
      <c r="CK101" s="764"/>
      <c r="CL101" s="764"/>
      <c r="CM101" s="764"/>
      <c r="CN101" s="764"/>
      <c r="CO101" s="764"/>
      <c r="CP101" s="764"/>
      <c r="CQ101" s="764"/>
      <c r="CR101" s="765"/>
    </row>
    <row r="102" spans="1:96" s="329" customFormat="1" ht="12.75" customHeight="1" thickBot="1">
      <c r="A102" s="716"/>
      <c r="B102" s="717"/>
      <c r="C102" s="717"/>
      <c r="D102" s="718"/>
      <c r="E102" s="804"/>
      <c r="F102" s="805"/>
      <c r="G102" s="805"/>
      <c r="H102" s="805"/>
      <c r="I102" s="805"/>
      <c r="J102" s="805"/>
      <c r="K102" s="805"/>
      <c r="L102" s="805"/>
      <c r="M102" s="805"/>
      <c r="N102" s="805"/>
      <c r="O102" s="805"/>
      <c r="P102" s="805"/>
      <c r="Q102" s="805"/>
      <c r="R102" s="806"/>
      <c r="S102" s="804"/>
      <c r="T102" s="805"/>
      <c r="U102" s="805"/>
      <c r="V102" s="805"/>
      <c r="W102" s="805"/>
      <c r="X102" s="805"/>
      <c r="Y102" s="805"/>
      <c r="Z102" s="805"/>
      <c r="AA102" s="805"/>
      <c r="AB102" s="805"/>
      <c r="AC102" s="805"/>
      <c r="AD102" s="805"/>
      <c r="AE102" s="805"/>
      <c r="AF102" s="806"/>
      <c r="AG102" s="810"/>
      <c r="AH102" s="811"/>
      <c r="AI102" s="811"/>
      <c r="AJ102" s="811"/>
      <c r="AK102" s="811"/>
      <c r="AL102" s="811"/>
      <c r="AM102" s="811"/>
      <c r="AN102" s="811"/>
      <c r="AO102" s="811"/>
      <c r="AP102" s="811"/>
      <c r="AQ102" s="811"/>
      <c r="AR102" s="811"/>
      <c r="AS102" s="811"/>
      <c r="AT102" s="812"/>
      <c r="AU102" s="810"/>
      <c r="AV102" s="811"/>
      <c r="AW102" s="811"/>
      <c r="AX102" s="811"/>
      <c r="AY102" s="811"/>
      <c r="AZ102" s="811"/>
      <c r="BA102" s="811"/>
      <c r="BB102" s="811"/>
      <c r="BC102" s="811"/>
      <c r="BD102" s="811"/>
      <c r="BE102" s="811"/>
      <c r="BF102" s="811"/>
      <c r="BG102" s="811"/>
      <c r="BH102" s="812"/>
      <c r="BI102" s="810"/>
      <c r="BJ102" s="811"/>
      <c r="BK102" s="811"/>
      <c r="BL102" s="811"/>
      <c r="BM102" s="811"/>
      <c r="BN102" s="811"/>
      <c r="BO102" s="811"/>
      <c r="BP102" s="811"/>
      <c r="BQ102" s="811"/>
      <c r="BR102" s="811"/>
      <c r="BS102" s="811"/>
      <c r="BT102" s="811"/>
      <c r="BU102" s="811"/>
      <c r="BV102" s="812"/>
      <c r="BW102" s="810"/>
      <c r="BX102" s="811"/>
      <c r="BY102" s="811"/>
      <c r="BZ102" s="811"/>
      <c r="CA102" s="811"/>
      <c r="CB102" s="811"/>
      <c r="CC102" s="811"/>
      <c r="CD102" s="811"/>
      <c r="CE102" s="811"/>
      <c r="CF102" s="811"/>
      <c r="CG102" s="811"/>
      <c r="CH102" s="811"/>
      <c r="CI102" s="811"/>
      <c r="CJ102" s="812"/>
      <c r="CK102" s="764"/>
      <c r="CL102" s="764"/>
      <c r="CM102" s="764"/>
      <c r="CN102" s="764"/>
      <c r="CO102" s="764"/>
      <c r="CP102" s="764"/>
      <c r="CQ102" s="764"/>
      <c r="CR102" s="765"/>
    </row>
    <row r="103" spans="1:96" s="329" customFormat="1" ht="8.25" customHeight="1" thickTop="1">
      <c r="A103" s="716" t="s">
        <v>132</v>
      </c>
      <c r="B103" s="717"/>
      <c r="C103" s="717"/>
      <c r="D103" s="718"/>
      <c r="E103" s="788" t="s">
        <v>108</v>
      </c>
      <c r="F103" s="789"/>
      <c r="G103" s="789"/>
      <c r="H103" s="789"/>
      <c r="I103" s="789"/>
      <c r="J103" s="789"/>
      <c r="K103" s="773" t="s">
        <v>133</v>
      </c>
      <c r="L103" s="774"/>
      <c r="M103" s="774"/>
      <c r="N103" s="774"/>
      <c r="O103" s="774"/>
      <c r="P103" s="774"/>
      <c r="Q103" s="774"/>
      <c r="R103" s="775"/>
      <c r="S103" s="788" t="s">
        <v>108</v>
      </c>
      <c r="T103" s="789"/>
      <c r="U103" s="789"/>
      <c r="V103" s="789"/>
      <c r="W103" s="789"/>
      <c r="X103" s="789"/>
      <c r="Y103" s="773" t="s">
        <v>133</v>
      </c>
      <c r="Z103" s="774"/>
      <c r="AA103" s="774"/>
      <c r="AB103" s="774"/>
      <c r="AC103" s="774"/>
      <c r="AD103" s="774"/>
      <c r="AE103" s="774"/>
      <c r="AF103" s="775"/>
      <c r="AG103" s="790" t="s">
        <v>108</v>
      </c>
      <c r="AH103" s="789"/>
      <c r="AI103" s="789"/>
      <c r="AJ103" s="789"/>
      <c r="AK103" s="789"/>
      <c r="AL103" s="791"/>
      <c r="AM103" s="773" t="s">
        <v>133</v>
      </c>
      <c r="AN103" s="774"/>
      <c r="AO103" s="774"/>
      <c r="AP103" s="774"/>
      <c r="AQ103" s="774"/>
      <c r="AR103" s="774"/>
      <c r="AS103" s="774"/>
      <c r="AT103" s="775"/>
      <c r="AU103" s="790" t="s">
        <v>108</v>
      </c>
      <c r="AV103" s="789"/>
      <c r="AW103" s="789"/>
      <c r="AX103" s="789"/>
      <c r="AY103" s="789"/>
      <c r="AZ103" s="791"/>
      <c r="BA103" s="773" t="s">
        <v>133</v>
      </c>
      <c r="BB103" s="774"/>
      <c r="BC103" s="774"/>
      <c r="BD103" s="774"/>
      <c r="BE103" s="774"/>
      <c r="BF103" s="774"/>
      <c r="BG103" s="774"/>
      <c r="BH103" s="775"/>
      <c r="BI103" s="790" t="s">
        <v>108</v>
      </c>
      <c r="BJ103" s="789"/>
      <c r="BK103" s="789"/>
      <c r="BL103" s="789"/>
      <c r="BM103" s="789"/>
      <c r="BN103" s="791"/>
      <c r="BO103" s="773" t="s">
        <v>133</v>
      </c>
      <c r="BP103" s="774"/>
      <c r="BQ103" s="774"/>
      <c r="BR103" s="774"/>
      <c r="BS103" s="774"/>
      <c r="BT103" s="774"/>
      <c r="BU103" s="774"/>
      <c r="BV103" s="775"/>
      <c r="BW103" s="790" t="s">
        <v>108</v>
      </c>
      <c r="BX103" s="789"/>
      <c r="BY103" s="789"/>
      <c r="BZ103" s="789"/>
      <c r="CA103" s="789"/>
      <c r="CB103" s="791"/>
      <c r="CC103" s="773" t="s">
        <v>133</v>
      </c>
      <c r="CD103" s="774"/>
      <c r="CE103" s="774"/>
      <c r="CF103" s="774"/>
      <c r="CG103" s="774"/>
      <c r="CH103" s="774"/>
      <c r="CI103" s="774"/>
      <c r="CJ103" s="775"/>
      <c r="CK103" s="767"/>
      <c r="CL103" s="767"/>
      <c r="CM103" s="767"/>
      <c r="CN103" s="767"/>
      <c r="CO103" s="767"/>
      <c r="CP103" s="767"/>
      <c r="CQ103" s="767"/>
      <c r="CR103" s="768"/>
    </row>
    <row r="104" spans="1:96" s="329" customFormat="1" ht="15" customHeight="1">
      <c r="A104" s="716" t="s">
        <v>134</v>
      </c>
      <c r="B104" s="717"/>
      <c r="C104" s="717"/>
      <c r="D104" s="718"/>
      <c r="E104" s="776" t="str">
        <f>IF(E101="","",VLOOKUP(E99&amp;E101,港コード!$B$4:$C$739,2,0))</f>
        <v/>
      </c>
      <c r="F104" s="777"/>
      <c r="G104" s="777"/>
      <c r="H104" s="777"/>
      <c r="I104" s="777"/>
      <c r="J104" s="778"/>
      <c r="K104" s="782"/>
      <c r="L104" s="783"/>
      <c r="M104" s="783"/>
      <c r="N104" s="783"/>
      <c r="O104" s="783"/>
      <c r="P104" s="783"/>
      <c r="Q104" s="783"/>
      <c r="R104" s="784"/>
      <c r="S104" s="776" t="str">
        <f>IF(S101="","",VLOOKUP(S99&amp;S101,港コード!$B$4:$C$739,2,0))</f>
        <v/>
      </c>
      <c r="T104" s="777"/>
      <c r="U104" s="777"/>
      <c r="V104" s="777"/>
      <c r="W104" s="777"/>
      <c r="X104" s="778"/>
      <c r="Y104" s="782"/>
      <c r="Z104" s="783"/>
      <c r="AA104" s="783"/>
      <c r="AB104" s="783"/>
      <c r="AC104" s="783"/>
      <c r="AD104" s="783"/>
      <c r="AE104" s="783"/>
      <c r="AF104" s="784"/>
      <c r="AG104" s="776" t="str">
        <f>IF(AG101="","",VLOOKUP(AG99&amp;AG101,港コード!$B$4:$C$739,2,0))</f>
        <v/>
      </c>
      <c r="AH104" s="777"/>
      <c r="AI104" s="777"/>
      <c r="AJ104" s="777"/>
      <c r="AK104" s="777"/>
      <c r="AL104" s="778"/>
      <c r="AM104" s="782"/>
      <c r="AN104" s="783"/>
      <c r="AO104" s="783"/>
      <c r="AP104" s="783"/>
      <c r="AQ104" s="783"/>
      <c r="AR104" s="783"/>
      <c r="AS104" s="783"/>
      <c r="AT104" s="784"/>
      <c r="AU104" s="776" t="str">
        <f>IF(AU101="","",VLOOKUP(AU99&amp;AU101,港コード!$B$4:$C$739,2,0))</f>
        <v/>
      </c>
      <c r="AV104" s="777"/>
      <c r="AW104" s="777"/>
      <c r="AX104" s="777"/>
      <c r="AY104" s="777"/>
      <c r="AZ104" s="778"/>
      <c r="BA104" s="782"/>
      <c r="BB104" s="783"/>
      <c r="BC104" s="783"/>
      <c r="BD104" s="783"/>
      <c r="BE104" s="783"/>
      <c r="BF104" s="783"/>
      <c r="BG104" s="783"/>
      <c r="BH104" s="784"/>
      <c r="BI104" s="776" t="str">
        <f>IF(BI101="","",VLOOKUP(BI99&amp;BI101,港コード!$B$4:$C$739,2,0))</f>
        <v/>
      </c>
      <c r="BJ104" s="777"/>
      <c r="BK104" s="777"/>
      <c r="BL104" s="777"/>
      <c r="BM104" s="777"/>
      <c r="BN104" s="778"/>
      <c r="BO104" s="782"/>
      <c r="BP104" s="783"/>
      <c r="BQ104" s="783"/>
      <c r="BR104" s="783"/>
      <c r="BS104" s="783"/>
      <c r="BT104" s="783"/>
      <c r="BU104" s="783"/>
      <c r="BV104" s="784"/>
      <c r="BW104" s="776" t="str">
        <f>IF(BW101="","",VLOOKUP(BW99&amp;BW101,港コード!$B$4:$C$739,2,0))</f>
        <v/>
      </c>
      <c r="BX104" s="777"/>
      <c r="BY104" s="777"/>
      <c r="BZ104" s="777"/>
      <c r="CA104" s="777"/>
      <c r="CB104" s="778"/>
      <c r="CC104" s="782"/>
      <c r="CD104" s="783"/>
      <c r="CE104" s="783"/>
      <c r="CF104" s="783"/>
      <c r="CG104" s="783"/>
      <c r="CH104" s="783"/>
      <c r="CI104" s="783"/>
      <c r="CJ104" s="784"/>
      <c r="CK104" s="792">
        <f>SUM(K104,Y104,AM104,BA104,BO104,CC104)</f>
        <v>0</v>
      </c>
      <c r="CL104" s="793"/>
      <c r="CM104" s="793"/>
      <c r="CN104" s="793"/>
      <c r="CO104" s="793"/>
      <c r="CP104" s="793"/>
      <c r="CQ104" s="793"/>
      <c r="CR104" s="794"/>
    </row>
    <row r="105" spans="1:96" s="329" customFormat="1" ht="15" customHeight="1" thickBot="1">
      <c r="A105" s="719"/>
      <c r="B105" s="720"/>
      <c r="C105" s="720"/>
      <c r="D105" s="721"/>
      <c r="E105" s="779"/>
      <c r="F105" s="780"/>
      <c r="G105" s="780"/>
      <c r="H105" s="780"/>
      <c r="I105" s="780"/>
      <c r="J105" s="781"/>
      <c r="K105" s="785"/>
      <c r="L105" s="786"/>
      <c r="M105" s="786"/>
      <c r="N105" s="786"/>
      <c r="O105" s="786"/>
      <c r="P105" s="786"/>
      <c r="Q105" s="786"/>
      <c r="R105" s="787"/>
      <c r="S105" s="779"/>
      <c r="T105" s="780"/>
      <c r="U105" s="780"/>
      <c r="V105" s="780"/>
      <c r="W105" s="780"/>
      <c r="X105" s="781"/>
      <c r="Y105" s="785"/>
      <c r="Z105" s="786"/>
      <c r="AA105" s="786"/>
      <c r="AB105" s="786"/>
      <c r="AC105" s="786"/>
      <c r="AD105" s="786"/>
      <c r="AE105" s="786"/>
      <c r="AF105" s="787"/>
      <c r="AG105" s="779"/>
      <c r="AH105" s="780"/>
      <c r="AI105" s="780"/>
      <c r="AJ105" s="780"/>
      <c r="AK105" s="780"/>
      <c r="AL105" s="781"/>
      <c r="AM105" s="785"/>
      <c r="AN105" s="786"/>
      <c r="AO105" s="786"/>
      <c r="AP105" s="786"/>
      <c r="AQ105" s="786"/>
      <c r="AR105" s="786"/>
      <c r="AS105" s="786"/>
      <c r="AT105" s="787"/>
      <c r="AU105" s="779"/>
      <c r="AV105" s="780"/>
      <c r="AW105" s="780"/>
      <c r="AX105" s="780"/>
      <c r="AY105" s="780"/>
      <c r="AZ105" s="781"/>
      <c r="BA105" s="785"/>
      <c r="BB105" s="786"/>
      <c r="BC105" s="786"/>
      <c r="BD105" s="786"/>
      <c r="BE105" s="786"/>
      <c r="BF105" s="786"/>
      <c r="BG105" s="786"/>
      <c r="BH105" s="787"/>
      <c r="BI105" s="779"/>
      <c r="BJ105" s="780"/>
      <c r="BK105" s="780"/>
      <c r="BL105" s="780"/>
      <c r="BM105" s="780"/>
      <c r="BN105" s="781"/>
      <c r="BO105" s="785"/>
      <c r="BP105" s="786"/>
      <c r="BQ105" s="786"/>
      <c r="BR105" s="786"/>
      <c r="BS105" s="786"/>
      <c r="BT105" s="786"/>
      <c r="BU105" s="786"/>
      <c r="BV105" s="787"/>
      <c r="BW105" s="779"/>
      <c r="BX105" s="780"/>
      <c r="BY105" s="780"/>
      <c r="BZ105" s="780"/>
      <c r="CA105" s="780"/>
      <c r="CB105" s="781"/>
      <c r="CC105" s="785"/>
      <c r="CD105" s="786"/>
      <c r="CE105" s="786"/>
      <c r="CF105" s="786"/>
      <c r="CG105" s="786"/>
      <c r="CH105" s="786"/>
      <c r="CI105" s="786"/>
      <c r="CJ105" s="787"/>
      <c r="CK105" s="795"/>
      <c r="CL105" s="796"/>
      <c r="CM105" s="796"/>
      <c r="CN105" s="796"/>
      <c r="CO105" s="796"/>
      <c r="CP105" s="796"/>
      <c r="CQ105" s="796"/>
      <c r="CR105" s="797"/>
    </row>
    <row r="106" spans="1:96" s="329" customFormat="1" ht="10.5" customHeight="1" thickTop="1">
      <c r="E106" s="772" t="str" cm="1">
        <f t="array" ref="E106">_xlfn.IFS(AND(E104&lt;&gt;"",OR(K104="",K104=0),E104&lt;&gt;"",COUNTIF($DA$4:$DA$75,E104)&gt;=2),"↑　重複あり・回数エラー　↑",AND(E104&lt;&gt;"",OR(K104="",K104=0)),"↑　回数エラー　↑",AND(E104&lt;&gt;"",COUNTIF($DA$4:$DA$75,E104)&gt;=2),"↑　重複あり　↑",TRUE,"")</f>
        <v/>
      </c>
      <c r="F106" s="772"/>
      <c r="G106" s="772"/>
      <c r="H106" s="772"/>
      <c r="I106" s="772"/>
      <c r="J106" s="772"/>
      <c r="K106" s="772"/>
      <c r="L106" s="772"/>
      <c r="M106" s="772"/>
      <c r="N106" s="772"/>
      <c r="O106" s="772"/>
      <c r="P106" s="772"/>
      <c r="Q106" s="772"/>
      <c r="R106" s="772"/>
      <c r="S106" s="772" t="str" cm="1">
        <f t="array" ref="S106">_xlfn.IFS(AND(S104&lt;&gt;"",OR(Y104="",Y104=0),S104&lt;&gt;"",COUNTIF($DA$4:$DA$75,S104)&gt;=2),"↑　重複あり・回数エラー　↑",AND(S104&lt;&gt;"",OR(Y104="",Y104=0)),"↑　回数エラー　↑",AND(S104&lt;&gt;"",COUNTIF($DA$4:$DA$75,S104)&gt;=2),"↑　重複あり　↑",TRUE,"")</f>
        <v/>
      </c>
      <c r="T106" s="772"/>
      <c r="U106" s="772"/>
      <c r="V106" s="772"/>
      <c r="W106" s="772"/>
      <c r="X106" s="772"/>
      <c r="Y106" s="772"/>
      <c r="Z106" s="772"/>
      <c r="AA106" s="772"/>
      <c r="AB106" s="772"/>
      <c r="AC106" s="772"/>
      <c r="AD106" s="772"/>
      <c r="AE106" s="772"/>
      <c r="AF106" s="772"/>
      <c r="AG106" s="772" t="str" cm="1">
        <f t="array" ref="AG106">_xlfn.IFS(AND(AG104&lt;&gt;"",OR(AM104="",AM104=0),AG104&lt;&gt;"",COUNTIF($DA$4:$DA$75,AG104)&gt;=2),"↑　重複あり・回数エラー　↑",AND(AG104&lt;&gt;"",OR(AM104="",AM104=0)),"↑　回数エラー　↑",AND(AG104&lt;&gt;"",COUNTIF($DA$4:$DA$75,AG104)&gt;=2),"↑　重複あり　↑",TRUE,"")</f>
        <v/>
      </c>
      <c r="AH106" s="772"/>
      <c r="AI106" s="772"/>
      <c r="AJ106" s="772"/>
      <c r="AK106" s="772"/>
      <c r="AL106" s="772"/>
      <c r="AM106" s="772"/>
      <c r="AN106" s="772"/>
      <c r="AO106" s="772"/>
      <c r="AP106" s="772"/>
      <c r="AQ106" s="772"/>
      <c r="AR106" s="772"/>
      <c r="AS106" s="772"/>
      <c r="AT106" s="772"/>
      <c r="AU106" s="772" t="str" cm="1">
        <f t="array" ref="AU106">_xlfn.IFS(AND(AU104&lt;&gt;"",OR(BA104="",BA104=0),AU104&lt;&gt;"",COUNTIF($DA$4:$DA$75,AU104)&gt;=2),"↑　重複あり・回数エラー　↑",AND(AU104&lt;&gt;"",OR(BA104="",BA104=0)),"↑　回数エラー　↑",AND(AU104&lt;&gt;"",COUNTIF($DA$4:$DA$75,AU104)&gt;=2),"↑　重複あり　↑",TRUE,"")</f>
        <v/>
      </c>
      <c r="AV106" s="772"/>
      <c r="AW106" s="772"/>
      <c r="AX106" s="772"/>
      <c r="AY106" s="772"/>
      <c r="AZ106" s="772"/>
      <c r="BA106" s="772"/>
      <c r="BB106" s="772"/>
      <c r="BC106" s="772"/>
      <c r="BD106" s="772"/>
      <c r="BE106" s="772"/>
      <c r="BF106" s="772"/>
      <c r="BG106" s="772"/>
      <c r="BH106" s="772"/>
      <c r="BI106" s="772" t="str" cm="1">
        <f t="array" ref="BI106">_xlfn.IFS(AND(BI104&lt;&gt;"",OR(BO104="",BO104=0),BI104&lt;&gt;"",COUNTIF($DA$4:$DA$75,BI104)&gt;=2),"↑　重複あり・回数エラー　↑",AND(BI104&lt;&gt;"",OR(BO104="",BO104=0)),"↑　回数エラー　↑",AND(BI104&lt;&gt;"",COUNTIF($DA$4:$DA$75,BI104)&gt;=2),"↑　重複あり　↑",TRUE,"")</f>
        <v/>
      </c>
      <c r="BJ106" s="772"/>
      <c r="BK106" s="772"/>
      <c r="BL106" s="772"/>
      <c r="BM106" s="772"/>
      <c r="BN106" s="772"/>
      <c r="BO106" s="772"/>
      <c r="BP106" s="772"/>
      <c r="BQ106" s="772"/>
      <c r="BR106" s="772"/>
      <c r="BS106" s="772"/>
      <c r="BT106" s="772"/>
      <c r="BU106" s="772"/>
      <c r="BV106" s="772"/>
      <c r="BW106" s="772" t="str" cm="1">
        <f t="array" ref="BW106">_xlfn.IFS(AND(BW104&lt;&gt;"",OR(CC104="",CC104=0),BW104&lt;&gt;"",COUNTIF($DA$4:$DA$75,BW104)&gt;=2),"↑　重複あり・回数エラー　↑",AND(BW104&lt;&gt;"",OR(CC104="",CC104=0)),"↑　回数エラー　↑",AND(BW104&lt;&gt;"",COUNTIF($DA$4:$DA$75,BW104)&gt;=2),"↑　重複あり　↑",TRUE,"")</f>
        <v/>
      </c>
      <c r="BX106" s="772"/>
      <c r="BY106" s="772"/>
      <c r="BZ106" s="772"/>
      <c r="CA106" s="772"/>
      <c r="CB106" s="772"/>
      <c r="CC106" s="772"/>
      <c r="CD106" s="772"/>
      <c r="CE106" s="772"/>
      <c r="CF106" s="772"/>
      <c r="CG106" s="772"/>
      <c r="CH106" s="772"/>
      <c r="CI106" s="772"/>
      <c r="CJ106" s="772"/>
      <c r="CN106" s="30"/>
    </row>
    <row r="107" spans="1:96" s="329" customFormat="1" ht="12.75" customHeight="1">
      <c r="A107" s="713" t="s">
        <v>128</v>
      </c>
      <c r="B107" s="714"/>
      <c r="C107" s="714"/>
      <c r="D107" s="715"/>
      <c r="E107" s="798"/>
      <c r="F107" s="799"/>
      <c r="G107" s="799"/>
      <c r="H107" s="799"/>
      <c r="I107" s="799"/>
      <c r="J107" s="799"/>
      <c r="K107" s="799"/>
      <c r="L107" s="799"/>
      <c r="M107" s="799"/>
      <c r="N107" s="799"/>
      <c r="O107" s="799"/>
      <c r="P107" s="799"/>
      <c r="Q107" s="799"/>
      <c r="R107" s="800"/>
      <c r="S107" s="798"/>
      <c r="T107" s="799"/>
      <c r="U107" s="799"/>
      <c r="V107" s="799"/>
      <c r="W107" s="799"/>
      <c r="X107" s="799"/>
      <c r="Y107" s="799"/>
      <c r="Z107" s="799"/>
      <c r="AA107" s="799"/>
      <c r="AB107" s="799"/>
      <c r="AC107" s="799"/>
      <c r="AD107" s="799"/>
      <c r="AE107" s="799"/>
      <c r="AF107" s="800"/>
      <c r="AG107" s="798"/>
      <c r="AH107" s="799"/>
      <c r="AI107" s="799"/>
      <c r="AJ107" s="799"/>
      <c r="AK107" s="799"/>
      <c r="AL107" s="799"/>
      <c r="AM107" s="799"/>
      <c r="AN107" s="799"/>
      <c r="AO107" s="799"/>
      <c r="AP107" s="799"/>
      <c r="AQ107" s="799"/>
      <c r="AR107" s="799"/>
      <c r="AS107" s="799"/>
      <c r="AT107" s="800"/>
      <c r="AU107" s="798"/>
      <c r="AV107" s="799"/>
      <c r="AW107" s="799"/>
      <c r="AX107" s="799"/>
      <c r="AY107" s="799"/>
      <c r="AZ107" s="799"/>
      <c r="BA107" s="799"/>
      <c r="BB107" s="799"/>
      <c r="BC107" s="799"/>
      <c r="BD107" s="799"/>
      <c r="BE107" s="799"/>
      <c r="BF107" s="799"/>
      <c r="BG107" s="799"/>
      <c r="BH107" s="800"/>
      <c r="BI107" s="798"/>
      <c r="BJ107" s="799"/>
      <c r="BK107" s="799"/>
      <c r="BL107" s="799"/>
      <c r="BM107" s="799"/>
      <c r="BN107" s="799"/>
      <c r="BO107" s="799"/>
      <c r="BP107" s="799"/>
      <c r="BQ107" s="799"/>
      <c r="BR107" s="799"/>
      <c r="BS107" s="799"/>
      <c r="BT107" s="799"/>
      <c r="BU107" s="799"/>
      <c r="BV107" s="800"/>
      <c r="BW107" s="798"/>
      <c r="BX107" s="799"/>
      <c r="BY107" s="799"/>
      <c r="BZ107" s="799"/>
      <c r="CA107" s="799"/>
      <c r="CB107" s="799"/>
      <c r="CC107" s="799"/>
      <c r="CD107" s="799"/>
      <c r="CE107" s="799"/>
      <c r="CF107" s="799"/>
      <c r="CG107" s="799"/>
      <c r="CH107" s="799"/>
      <c r="CI107" s="799"/>
      <c r="CJ107" s="800"/>
      <c r="CK107" s="761" t="s">
        <v>129</v>
      </c>
      <c r="CL107" s="761"/>
      <c r="CM107" s="761"/>
      <c r="CN107" s="761"/>
      <c r="CO107" s="761"/>
      <c r="CP107" s="761"/>
      <c r="CQ107" s="761"/>
      <c r="CR107" s="762"/>
    </row>
    <row r="108" spans="1:96" s="329" customFormat="1" ht="12.75" customHeight="1">
      <c r="A108" s="719" t="s">
        <v>130</v>
      </c>
      <c r="B108" s="720"/>
      <c r="C108" s="720"/>
      <c r="D108" s="721"/>
      <c r="E108" s="801"/>
      <c r="F108" s="802"/>
      <c r="G108" s="802"/>
      <c r="H108" s="802"/>
      <c r="I108" s="802"/>
      <c r="J108" s="802"/>
      <c r="K108" s="802"/>
      <c r="L108" s="802"/>
      <c r="M108" s="802"/>
      <c r="N108" s="802"/>
      <c r="O108" s="802"/>
      <c r="P108" s="802"/>
      <c r="Q108" s="802"/>
      <c r="R108" s="803"/>
      <c r="S108" s="801"/>
      <c r="T108" s="802"/>
      <c r="U108" s="802"/>
      <c r="V108" s="802"/>
      <c r="W108" s="802"/>
      <c r="X108" s="802"/>
      <c r="Y108" s="802"/>
      <c r="Z108" s="802"/>
      <c r="AA108" s="802"/>
      <c r="AB108" s="802"/>
      <c r="AC108" s="802"/>
      <c r="AD108" s="802"/>
      <c r="AE108" s="802"/>
      <c r="AF108" s="803"/>
      <c r="AG108" s="801"/>
      <c r="AH108" s="802"/>
      <c r="AI108" s="802"/>
      <c r="AJ108" s="802"/>
      <c r="AK108" s="802"/>
      <c r="AL108" s="802"/>
      <c r="AM108" s="802"/>
      <c r="AN108" s="802"/>
      <c r="AO108" s="802"/>
      <c r="AP108" s="802"/>
      <c r="AQ108" s="802"/>
      <c r="AR108" s="802"/>
      <c r="AS108" s="802"/>
      <c r="AT108" s="803"/>
      <c r="AU108" s="801"/>
      <c r="AV108" s="802"/>
      <c r="AW108" s="802"/>
      <c r="AX108" s="802"/>
      <c r="AY108" s="802"/>
      <c r="AZ108" s="802"/>
      <c r="BA108" s="802"/>
      <c r="BB108" s="802"/>
      <c r="BC108" s="802"/>
      <c r="BD108" s="802"/>
      <c r="BE108" s="802"/>
      <c r="BF108" s="802"/>
      <c r="BG108" s="802"/>
      <c r="BH108" s="803"/>
      <c r="BI108" s="801"/>
      <c r="BJ108" s="802"/>
      <c r="BK108" s="802"/>
      <c r="BL108" s="802"/>
      <c r="BM108" s="802"/>
      <c r="BN108" s="802"/>
      <c r="BO108" s="802"/>
      <c r="BP108" s="802"/>
      <c r="BQ108" s="802"/>
      <c r="BR108" s="802"/>
      <c r="BS108" s="802"/>
      <c r="BT108" s="802"/>
      <c r="BU108" s="802"/>
      <c r="BV108" s="803"/>
      <c r="BW108" s="801"/>
      <c r="BX108" s="802"/>
      <c r="BY108" s="802"/>
      <c r="BZ108" s="802"/>
      <c r="CA108" s="802"/>
      <c r="CB108" s="802"/>
      <c r="CC108" s="802"/>
      <c r="CD108" s="802"/>
      <c r="CE108" s="802"/>
      <c r="CF108" s="802"/>
      <c r="CG108" s="802"/>
      <c r="CH108" s="802"/>
      <c r="CI108" s="802"/>
      <c r="CJ108" s="803"/>
      <c r="CK108" s="764"/>
      <c r="CL108" s="764"/>
      <c r="CM108" s="764"/>
      <c r="CN108" s="764"/>
      <c r="CO108" s="764"/>
      <c r="CP108" s="764"/>
      <c r="CQ108" s="764"/>
      <c r="CR108" s="765"/>
    </row>
    <row r="109" spans="1:96" s="329" customFormat="1" ht="12.75" customHeight="1">
      <c r="A109" s="713" t="s">
        <v>131</v>
      </c>
      <c r="B109" s="714"/>
      <c r="C109" s="714"/>
      <c r="D109" s="715"/>
      <c r="E109" s="798"/>
      <c r="F109" s="799"/>
      <c r="G109" s="799"/>
      <c r="H109" s="799"/>
      <c r="I109" s="799"/>
      <c r="J109" s="799"/>
      <c r="K109" s="799"/>
      <c r="L109" s="799"/>
      <c r="M109" s="799"/>
      <c r="N109" s="799"/>
      <c r="O109" s="799"/>
      <c r="P109" s="799"/>
      <c r="Q109" s="799"/>
      <c r="R109" s="800"/>
      <c r="S109" s="798"/>
      <c r="T109" s="799"/>
      <c r="U109" s="799"/>
      <c r="V109" s="799"/>
      <c r="W109" s="799"/>
      <c r="X109" s="799"/>
      <c r="Y109" s="799"/>
      <c r="Z109" s="799"/>
      <c r="AA109" s="799"/>
      <c r="AB109" s="799"/>
      <c r="AC109" s="799"/>
      <c r="AD109" s="799"/>
      <c r="AE109" s="799"/>
      <c r="AF109" s="800"/>
      <c r="AG109" s="807"/>
      <c r="AH109" s="808"/>
      <c r="AI109" s="808"/>
      <c r="AJ109" s="808"/>
      <c r="AK109" s="808"/>
      <c r="AL109" s="808"/>
      <c r="AM109" s="808"/>
      <c r="AN109" s="808"/>
      <c r="AO109" s="808"/>
      <c r="AP109" s="808"/>
      <c r="AQ109" s="808"/>
      <c r="AR109" s="808"/>
      <c r="AS109" s="808"/>
      <c r="AT109" s="809"/>
      <c r="AU109" s="807"/>
      <c r="AV109" s="808"/>
      <c r="AW109" s="808"/>
      <c r="AX109" s="808"/>
      <c r="AY109" s="808"/>
      <c r="AZ109" s="808"/>
      <c r="BA109" s="808"/>
      <c r="BB109" s="808"/>
      <c r="BC109" s="808"/>
      <c r="BD109" s="808"/>
      <c r="BE109" s="808"/>
      <c r="BF109" s="808"/>
      <c r="BG109" s="808"/>
      <c r="BH109" s="809"/>
      <c r="BI109" s="807"/>
      <c r="BJ109" s="808"/>
      <c r="BK109" s="808"/>
      <c r="BL109" s="808"/>
      <c r="BM109" s="808"/>
      <c r="BN109" s="808"/>
      <c r="BO109" s="808"/>
      <c r="BP109" s="808"/>
      <c r="BQ109" s="808"/>
      <c r="BR109" s="808"/>
      <c r="BS109" s="808"/>
      <c r="BT109" s="808"/>
      <c r="BU109" s="808"/>
      <c r="BV109" s="809"/>
      <c r="BW109" s="807"/>
      <c r="BX109" s="808"/>
      <c r="BY109" s="808"/>
      <c r="BZ109" s="808"/>
      <c r="CA109" s="808"/>
      <c r="CB109" s="808"/>
      <c r="CC109" s="808"/>
      <c r="CD109" s="808"/>
      <c r="CE109" s="808"/>
      <c r="CF109" s="808"/>
      <c r="CG109" s="808"/>
      <c r="CH109" s="808"/>
      <c r="CI109" s="808"/>
      <c r="CJ109" s="809"/>
      <c r="CK109" s="764"/>
      <c r="CL109" s="764"/>
      <c r="CM109" s="764"/>
      <c r="CN109" s="764"/>
      <c r="CO109" s="764"/>
      <c r="CP109" s="764"/>
      <c r="CQ109" s="764"/>
      <c r="CR109" s="765"/>
    </row>
    <row r="110" spans="1:96" s="329" customFormat="1" ht="12.75" customHeight="1" thickBot="1">
      <c r="A110" s="716"/>
      <c r="B110" s="717"/>
      <c r="C110" s="717"/>
      <c r="D110" s="718"/>
      <c r="E110" s="804"/>
      <c r="F110" s="805"/>
      <c r="G110" s="805"/>
      <c r="H110" s="805"/>
      <c r="I110" s="805"/>
      <c r="J110" s="805"/>
      <c r="K110" s="805"/>
      <c r="L110" s="805"/>
      <c r="M110" s="805"/>
      <c r="N110" s="805"/>
      <c r="O110" s="805"/>
      <c r="P110" s="805"/>
      <c r="Q110" s="805"/>
      <c r="R110" s="806"/>
      <c r="S110" s="804"/>
      <c r="T110" s="805"/>
      <c r="U110" s="805"/>
      <c r="V110" s="805"/>
      <c r="W110" s="805"/>
      <c r="X110" s="805"/>
      <c r="Y110" s="805"/>
      <c r="Z110" s="805"/>
      <c r="AA110" s="805"/>
      <c r="AB110" s="805"/>
      <c r="AC110" s="805"/>
      <c r="AD110" s="805"/>
      <c r="AE110" s="805"/>
      <c r="AF110" s="806"/>
      <c r="AG110" s="810"/>
      <c r="AH110" s="811"/>
      <c r="AI110" s="811"/>
      <c r="AJ110" s="811"/>
      <c r="AK110" s="811"/>
      <c r="AL110" s="811"/>
      <c r="AM110" s="811"/>
      <c r="AN110" s="811"/>
      <c r="AO110" s="811"/>
      <c r="AP110" s="811"/>
      <c r="AQ110" s="811"/>
      <c r="AR110" s="811"/>
      <c r="AS110" s="811"/>
      <c r="AT110" s="812"/>
      <c r="AU110" s="810"/>
      <c r="AV110" s="811"/>
      <c r="AW110" s="811"/>
      <c r="AX110" s="811"/>
      <c r="AY110" s="811"/>
      <c r="AZ110" s="811"/>
      <c r="BA110" s="811"/>
      <c r="BB110" s="811"/>
      <c r="BC110" s="811"/>
      <c r="BD110" s="811"/>
      <c r="BE110" s="811"/>
      <c r="BF110" s="811"/>
      <c r="BG110" s="811"/>
      <c r="BH110" s="812"/>
      <c r="BI110" s="810"/>
      <c r="BJ110" s="811"/>
      <c r="BK110" s="811"/>
      <c r="BL110" s="811"/>
      <c r="BM110" s="811"/>
      <c r="BN110" s="811"/>
      <c r="BO110" s="811"/>
      <c r="BP110" s="811"/>
      <c r="BQ110" s="811"/>
      <c r="BR110" s="811"/>
      <c r="BS110" s="811"/>
      <c r="BT110" s="811"/>
      <c r="BU110" s="811"/>
      <c r="BV110" s="812"/>
      <c r="BW110" s="810"/>
      <c r="BX110" s="811"/>
      <c r="BY110" s="811"/>
      <c r="BZ110" s="811"/>
      <c r="CA110" s="811"/>
      <c r="CB110" s="811"/>
      <c r="CC110" s="811"/>
      <c r="CD110" s="811"/>
      <c r="CE110" s="811"/>
      <c r="CF110" s="811"/>
      <c r="CG110" s="811"/>
      <c r="CH110" s="811"/>
      <c r="CI110" s="811"/>
      <c r="CJ110" s="812"/>
      <c r="CK110" s="764"/>
      <c r="CL110" s="764"/>
      <c r="CM110" s="764"/>
      <c r="CN110" s="764"/>
      <c r="CO110" s="764"/>
      <c r="CP110" s="764"/>
      <c r="CQ110" s="764"/>
      <c r="CR110" s="765"/>
    </row>
    <row r="111" spans="1:96" s="329" customFormat="1" ht="9" customHeight="1" thickTop="1">
      <c r="A111" s="716" t="s">
        <v>132</v>
      </c>
      <c r="B111" s="717"/>
      <c r="C111" s="717"/>
      <c r="D111" s="718"/>
      <c r="E111" s="788" t="s">
        <v>108</v>
      </c>
      <c r="F111" s="789"/>
      <c r="G111" s="789"/>
      <c r="H111" s="789"/>
      <c r="I111" s="789"/>
      <c r="J111" s="789"/>
      <c r="K111" s="773" t="s">
        <v>133</v>
      </c>
      <c r="L111" s="774"/>
      <c r="M111" s="774"/>
      <c r="N111" s="774"/>
      <c r="O111" s="774"/>
      <c r="P111" s="774"/>
      <c r="Q111" s="774"/>
      <c r="R111" s="775"/>
      <c r="S111" s="788" t="s">
        <v>108</v>
      </c>
      <c r="T111" s="789"/>
      <c r="U111" s="789"/>
      <c r="V111" s="789"/>
      <c r="W111" s="789"/>
      <c r="X111" s="789"/>
      <c r="Y111" s="773" t="s">
        <v>133</v>
      </c>
      <c r="Z111" s="774"/>
      <c r="AA111" s="774"/>
      <c r="AB111" s="774"/>
      <c r="AC111" s="774"/>
      <c r="AD111" s="774"/>
      <c r="AE111" s="774"/>
      <c r="AF111" s="775"/>
      <c r="AG111" s="790" t="s">
        <v>108</v>
      </c>
      <c r="AH111" s="789"/>
      <c r="AI111" s="789"/>
      <c r="AJ111" s="789"/>
      <c r="AK111" s="789"/>
      <c r="AL111" s="791"/>
      <c r="AM111" s="773" t="s">
        <v>133</v>
      </c>
      <c r="AN111" s="774"/>
      <c r="AO111" s="774"/>
      <c r="AP111" s="774"/>
      <c r="AQ111" s="774"/>
      <c r="AR111" s="774"/>
      <c r="AS111" s="774"/>
      <c r="AT111" s="775"/>
      <c r="AU111" s="790" t="s">
        <v>108</v>
      </c>
      <c r="AV111" s="789"/>
      <c r="AW111" s="789"/>
      <c r="AX111" s="789"/>
      <c r="AY111" s="789"/>
      <c r="AZ111" s="791"/>
      <c r="BA111" s="773" t="s">
        <v>133</v>
      </c>
      <c r="BB111" s="774"/>
      <c r="BC111" s="774"/>
      <c r="BD111" s="774"/>
      <c r="BE111" s="774"/>
      <c r="BF111" s="774"/>
      <c r="BG111" s="774"/>
      <c r="BH111" s="775"/>
      <c r="BI111" s="790" t="s">
        <v>108</v>
      </c>
      <c r="BJ111" s="789"/>
      <c r="BK111" s="789"/>
      <c r="BL111" s="789"/>
      <c r="BM111" s="789"/>
      <c r="BN111" s="791"/>
      <c r="BO111" s="773" t="s">
        <v>133</v>
      </c>
      <c r="BP111" s="774"/>
      <c r="BQ111" s="774"/>
      <c r="BR111" s="774"/>
      <c r="BS111" s="774"/>
      <c r="BT111" s="774"/>
      <c r="BU111" s="774"/>
      <c r="BV111" s="775"/>
      <c r="BW111" s="790" t="s">
        <v>108</v>
      </c>
      <c r="BX111" s="789"/>
      <c r="BY111" s="789"/>
      <c r="BZ111" s="789"/>
      <c r="CA111" s="789"/>
      <c r="CB111" s="791"/>
      <c r="CC111" s="773" t="s">
        <v>133</v>
      </c>
      <c r="CD111" s="774"/>
      <c r="CE111" s="774"/>
      <c r="CF111" s="774"/>
      <c r="CG111" s="774"/>
      <c r="CH111" s="774"/>
      <c r="CI111" s="774"/>
      <c r="CJ111" s="775"/>
      <c r="CK111" s="767"/>
      <c r="CL111" s="767"/>
      <c r="CM111" s="767"/>
      <c r="CN111" s="767"/>
      <c r="CO111" s="767"/>
      <c r="CP111" s="767"/>
      <c r="CQ111" s="767"/>
      <c r="CR111" s="768"/>
    </row>
    <row r="112" spans="1:96" s="329" customFormat="1" ht="15" customHeight="1">
      <c r="A112" s="716" t="s">
        <v>134</v>
      </c>
      <c r="B112" s="717"/>
      <c r="C112" s="717"/>
      <c r="D112" s="718"/>
      <c r="E112" s="776" t="str">
        <f>IF(E109="","",VLOOKUP(E107&amp;E109,港コード!$B$4:$C$739,2,0))</f>
        <v/>
      </c>
      <c r="F112" s="777"/>
      <c r="G112" s="777"/>
      <c r="H112" s="777"/>
      <c r="I112" s="777"/>
      <c r="J112" s="778"/>
      <c r="K112" s="782"/>
      <c r="L112" s="783"/>
      <c r="M112" s="783"/>
      <c r="N112" s="783"/>
      <c r="O112" s="783"/>
      <c r="P112" s="783"/>
      <c r="Q112" s="783"/>
      <c r="R112" s="784"/>
      <c r="S112" s="776" t="str">
        <f>IF(S109="","",VLOOKUP(S107&amp;S109,港コード!$B$4:$C$739,2,0))</f>
        <v/>
      </c>
      <c r="T112" s="777"/>
      <c r="U112" s="777"/>
      <c r="V112" s="777"/>
      <c r="W112" s="777"/>
      <c r="X112" s="778"/>
      <c r="Y112" s="782"/>
      <c r="Z112" s="783"/>
      <c r="AA112" s="783"/>
      <c r="AB112" s="783"/>
      <c r="AC112" s="783"/>
      <c r="AD112" s="783"/>
      <c r="AE112" s="783"/>
      <c r="AF112" s="784"/>
      <c r="AG112" s="776" t="str">
        <f>IF(AG109="","",VLOOKUP(AG107&amp;AG109,港コード!$B$4:$C$739,2,0))</f>
        <v/>
      </c>
      <c r="AH112" s="777"/>
      <c r="AI112" s="777"/>
      <c r="AJ112" s="777"/>
      <c r="AK112" s="777"/>
      <c r="AL112" s="778"/>
      <c r="AM112" s="782"/>
      <c r="AN112" s="783"/>
      <c r="AO112" s="783"/>
      <c r="AP112" s="783"/>
      <c r="AQ112" s="783"/>
      <c r="AR112" s="783"/>
      <c r="AS112" s="783"/>
      <c r="AT112" s="784"/>
      <c r="AU112" s="776" t="str">
        <f>IF(AU109="","",VLOOKUP(AU107&amp;AU109,港コード!$B$4:$C$739,2,0))</f>
        <v/>
      </c>
      <c r="AV112" s="777"/>
      <c r="AW112" s="777"/>
      <c r="AX112" s="777"/>
      <c r="AY112" s="777"/>
      <c r="AZ112" s="778"/>
      <c r="BA112" s="782"/>
      <c r="BB112" s="783"/>
      <c r="BC112" s="783"/>
      <c r="BD112" s="783"/>
      <c r="BE112" s="783"/>
      <c r="BF112" s="783"/>
      <c r="BG112" s="783"/>
      <c r="BH112" s="784"/>
      <c r="BI112" s="776" t="str">
        <f>IF(BI109="","",VLOOKUP(BI107&amp;BI109,港コード!$B$4:$C$739,2,0))</f>
        <v/>
      </c>
      <c r="BJ112" s="777"/>
      <c r="BK112" s="777"/>
      <c r="BL112" s="777"/>
      <c r="BM112" s="777"/>
      <c r="BN112" s="778"/>
      <c r="BO112" s="782"/>
      <c r="BP112" s="783"/>
      <c r="BQ112" s="783"/>
      <c r="BR112" s="783"/>
      <c r="BS112" s="783"/>
      <c r="BT112" s="783"/>
      <c r="BU112" s="783"/>
      <c r="BV112" s="784"/>
      <c r="BW112" s="776" t="str">
        <f>IF(BW109="","",VLOOKUP(BW107&amp;BW109,港コード!$B$4:$C$739,2,0))</f>
        <v/>
      </c>
      <c r="BX112" s="777"/>
      <c r="BY112" s="777"/>
      <c r="BZ112" s="777"/>
      <c r="CA112" s="777"/>
      <c r="CB112" s="778"/>
      <c r="CC112" s="782"/>
      <c r="CD112" s="783"/>
      <c r="CE112" s="783"/>
      <c r="CF112" s="783"/>
      <c r="CG112" s="783"/>
      <c r="CH112" s="783"/>
      <c r="CI112" s="783"/>
      <c r="CJ112" s="784"/>
      <c r="CK112" s="792">
        <f>SUM(K112,Y112,AM112,BA112,BO112,CC112)</f>
        <v>0</v>
      </c>
      <c r="CL112" s="793"/>
      <c r="CM112" s="793"/>
      <c r="CN112" s="793"/>
      <c r="CO112" s="793"/>
      <c r="CP112" s="793"/>
      <c r="CQ112" s="793"/>
      <c r="CR112" s="794"/>
    </row>
    <row r="113" spans="1:96" s="329" customFormat="1" ht="15" customHeight="1" thickBot="1">
      <c r="A113" s="719"/>
      <c r="B113" s="720"/>
      <c r="C113" s="720"/>
      <c r="D113" s="721"/>
      <c r="E113" s="779"/>
      <c r="F113" s="780"/>
      <c r="G113" s="780"/>
      <c r="H113" s="780"/>
      <c r="I113" s="780"/>
      <c r="J113" s="781"/>
      <c r="K113" s="785"/>
      <c r="L113" s="786"/>
      <c r="M113" s="786"/>
      <c r="N113" s="786"/>
      <c r="O113" s="786"/>
      <c r="P113" s="786"/>
      <c r="Q113" s="786"/>
      <c r="R113" s="787"/>
      <c r="S113" s="779"/>
      <c r="T113" s="780"/>
      <c r="U113" s="780"/>
      <c r="V113" s="780"/>
      <c r="W113" s="780"/>
      <c r="X113" s="781"/>
      <c r="Y113" s="785"/>
      <c r="Z113" s="786"/>
      <c r="AA113" s="786"/>
      <c r="AB113" s="786"/>
      <c r="AC113" s="786"/>
      <c r="AD113" s="786"/>
      <c r="AE113" s="786"/>
      <c r="AF113" s="787"/>
      <c r="AG113" s="779"/>
      <c r="AH113" s="780"/>
      <c r="AI113" s="780"/>
      <c r="AJ113" s="780"/>
      <c r="AK113" s="780"/>
      <c r="AL113" s="781"/>
      <c r="AM113" s="785"/>
      <c r="AN113" s="786"/>
      <c r="AO113" s="786"/>
      <c r="AP113" s="786"/>
      <c r="AQ113" s="786"/>
      <c r="AR113" s="786"/>
      <c r="AS113" s="786"/>
      <c r="AT113" s="787"/>
      <c r="AU113" s="779"/>
      <c r="AV113" s="780"/>
      <c r="AW113" s="780"/>
      <c r="AX113" s="780"/>
      <c r="AY113" s="780"/>
      <c r="AZ113" s="781"/>
      <c r="BA113" s="785"/>
      <c r="BB113" s="786"/>
      <c r="BC113" s="786"/>
      <c r="BD113" s="786"/>
      <c r="BE113" s="786"/>
      <c r="BF113" s="786"/>
      <c r="BG113" s="786"/>
      <c r="BH113" s="787"/>
      <c r="BI113" s="779"/>
      <c r="BJ113" s="780"/>
      <c r="BK113" s="780"/>
      <c r="BL113" s="780"/>
      <c r="BM113" s="780"/>
      <c r="BN113" s="781"/>
      <c r="BO113" s="785"/>
      <c r="BP113" s="786"/>
      <c r="BQ113" s="786"/>
      <c r="BR113" s="786"/>
      <c r="BS113" s="786"/>
      <c r="BT113" s="786"/>
      <c r="BU113" s="786"/>
      <c r="BV113" s="787"/>
      <c r="BW113" s="779"/>
      <c r="BX113" s="780"/>
      <c r="BY113" s="780"/>
      <c r="BZ113" s="780"/>
      <c r="CA113" s="780"/>
      <c r="CB113" s="781"/>
      <c r="CC113" s="785"/>
      <c r="CD113" s="786"/>
      <c r="CE113" s="786"/>
      <c r="CF113" s="786"/>
      <c r="CG113" s="786"/>
      <c r="CH113" s="786"/>
      <c r="CI113" s="786"/>
      <c r="CJ113" s="787"/>
      <c r="CK113" s="795"/>
      <c r="CL113" s="796"/>
      <c r="CM113" s="796"/>
      <c r="CN113" s="796"/>
      <c r="CO113" s="796"/>
      <c r="CP113" s="796"/>
      <c r="CQ113" s="796"/>
      <c r="CR113" s="797"/>
    </row>
    <row r="114" spans="1:96" ht="10.5" customHeight="1" thickTop="1">
      <c r="E114" s="772" t="str" cm="1">
        <f t="array" ref="E114">_xlfn.IFS(AND(E112&lt;&gt;"",OR(K112="",K112=0),E112&lt;&gt;"",COUNTIF($DA$4:$DA$75,E112)&gt;=2),"↑　重複あり・回数エラー　↑",AND(E112&lt;&gt;"",OR(K112="",K112=0)),"↑　回数エラー　↑",AND(E112&lt;&gt;"",COUNTIF($DA$4:$DA$75,E112)&gt;=2),"↑　重複あり　↑",TRUE,"")</f>
        <v/>
      </c>
      <c r="F114" s="772"/>
      <c r="G114" s="772"/>
      <c r="H114" s="772"/>
      <c r="I114" s="772"/>
      <c r="J114" s="772"/>
      <c r="K114" s="772"/>
      <c r="L114" s="772"/>
      <c r="M114" s="772"/>
      <c r="N114" s="772"/>
      <c r="O114" s="772"/>
      <c r="P114" s="772"/>
      <c r="Q114" s="772"/>
      <c r="R114" s="772"/>
      <c r="S114" s="772" t="str" cm="1">
        <f t="array" ref="S114">_xlfn.IFS(AND(S112&lt;&gt;"",OR(Y112="",Y112=0),S112&lt;&gt;"",COUNTIF($DA$4:$DA$75,S112)&gt;=2),"↑　重複あり・回数エラー　↑",AND(S112&lt;&gt;"",OR(Y112="",Y112=0)),"↑　回数エラー　↑",AND(S112&lt;&gt;"",COUNTIF($DA$4:$DA$75,S112)&gt;=2),"↑　重複あり　↑",TRUE,"")</f>
        <v/>
      </c>
      <c r="T114" s="772"/>
      <c r="U114" s="772"/>
      <c r="V114" s="772"/>
      <c r="W114" s="772"/>
      <c r="X114" s="772"/>
      <c r="Y114" s="772"/>
      <c r="Z114" s="772"/>
      <c r="AA114" s="772"/>
      <c r="AB114" s="772"/>
      <c r="AC114" s="772"/>
      <c r="AD114" s="772"/>
      <c r="AE114" s="772"/>
      <c r="AF114" s="772"/>
      <c r="AG114" s="772" t="str" cm="1">
        <f t="array" ref="AG114">_xlfn.IFS(AND(AG112&lt;&gt;"",OR(AM112="",AM112=0),AG112&lt;&gt;"",COUNTIF($DA$4:$DA$75,AG112)&gt;=2),"↑　重複あり・回数エラー　↑",AND(AG112&lt;&gt;"",OR(AM112="",AM112=0)),"↑　回数エラー　↑",AND(AG112&lt;&gt;"",COUNTIF($DA$4:$DA$75,AG112)&gt;=2),"↑　重複あり　↑",TRUE,"")</f>
        <v/>
      </c>
      <c r="AH114" s="772"/>
      <c r="AI114" s="772"/>
      <c r="AJ114" s="772"/>
      <c r="AK114" s="772"/>
      <c r="AL114" s="772"/>
      <c r="AM114" s="772"/>
      <c r="AN114" s="772"/>
      <c r="AO114" s="772"/>
      <c r="AP114" s="772"/>
      <c r="AQ114" s="772"/>
      <c r="AR114" s="772"/>
      <c r="AS114" s="772"/>
      <c r="AT114" s="772"/>
      <c r="AU114" s="772" t="str" cm="1">
        <f t="array" ref="AU114">_xlfn.IFS(AND(AU112&lt;&gt;"",OR(BA112="",BA112=0),AU112&lt;&gt;"",COUNTIF($DA$4:$DA$75,AU112)&gt;=2),"↑　重複あり・回数エラー　↑",AND(AU112&lt;&gt;"",OR(BA112="",BA112=0)),"↑　回数エラー　↑",AND(AU112&lt;&gt;"",COUNTIF($DA$4:$DA$75,AU112)&gt;=2),"↑　重複あり　↑",TRUE,"")</f>
        <v/>
      </c>
      <c r="AV114" s="772"/>
      <c r="AW114" s="772"/>
      <c r="AX114" s="772"/>
      <c r="AY114" s="772"/>
      <c r="AZ114" s="772"/>
      <c r="BA114" s="772"/>
      <c r="BB114" s="772"/>
      <c r="BC114" s="772"/>
      <c r="BD114" s="772"/>
      <c r="BE114" s="772"/>
      <c r="BF114" s="772"/>
      <c r="BG114" s="772"/>
      <c r="BH114" s="772"/>
      <c r="BI114" s="772" t="str" cm="1">
        <f t="array" ref="BI114">_xlfn.IFS(AND(BI112&lt;&gt;"",OR(BO112="",BO112=0),BI112&lt;&gt;"",COUNTIF($DA$4:$DA$75,BI112)&gt;=2),"↑　重複あり・回数エラー　↑",AND(BI112&lt;&gt;"",OR(BO112="",BO112=0)),"↑　回数エラー　↑",AND(BI112&lt;&gt;"",COUNTIF($DA$4:$DA$75,BI112)&gt;=2),"↑　重複あり　↑",TRUE,"")</f>
        <v/>
      </c>
      <c r="BJ114" s="772"/>
      <c r="BK114" s="772"/>
      <c r="BL114" s="772"/>
      <c r="BM114" s="772"/>
      <c r="BN114" s="772"/>
      <c r="BO114" s="772"/>
      <c r="BP114" s="772"/>
      <c r="BQ114" s="772"/>
      <c r="BR114" s="772"/>
      <c r="BS114" s="772"/>
      <c r="BT114" s="772"/>
      <c r="BU114" s="772"/>
      <c r="BV114" s="772"/>
      <c r="BW114" s="772" t="str" cm="1">
        <f t="array" ref="BW114">_xlfn.IFS(AND(BW112&lt;&gt;"",OR(CC112="",CC112=0),BW112&lt;&gt;"",COUNTIF($DA$4:$DA$75,BW112)&gt;=2),"↑　重複あり・回数エラー　↑",AND(BW112&lt;&gt;"",OR(CC112="",CC112=0)),"↑　回数エラー　↑",AND(BW112&lt;&gt;"",COUNTIF($DA$4:$DA$75,BW112)&gt;=2),"↑　重複あり　↑",TRUE,"")</f>
        <v/>
      </c>
      <c r="BX114" s="772"/>
      <c r="BY114" s="772"/>
      <c r="BZ114" s="772"/>
      <c r="CA114" s="772"/>
      <c r="CB114" s="772"/>
      <c r="CC114" s="772"/>
      <c r="CD114" s="772"/>
      <c r="CE114" s="772"/>
      <c r="CF114" s="772"/>
      <c r="CG114" s="772"/>
      <c r="CH114" s="772"/>
      <c r="CI114" s="772"/>
      <c r="CJ114" s="772"/>
    </row>
  </sheetData>
  <sheetProtection sheet="1" objects="1" scenarios="1"/>
  <mergeCells count="609">
    <mergeCell ref="A3:H3"/>
    <mergeCell ref="I3:T3"/>
    <mergeCell ref="X3:AF5"/>
    <mergeCell ref="AN3:CB5"/>
    <mergeCell ref="S9:AF10"/>
    <mergeCell ref="AG9:AT10"/>
    <mergeCell ref="AU9:BH10"/>
    <mergeCell ref="BI9:BV10"/>
    <mergeCell ref="CP3:CR4"/>
    <mergeCell ref="BW9:CJ10"/>
    <mergeCell ref="I4:T5"/>
    <mergeCell ref="A4:H5"/>
    <mergeCell ref="A11:D11"/>
    <mergeCell ref="E11:J11"/>
    <mergeCell ref="K11:R11"/>
    <mergeCell ref="S11:X11"/>
    <mergeCell ref="CK7:CR11"/>
    <mergeCell ref="A8:D8"/>
    <mergeCell ref="A9:D10"/>
    <mergeCell ref="BW11:CB11"/>
    <mergeCell ref="AM11:AT11"/>
    <mergeCell ref="A7:D7"/>
    <mergeCell ref="CC11:CJ11"/>
    <mergeCell ref="Y11:AF11"/>
    <mergeCell ref="AG11:AL11"/>
    <mergeCell ref="BI11:BN11"/>
    <mergeCell ref="BO11:BV11"/>
    <mergeCell ref="A16:D16"/>
    <mergeCell ref="A17:D18"/>
    <mergeCell ref="A15:D15"/>
    <mergeCell ref="BW15:CJ16"/>
    <mergeCell ref="E17:R18"/>
    <mergeCell ref="S17:AF18"/>
    <mergeCell ref="AG17:AT18"/>
    <mergeCell ref="AU12:AZ13"/>
    <mergeCell ref="AG12:AL13"/>
    <mergeCell ref="S12:X13"/>
    <mergeCell ref="AM12:AT13"/>
    <mergeCell ref="BA12:BH13"/>
    <mergeCell ref="BO12:BV13"/>
    <mergeCell ref="A12:D13"/>
    <mergeCell ref="E12:J13"/>
    <mergeCell ref="E15:R16"/>
    <mergeCell ref="S15:AF16"/>
    <mergeCell ref="AG15:AT16"/>
    <mergeCell ref="AU15:BH16"/>
    <mergeCell ref="BI15:BV16"/>
    <mergeCell ref="BW12:CB13"/>
    <mergeCell ref="BI12:BN13"/>
    <mergeCell ref="BW20:CB21"/>
    <mergeCell ref="BI20:BN21"/>
    <mergeCell ref="AU20:AZ21"/>
    <mergeCell ref="AG20:AL21"/>
    <mergeCell ref="S20:X21"/>
    <mergeCell ref="E20:J21"/>
    <mergeCell ref="A20:D21"/>
    <mergeCell ref="A19:D19"/>
    <mergeCell ref="E19:J19"/>
    <mergeCell ref="K19:R19"/>
    <mergeCell ref="S19:X19"/>
    <mergeCell ref="Y19:AF19"/>
    <mergeCell ref="K20:R21"/>
    <mergeCell ref="Y20:AF21"/>
    <mergeCell ref="A28:D29"/>
    <mergeCell ref="A27:D27"/>
    <mergeCell ref="E27:J27"/>
    <mergeCell ref="K27:R27"/>
    <mergeCell ref="S27:X27"/>
    <mergeCell ref="Y27:AF27"/>
    <mergeCell ref="S28:X29"/>
    <mergeCell ref="E28:J29"/>
    <mergeCell ref="CK23:CR27"/>
    <mergeCell ref="A24:D24"/>
    <mergeCell ref="A25:D26"/>
    <mergeCell ref="A23:D23"/>
    <mergeCell ref="E23:R24"/>
    <mergeCell ref="S23:AF24"/>
    <mergeCell ref="AG23:AT24"/>
    <mergeCell ref="AU23:BH24"/>
    <mergeCell ref="BI23:BV24"/>
    <mergeCell ref="BW23:CJ24"/>
    <mergeCell ref="E25:R26"/>
    <mergeCell ref="S25:AF26"/>
    <mergeCell ref="AG25:AT26"/>
    <mergeCell ref="AU25:BH26"/>
    <mergeCell ref="BI25:BV26"/>
    <mergeCell ref="BW25:CJ26"/>
    <mergeCell ref="AG28:AL29"/>
    <mergeCell ref="BI27:BN27"/>
    <mergeCell ref="BO27:BV27"/>
    <mergeCell ref="BW27:CB27"/>
    <mergeCell ref="CC27:CJ27"/>
    <mergeCell ref="AG27:AL27"/>
    <mergeCell ref="AM27:AT27"/>
    <mergeCell ref="AU27:AZ27"/>
    <mergeCell ref="BA27:BH27"/>
    <mergeCell ref="CK31:CR35"/>
    <mergeCell ref="A32:D32"/>
    <mergeCell ref="A33:D34"/>
    <mergeCell ref="A31:D31"/>
    <mergeCell ref="E36:J37"/>
    <mergeCell ref="S36:X37"/>
    <mergeCell ref="E31:R32"/>
    <mergeCell ref="S31:AF32"/>
    <mergeCell ref="AG31:AT32"/>
    <mergeCell ref="AU31:BH32"/>
    <mergeCell ref="BI31:BV32"/>
    <mergeCell ref="BW31:CJ32"/>
    <mergeCell ref="E33:R34"/>
    <mergeCell ref="S33:AF34"/>
    <mergeCell ref="AG33:AT34"/>
    <mergeCell ref="AU33:BH34"/>
    <mergeCell ref="BI33:BV34"/>
    <mergeCell ref="BW33:CJ34"/>
    <mergeCell ref="BI35:BN35"/>
    <mergeCell ref="BO35:BV35"/>
    <mergeCell ref="BW35:CB35"/>
    <mergeCell ref="BA35:BH35"/>
    <mergeCell ref="CC35:CJ35"/>
    <mergeCell ref="AG35:AL35"/>
    <mergeCell ref="AM35:AT35"/>
    <mergeCell ref="AU35:AZ35"/>
    <mergeCell ref="A36:D37"/>
    <mergeCell ref="A35:D35"/>
    <mergeCell ref="E35:J35"/>
    <mergeCell ref="K35:R35"/>
    <mergeCell ref="S35:X35"/>
    <mergeCell ref="Y35:AF35"/>
    <mergeCell ref="BW7:CJ8"/>
    <mergeCell ref="AU17:BH18"/>
    <mergeCell ref="BI19:BN19"/>
    <mergeCell ref="BO19:BV19"/>
    <mergeCell ref="BW19:CB19"/>
    <mergeCell ref="CC19:CJ19"/>
    <mergeCell ref="BI17:BV18"/>
    <mergeCell ref="BW17:CJ18"/>
    <mergeCell ref="E7:R8"/>
    <mergeCell ref="S7:AF8"/>
    <mergeCell ref="AG7:AT8"/>
    <mergeCell ref="E9:R10"/>
    <mergeCell ref="AU7:BH8"/>
    <mergeCell ref="BI7:BV8"/>
    <mergeCell ref="AU11:AZ11"/>
    <mergeCell ref="BA11:BH11"/>
    <mergeCell ref="CK20:CR21"/>
    <mergeCell ref="K12:R13"/>
    <mergeCell ref="Y12:AF13"/>
    <mergeCell ref="CC28:CJ29"/>
    <mergeCell ref="CK28:CR29"/>
    <mergeCell ref="CC12:CJ13"/>
    <mergeCell ref="K28:R29"/>
    <mergeCell ref="Y28:AF29"/>
    <mergeCell ref="AM28:AT29"/>
    <mergeCell ref="CK12:CR13"/>
    <mergeCell ref="AM20:AT21"/>
    <mergeCell ref="BA20:BH21"/>
    <mergeCell ref="BO20:BV21"/>
    <mergeCell ref="AU19:AZ19"/>
    <mergeCell ref="BA19:BH19"/>
    <mergeCell ref="AG19:AL19"/>
    <mergeCell ref="AM19:AT19"/>
    <mergeCell ref="CK15:CR19"/>
    <mergeCell ref="CC20:CJ21"/>
    <mergeCell ref="BW28:CB29"/>
    <mergeCell ref="BO28:BV29"/>
    <mergeCell ref="BI28:BN29"/>
    <mergeCell ref="AU28:AZ29"/>
    <mergeCell ref="BA28:BH29"/>
    <mergeCell ref="A41:H41"/>
    <mergeCell ref="I41:T41"/>
    <mergeCell ref="X41:AF43"/>
    <mergeCell ref="AN41:CB43"/>
    <mergeCell ref="CP41:CR42"/>
    <mergeCell ref="A42:H43"/>
    <mergeCell ref="I42:T43"/>
    <mergeCell ref="A45:D45"/>
    <mergeCell ref="E45:R46"/>
    <mergeCell ref="S45:AF46"/>
    <mergeCell ref="AG45:AT46"/>
    <mergeCell ref="AU45:BH46"/>
    <mergeCell ref="BI45:BV46"/>
    <mergeCell ref="BW45:CJ46"/>
    <mergeCell ref="CK45:CR49"/>
    <mergeCell ref="A46:D46"/>
    <mergeCell ref="A47:D48"/>
    <mergeCell ref="E47:R48"/>
    <mergeCell ref="S47:AF48"/>
    <mergeCell ref="AG47:AT48"/>
    <mergeCell ref="AU47:BH48"/>
    <mergeCell ref="BI47:BV48"/>
    <mergeCell ref="BW47:CJ48"/>
    <mergeCell ref="A49:D49"/>
    <mergeCell ref="CK36:CR37"/>
    <mergeCell ref="K36:R37"/>
    <mergeCell ref="Y36:AF37"/>
    <mergeCell ref="AM36:AT37"/>
    <mergeCell ref="BA36:BH37"/>
    <mergeCell ref="BO36:BV37"/>
    <mergeCell ref="CC36:CJ37"/>
    <mergeCell ref="BW36:CB37"/>
    <mergeCell ref="BI36:BN37"/>
    <mergeCell ref="AU36:AZ37"/>
    <mergeCell ref="AG36:AL37"/>
    <mergeCell ref="BW83:CJ84"/>
    <mergeCell ref="E68:R68"/>
    <mergeCell ref="S68:AF68"/>
    <mergeCell ref="AG68:AT68"/>
    <mergeCell ref="AU68:BH68"/>
    <mergeCell ref="BI68:BV68"/>
    <mergeCell ref="A65:D65"/>
    <mergeCell ref="A66:D67"/>
    <mergeCell ref="A57:D57"/>
    <mergeCell ref="A58:D59"/>
    <mergeCell ref="K57:R57"/>
    <mergeCell ref="S57:X57"/>
    <mergeCell ref="Y57:AF57"/>
    <mergeCell ref="AG57:AL57"/>
    <mergeCell ref="AM57:AT57"/>
    <mergeCell ref="AU57:AZ57"/>
    <mergeCell ref="BA65:BH65"/>
    <mergeCell ref="BI65:BN65"/>
    <mergeCell ref="BO65:BV65"/>
    <mergeCell ref="BW65:CB65"/>
    <mergeCell ref="CC65:CJ65"/>
    <mergeCell ref="E66:J67"/>
    <mergeCell ref="K66:R67"/>
    <mergeCell ref="S66:X67"/>
    <mergeCell ref="AM87:AT87"/>
    <mergeCell ref="AU87:AZ87"/>
    <mergeCell ref="BA87:BH87"/>
    <mergeCell ref="BI87:BN87"/>
    <mergeCell ref="BO87:BV87"/>
    <mergeCell ref="E83:R84"/>
    <mergeCell ref="S83:AF84"/>
    <mergeCell ref="AG83:AT84"/>
    <mergeCell ref="AU83:BH84"/>
    <mergeCell ref="BI83:BV84"/>
    <mergeCell ref="E99:R100"/>
    <mergeCell ref="S99:AF100"/>
    <mergeCell ref="AG99:AT100"/>
    <mergeCell ref="AU99:BH100"/>
    <mergeCell ref="BI99:BV100"/>
    <mergeCell ref="BW99:CJ100"/>
    <mergeCell ref="E91:R92"/>
    <mergeCell ref="S91:AF92"/>
    <mergeCell ref="AG91:AT92"/>
    <mergeCell ref="AU91:BH92"/>
    <mergeCell ref="BI91:BV92"/>
    <mergeCell ref="BW91:CJ92"/>
    <mergeCell ref="CC96:CJ97"/>
    <mergeCell ref="CC49:CJ49"/>
    <mergeCell ref="AU58:AZ59"/>
    <mergeCell ref="BA58:BH59"/>
    <mergeCell ref="BI58:BN59"/>
    <mergeCell ref="BO58:BV59"/>
    <mergeCell ref="BW58:CB59"/>
    <mergeCell ref="CC58:CJ59"/>
    <mergeCell ref="E49:J49"/>
    <mergeCell ref="K49:R49"/>
    <mergeCell ref="S49:X49"/>
    <mergeCell ref="Y49:AF49"/>
    <mergeCell ref="AG49:AL49"/>
    <mergeCell ref="AM49:AT49"/>
    <mergeCell ref="AU49:AZ49"/>
    <mergeCell ref="BA49:BH49"/>
    <mergeCell ref="BI49:BN49"/>
    <mergeCell ref="S50:X51"/>
    <mergeCell ref="Y50:AF51"/>
    <mergeCell ref="AG50:AL51"/>
    <mergeCell ref="AM50:AT51"/>
    <mergeCell ref="AU50:AZ51"/>
    <mergeCell ref="BA50:BH51"/>
    <mergeCell ref="BI50:BN51"/>
    <mergeCell ref="BO49:BV49"/>
    <mergeCell ref="BW49:CB49"/>
    <mergeCell ref="CK50:CR51"/>
    <mergeCell ref="A53:D53"/>
    <mergeCell ref="E53:R54"/>
    <mergeCell ref="S53:AF54"/>
    <mergeCell ref="AG53:AT54"/>
    <mergeCell ref="AU53:BH54"/>
    <mergeCell ref="BI53:BV54"/>
    <mergeCell ref="BW53:CJ54"/>
    <mergeCell ref="CK53:CR57"/>
    <mergeCell ref="A54:D54"/>
    <mergeCell ref="A55:D56"/>
    <mergeCell ref="E55:R56"/>
    <mergeCell ref="S55:AF56"/>
    <mergeCell ref="AG55:AT56"/>
    <mergeCell ref="AU55:BH56"/>
    <mergeCell ref="BI55:BV56"/>
    <mergeCell ref="BW55:CJ56"/>
    <mergeCell ref="E57:J57"/>
    <mergeCell ref="BO50:BV51"/>
    <mergeCell ref="BW50:CB51"/>
    <mergeCell ref="CC50:CJ51"/>
    <mergeCell ref="A50:D51"/>
    <mergeCell ref="E50:J51"/>
    <mergeCell ref="K50:R51"/>
    <mergeCell ref="CK58:CR59"/>
    <mergeCell ref="A61:D61"/>
    <mergeCell ref="E61:R62"/>
    <mergeCell ref="S61:AF62"/>
    <mergeCell ref="AG61:AT62"/>
    <mergeCell ref="AU61:BH62"/>
    <mergeCell ref="BI61:BV62"/>
    <mergeCell ref="BW61:CJ62"/>
    <mergeCell ref="CK61:CR65"/>
    <mergeCell ref="A62:D62"/>
    <mergeCell ref="A63:D64"/>
    <mergeCell ref="E63:R64"/>
    <mergeCell ref="S63:AF64"/>
    <mergeCell ref="AG63:AT64"/>
    <mergeCell ref="AU63:BH64"/>
    <mergeCell ref="BI63:BV64"/>
    <mergeCell ref="BW63:CJ64"/>
    <mergeCell ref="E65:J65"/>
    <mergeCell ref="K65:R65"/>
    <mergeCell ref="S65:X65"/>
    <mergeCell ref="Y65:AF65"/>
    <mergeCell ref="AG65:AL65"/>
    <mergeCell ref="AM65:AT65"/>
    <mergeCell ref="AU65:AZ65"/>
    <mergeCell ref="Y66:AF67"/>
    <mergeCell ref="AG66:AL67"/>
    <mergeCell ref="AM66:AT67"/>
    <mergeCell ref="AU66:AZ67"/>
    <mergeCell ref="BA66:BH67"/>
    <mergeCell ref="BI66:BN67"/>
    <mergeCell ref="BO66:BV67"/>
    <mergeCell ref="BW66:CB67"/>
    <mergeCell ref="CC66:CJ67"/>
    <mergeCell ref="CK66:CR67"/>
    <mergeCell ref="A69:D69"/>
    <mergeCell ref="E69:R70"/>
    <mergeCell ref="S69:AF70"/>
    <mergeCell ref="AG69:AT70"/>
    <mergeCell ref="AU69:BH70"/>
    <mergeCell ref="BI69:BV70"/>
    <mergeCell ref="BW69:CJ70"/>
    <mergeCell ref="CK69:CR73"/>
    <mergeCell ref="A70:D70"/>
    <mergeCell ref="A71:D72"/>
    <mergeCell ref="E71:R72"/>
    <mergeCell ref="S71:AF72"/>
    <mergeCell ref="AG71:AT72"/>
    <mergeCell ref="AU71:BH72"/>
    <mergeCell ref="BI71:BV72"/>
    <mergeCell ref="BW71:CJ72"/>
    <mergeCell ref="A73:D73"/>
    <mergeCell ref="E73:J73"/>
    <mergeCell ref="K73:R73"/>
    <mergeCell ref="S73:X73"/>
    <mergeCell ref="Y73:AF73"/>
    <mergeCell ref="AG73:AL73"/>
    <mergeCell ref="AM73:AT73"/>
    <mergeCell ref="CC73:CJ73"/>
    <mergeCell ref="A74:D75"/>
    <mergeCell ref="E74:J75"/>
    <mergeCell ref="K74:R75"/>
    <mergeCell ref="S74:X75"/>
    <mergeCell ref="Y74:AF75"/>
    <mergeCell ref="AG74:AL75"/>
    <mergeCell ref="AM74:AT75"/>
    <mergeCell ref="AU74:AZ75"/>
    <mergeCell ref="BA74:BH75"/>
    <mergeCell ref="BI74:BN75"/>
    <mergeCell ref="BO74:BV75"/>
    <mergeCell ref="BW74:CB75"/>
    <mergeCell ref="CC74:CJ75"/>
    <mergeCell ref="CK74:CR75"/>
    <mergeCell ref="A79:H79"/>
    <mergeCell ref="I79:T79"/>
    <mergeCell ref="X79:AF81"/>
    <mergeCell ref="AN79:CB81"/>
    <mergeCell ref="CP79:CR80"/>
    <mergeCell ref="A80:H81"/>
    <mergeCell ref="I80:T81"/>
    <mergeCell ref="A83:D83"/>
    <mergeCell ref="CK83:CR87"/>
    <mergeCell ref="A84:D84"/>
    <mergeCell ref="A85:D86"/>
    <mergeCell ref="E85:R86"/>
    <mergeCell ref="S85:AF86"/>
    <mergeCell ref="AG85:AT86"/>
    <mergeCell ref="AU85:BH86"/>
    <mergeCell ref="BI85:BV86"/>
    <mergeCell ref="BW85:CJ86"/>
    <mergeCell ref="A87:D87"/>
    <mergeCell ref="E87:J87"/>
    <mergeCell ref="K87:R87"/>
    <mergeCell ref="S87:X87"/>
    <mergeCell ref="Y87:AF87"/>
    <mergeCell ref="AG87:AL87"/>
    <mergeCell ref="A88:D89"/>
    <mergeCell ref="E88:J89"/>
    <mergeCell ref="K88:R89"/>
    <mergeCell ref="S88:X89"/>
    <mergeCell ref="Y88:AF89"/>
    <mergeCell ref="AG88:AL89"/>
    <mergeCell ref="AM88:AT89"/>
    <mergeCell ref="AU88:AZ89"/>
    <mergeCell ref="BA88:BH89"/>
    <mergeCell ref="CK88:CR89"/>
    <mergeCell ref="A91:D91"/>
    <mergeCell ref="CK91:CR95"/>
    <mergeCell ref="A92:D92"/>
    <mergeCell ref="A93:D94"/>
    <mergeCell ref="E93:R94"/>
    <mergeCell ref="S93:AF94"/>
    <mergeCell ref="AG93:AT94"/>
    <mergeCell ref="AU93:BH94"/>
    <mergeCell ref="BI93:BV94"/>
    <mergeCell ref="BW93:CJ94"/>
    <mergeCell ref="A95:D95"/>
    <mergeCell ref="E95:J95"/>
    <mergeCell ref="K95:R95"/>
    <mergeCell ref="S95:X95"/>
    <mergeCell ref="Y95:AF95"/>
    <mergeCell ref="AG95:AL95"/>
    <mergeCell ref="AM95:AT95"/>
    <mergeCell ref="AU95:AZ95"/>
    <mergeCell ref="BA95:BH95"/>
    <mergeCell ref="BI95:BN95"/>
    <mergeCell ref="BO95:BV95"/>
    <mergeCell ref="BW95:CB95"/>
    <mergeCell ref="CC95:CJ95"/>
    <mergeCell ref="CK96:CR97"/>
    <mergeCell ref="A99:D99"/>
    <mergeCell ref="CK99:CR103"/>
    <mergeCell ref="A100:D100"/>
    <mergeCell ref="A101:D102"/>
    <mergeCell ref="E101:R102"/>
    <mergeCell ref="S101:AF102"/>
    <mergeCell ref="AG101:AT102"/>
    <mergeCell ref="AU101:BH102"/>
    <mergeCell ref="BI101:BV102"/>
    <mergeCell ref="BW101:CJ102"/>
    <mergeCell ref="A103:D103"/>
    <mergeCell ref="E103:J103"/>
    <mergeCell ref="K103:R103"/>
    <mergeCell ref="S103:X103"/>
    <mergeCell ref="Y103:AF103"/>
    <mergeCell ref="AG103:AL103"/>
    <mergeCell ref="AM103:AT103"/>
    <mergeCell ref="AU103:AZ103"/>
    <mergeCell ref="BA103:BH103"/>
    <mergeCell ref="A96:D97"/>
    <mergeCell ref="E96:J97"/>
    <mergeCell ref="K96:R97"/>
    <mergeCell ref="CC103:CJ103"/>
    <mergeCell ref="S104:X105"/>
    <mergeCell ref="Y104:AF105"/>
    <mergeCell ref="AG104:AL105"/>
    <mergeCell ref="AM104:AT105"/>
    <mergeCell ref="AU104:AZ105"/>
    <mergeCell ref="BA104:BH105"/>
    <mergeCell ref="BI96:BN97"/>
    <mergeCell ref="BO96:BV97"/>
    <mergeCell ref="BW96:CB97"/>
    <mergeCell ref="S96:X97"/>
    <mergeCell ref="Y96:AF97"/>
    <mergeCell ref="AG96:AL97"/>
    <mergeCell ref="AM96:AT97"/>
    <mergeCell ref="AU96:AZ97"/>
    <mergeCell ref="BA96:BH97"/>
    <mergeCell ref="BI103:BN103"/>
    <mergeCell ref="BO103:BV103"/>
    <mergeCell ref="BW103:CB103"/>
    <mergeCell ref="CC104:CJ105"/>
    <mergeCell ref="CK104:CR105"/>
    <mergeCell ref="A107:D107"/>
    <mergeCell ref="E107:R108"/>
    <mergeCell ref="S107:AF108"/>
    <mergeCell ref="AG107:AT108"/>
    <mergeCell ref="AU107:BH108"/>
    <mergeCell ref="BI107:BV108"/>
    <mergeCell ref="BW107:CJ108"/>
    <mergeCell ref="CK107:CR111"/>
    <mergeCell ref="A108:D108"/>
    <mergeCell ref="A109:D110"/>
    <mergeCell ref="E109:R110"/>
    <mergeCell ref="S109:AF110"/>
    <mergeCell ref="AG109:AT110"/>
    <mergeCell ref="AU109:BH110"/>
    <mergeCell ref="BI109:BV110"/>
    <mergeCell ref="BW109:CJ110"/>
    <mergeCell ref="A111:D111"/>
    <mergeCell ref="E111:J111"/>
    <mergeCell ref="K111:R111"/>
    <mergeCell ref="A104:D105"/>
    <mergeCell ref="E104:J105"/>
    <mergeCell ref="K104:R105"/>
    <mergeCell ref="Y111:AF111"/>
    <mergeCell ref="AG111:AL111"/>
    <mergeCell ref="AM111:AT111"/>
    <mergeCell ref="AU111:AZ111"/>
    <mergeCell ref="BA111:BH111"/>
    <mergeCell ref="BI111:BN111"/>
    <mergeCell ref="BO111:BV111"/>
    <mergeCell ref="BW111:CB111"/>
    <mergeCell ref="BI104:BN105"/>
    <mergeCell ref="BO104:BV105"/>
    <mergeCell ref="BW104:CB105"/>
    <mergeCell ref="A112:D113"/>
    <mergeCell ref="E112:J113"/>
    <mergeCell ref="K112:R113"/>
    <mergeCell ref="S112:X113"/>
    <mergeCell ref="Y112:AF113"/>
    <mergeCell ref="AG112:AL113"/>
    <mergeCell ref="AM112:AT113"/>
    <mergeCell ref="AU112:AZ113"/>
    <mergeCell ref="BA112:BH113"/>
    <mergeCell ref="CK112:CR113"/>
    <mergeCell ref="E14:R14"/>
    <mergeCell ref="S14:AF14"/>
    <mergeCell ref="AG14:AT14"/>
    <mergeCell ref="AU14:BH14"/>
    <mergeCell ref="BI14:BV14"/>
    <mergeCell ref="BW14:CJ14"/>
    <mergeCell ref="E22:R22"/>
    <mergeCell ref="S22:AF22"/>
    <mergeCell ref="AG22:AT22"/>
    <mergeCell ref="AU22:BH22"/>
    <mergeCell ref="BI22:BV22"/>
    <mergeCell ref="BW22:CJ22"/>
    <mergeCell ref="E30:R30"/>
    <mergeCell ref="S30:AF30"/>
    <mergeCell ref="AG30:AT30"/>
    <mergeCell ref="AU30:BH30"/>
    <mergeCell ref="BI30:BV30"/>
    <mergeCell ref="BW30:CJ30"/>
    <mergeCell ref="E38:R38"/>
    <mergeCell ref="S38:AF38"/>
    <mergeCell ref="AG38:AT38"/>
    <mergeCell ref="AU38:BH38"/>
    <mergeCell ref="BI38:BV38"/>
    <mergeCell ref="BW38:CJ38"/>
    <mergeCell ref="E52:R52"/>
    <mergeCell ref="S52:AF52"/>
    <mergeCell ref="AG52:AT52"/>
    <mergeCell ref="AU52:BH52"/>
    <mergeCell ref="BI52:BV52"/>
    <mergeCell ref="BW52:CJ52"/>
    <mergeCell ref="E60:R60"/>
    <mergeCell ref="S60:AF60"/>
    <mergeCell ref="AG60:AT60"/>
    <mergeCell ref="AU60:BH60"/>
    <mergeCell ref="BI60:BV60"/>
    <mergeCell ref="BW60:CJ60"/>
    <mergeCell ref="BA57:BH57"/>
    <mergeCell ref="BI57:BN57"/>
    <mergeCell ref="BO57:BV57"/>
    <mergeCell ref="BW57:CB57"/>
    <mergeCell ref="CC57:CJ57"/>
    <mergeCell ref="E58:J59"/>
    <mergeCell ref="K58:R59"/>
    <mergeCell ref="S58:X59"/>
    <mergeCell ref="Y58:AF59"/>
    <mergeCell ref="AG58:AL59"/>
    <mergeCell ref="AM58:AT59"/>
    <mergeCell ref="BW68:CJ68"/>
    <mergeCell ref="E76:R76"/>
    <mergeCell ref="S76:AF76"/>
    <mergeCell ref="AG76:AT76"/>
    <mergeCell ref="AU76:BH76"/>
    <mergeCell ref="BI76:BV76"/>
    <mergeCell ref="BW76:CJ76"/>
    <mergeCell ref="E90:R90"/>
    <mergeCell ref="S90:AF90"/>
    <mergeCell ref="AG90:AT90"/>
    <mergeCell ref="AU90:BH90"/>
    <mergeCell ref="BI90:BV90"/>
    <mergeCell ref="BW90:CJ90"/>
    <mergeCell ref="BW87:CB87"/>
    <mergeCell ref="CC87:CJ87"/>
    <mergeCell ref="BI88:BN89"/>
    <mergeCell ref="BO88:BV89"/>
    <mergeCell ref="BW88:CB89"/>
    <mergeCell ref="CC88:CJ89"/>
    <mergeCell ref="AU73:AZ73"/>
    <mergeCell ref="BA73:BH73"/>
    <mergeCell ref="BI73:BN73"/>
    <mergeCell ref="BO73:BV73"/>
    <mergeCell ref="BW73:CB73"/>
    <mergeCell ref="E114:R114"/>
    <mergeCell ref="S114:AF114"/>
    <mergeCell ref="AG114:AT114"/>
    <mergeCell ref="AU114:BH114"/>
    <mergeCell ref="BI114:BV114"/>
    <mergeCell ref="BW114:CJ114"/>
    <mergeCell ref="E98:R98"/>
    <mergeCell ref="S98:AF98"/>
    <mergeCell ref="AG98:AT98"/>
    <mergeCell ref="AU98:BH98"/>
    <mergeCell ref="BI98:BV98"/>
    <mergeCell ref="BW98:CJ98"/>
    <mergeCell ref="E106:R106"/>
    <mergeCell ref="S106:AF106"/>
    <mergeCell ref="AG106:AT106"/>
    <mergeCell ref="AU106:BH106"/>
    <mergeCell ref="BI106:BV106"/>
    <mergeCell ref="BW106:CJ106"/>
    <mergeCell ref="CC111:CJ111"/>
    <mergeCell ref="BI112:BN113"/>
    <mergeCell ref="BO112:BV113"/>
    <mergeCell ref="BW112:CB113"/>
    <mergeCell ref="CC112:CJ113"/>
    <mergeCell ref="S111:X111"/>
  </mergeCells>
  <phoneticPr fontId="11"/>
  <dataValidations count="2">
    <dataValidation type="list" allowBlank="1" showInputMessage="1" showErrorMessage="1" sqref="E7 BW7 S7 AU7 BI7 AG7 E15 BW15 AG31 AU15 BI15 AG15 E23 BW23 S23 AU23 BI23 AG23 E31 BW31 S31 AU31 BI31 S15 E45 BW45 S45 AU45 BI45 AG45 E53 BW53 AG69 AU53 BI53 AG53 E61 BW61 S61 AU61 BI61 AG61 E69 BW69 S69 AU69 BI69 S53 E83 BW83 S83 AU83 BI83 AG83 E91 BW91 AG107 AU91 BI91 AG91 E99 BW99 S99 AU99 BI99 AG99 E107 BW107 S107 AU107 BI107 S91" xr:uid="{00000000-0002-0000-0500-000000000000}">
      <formula1>地方</formula1>
    </dataValidation>
    <dataValidation type="list" showInputMessage="1" showErrorMessage="1" sqref="E9:CJ10 E33:CJ34 E25:CJ26 E17:CJ18 E47:CJ48 E71:CJ72 E63:CJ64 E55:CJ56 E85:CJ86 E109:CJ110 E101:CJ102 E93:CJ94" xr:uid="{00000000-0002-0000-0500-000001000000}">
      <formula1>OFFSET(INDIRECT(E7),0,0,1,COUNTA(INDIRECT(E7))-COUNTIF(INDIRECT(E7),""))</formula1>
    </dataValidation>
  </dataValidations>
  <printOptions horizontalCentered="1" verticalCentered="1"/>
  <pageMargins left="0.70866141732283472" right="0.70866141732283472" top="0.78740157480314965" bottom="0.70866141732283472" header="0.31496062992125984" footer="0.70866141732283472"/>
  <pageSetup paperSize="9" orientation="landscape" r:id="rId1"/>
  <headerFooter alignWithMargins="0">
    <oddFooter>&amp;C&amp;"ＭＳ 明朝,標準"-5-</oddFooter>
  </headerFooter>
  <rowBreaks count="2" manualBreakCount="2">
    <brk id="38" max="16383" man="1"/>
    <brk id="76"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DD43"/>
  <sheetViews>
    <sheetView showGridLines="0" view="pageBreakPreview" zoomScale="70" zoomScaleNormal="70" zoomScaleSheetLayoutView="70" workbookViewId="0">
      <selection activeCell="CL24" sqref="CL24"/>
    </sheetView>
  </sheetViews>
  <sheetFormatPr defaultColWidth="2.08984375" defaultRowHeight="12.5"/>
  <cols>
    <col min="1" max="29" width="2.08984375" style="172"/>
    <col min="30" max="30" width="2.08984375" style="172" customWidth="1"/>
    <col min="31" max="16384" width="2.08984375" style="172"/>
  </cols>
  <sheetData>
    <row r="1" spans="2:108">
      <c r="B1" s="825" t="s">
        <v>1750</v>
      </c>
      <c r="C1" s="825"/>
      <c r="D1" s="825"/>
      <c r="E1" s="825"/>
      <c r="F1" s="825"/>
      <c r="G1" s="825"/>
      <c r="H1" s="825"/>
      <c r="I1" s="825"/>
      <c r="DB1" s="826" t="s">
        <v>1751</v>
      </c>
      <c r="DC1" s="827"/>
      <c r="DD1" s="828"/>
    </row>
    <row r="2" spans="2:108">
      <c r="B2" s="825"/>
      <c r="C2" s="825"/>
      <c r="D2" s="825"/>
      <c r="E2" s="825"/>
      <c r="F2" s="825"/>
      <c r="G2" s="825"/>
      <c r="H2" s="825"/>
      <c r="I2" s="825"/>
      <c r="DB2" s="829"/>
      <c r="DC2" s="830"/>
      <c r="DD2" s="831"/>
    </row>
    <row r="3" spans="2:108" ht="13" thickBot="1">
      <c r="DB3" s="832"/>
      <c r="DC3" s="833"/>
      <c r="DD3" s="834"/>
    </row>
    <row r="4" spans="2:108" ht="13" thickTop="1">
      <c r="B4" s="835" t="s">
        <v>304</v>
      </c>
      <c r="C4" s="836"/>
      <c r="D4" s="836"/>
      <c r="E4" s="836"/>
      <c r="F4" s="836"/>
      <c r="G4" s="836"/>
      <c r="H4" s="836"/>
      <c r="I4" s="836"/>
      <c r="J4" s="837" t="s">
        <v>305</v>
      </c>
      <c r="K4" s="838"/>
      <c r="L4" s="838"/>
      <c r="M4" s="838"/>
      <c r="N4" s="838"/>
      <c r="O4" s="838"/>
      <c r="P4" s="838"/>
      <c r="Q4" s="838"/>
      <c r="R4" s="838"/>
      <c r="S4" s="838"/>
      <c r="T4" s="838"/>
      <c r="U4" s="839"/>
    </row>
    <row r="5" spans="2:108" ht="52.5" customHeight="1" thickBot="1">
      <c r="B5" s="835"/>
      <c r="C5" s="836"/>
      <c r="D5" s="836"/>
      <c r="E5" s="836"/>
      <c r="F5" s="836"/>
      <c r="G5" s="836"/>
      <c r="H5" s="836"/>
      <c r="I5" s="844"/>
      <c r="J5" s="841"/>
      <c r="K5" s="842"/>
      <c r="L5" s="842"/>
      <c r="M5" s="842"/>
      <c r="N5" s="842"/>
      <c r="O5" s="842"/>
      <c r="P5" s="842"/>
      <c r="Q5" s="842"/>
      <c r="R5" s="842"/>
      <c r="S5" s="842"/>
      <c r="T5" s="842"/>
      <c r="U5" s="843"/>
      <c r="AA5" s="184" t="str">
        <f>申!A1</f>
        <v>　令和 ７ 年度</v>
      </c>
      <c r="AB5" s="184"/>
      <c r="AC5" s="184"/>
      <c r="AD5" s="184"/>
      <c r="AE5" s="184"/>
      <c r="AF5" s="184"/>
      <c r="AG5" s="184"/>
      <c r="AH5" s="184"/>
      <c r="AI5" s="183"/>
      <c r="AJ5" s="183"/>
      <c r="AL5" s="840" t="s">
        <v>306</v>
      </c>
      <c r="AM5" s="840"/>
      <c r="AN5" s="840"/>
      <c r="AO5" s="840"/>
      <c r="AP5" s="840"/>
      <c r="AQ5" s="840"/>
      <c r="AR5" s="840"/>
      <c r="AS5" s="840"/>
      <c r="AT5" s="840"/>
      <c r="AU5" s="840"/>
      <c r="AV5" s="840"/>
      <c r="AW5" s="840"/>
      <c r="AX5" s="840"/>
      <c r="AY5" s="840"/>
      <c r="AZ5" s="840"/>
      <c r="BA5" s="840"/>
      <c r="BB5" s="840"/>
      <c r="BC5" s="840"/>
      <c r="BD5" s="840"/>
      <c r="BE5" s="840"/>
      <c r="BF5" s="840"/>
      <c r="BG5" s="840"/>
      <c r="BH5" s="840"/>
      <c r="BI5" s="840"/>
      <c r="BJ5" s="840"/>
      <c r="BK5" s="840"/>
      <c r="BL5" s="840"/>
      <c r="BM5" s="840"/>
      <c r="BN5" s="840"/>
      <c r="BO5" s="840"/>
      <c r="BP5" s="840"/>
      <c r="BQ5" s="840"/>
      <c r="BR5" s="840"/>
      <c r="BS5" s="840"/>
      <c r="BT5" s="840"/>
      <c r="BU5" s="840"/>
      <c r="BV5" s="840"/>
      <c r="BW5" s="840"/>
      <c r="BX5" s="840"/>
      <c r="BY5" s="840"/>
      <c r="BZ5" s="840"/>
      <c r="CA5" s="840"/>
      <c r="CB5" s="840"/>
      <c r="CC5" s="840"/>
      <c r="CD5" s="840"/>
      <c r="CE5" s="840"/>
      <c r="CF5" s="840"/>
      <c r="CG5" s="840"/>
      <c r="CH5" s="840"/>
      <c r="CI5" s="840"/>
      <c r="CJ5" s="840"/>
    </row>
    <row r="6" spans="2:108" ht="13" thickTop="1"/>
    <row r="7" spans="2:108" ht="33.75" customHeight="1">
      <c r="B7" s="865" t="s">
        <v>1625</v>
      </c>
      <c r="C7" s="865"/>
      <c r="D7" s="865"/>
      <c r="E7" s="854"/>
      <c r="F7" s="855"/>
      <c r="G7" s="855"/>
      <c r="H7" s="855"/>
      <c r="I7" s="855"/>
      <c r="J7" s="855"/>
      <c r="K7" s="855"/>
      <c r="L7" s="855"/>
      <c r="M7" s="855"/>
      <c r="N7" s="855"/>
      <c r="O7" s="855"/>
      <c r="P7" s="855"/>
      <c r="Q7" s="855"/>
      <c r="R7" s="855"/>
      <c r="S7" s="855"/>
      <c r="T7" s="855"/>
      <c r="U7" s="855"/>
      <c r="V7" s="855"/>
      <c r="W7" s="855"/>
      <c r="X7" s="855"/>
      <c r="Y7" s="855"/>
      <c r="Z7" s="856"/>
      <c r="AA7" s="854"/>
      <c r="AB7" s="855"/>
      <c r="AC7" s="855"/>
      <c r="AD7" s="855"/>
      <c r="AE7" s="855"/>
      <c r="AF7" s="855"/>
      <c r="AG7" s="855"/>
      <c r="AH7" s="855"/>
      <c r="AI7" s="855"/>
      <c r="AJ7" s="855"/>
      <c r="AK7" s="855"/>
      <c r="AL7" s="855"/>
      <c r="AM7" s="855"/>
      <c r="AN7" s="855"/>
      <c r="AO7" s="855"/>
      <c r="AP7" s="855"/>
      <c r="AQ7" s="855"/>
      <c r="AR7" s="855"/>
      <c r="AS7" s="855"/>
      <c r="AT7" s="855"/>
      <c r="AU7" s="855"/>
      <c r="AV7" s="856"/>
      <c r="AW7" s="854"/>
      <c r="AX7" s="855"/>
      <c r="AY7" s="855"/>
      <c r="AZ7" s="855"/>
      <c r="BA7" s="855"/>
      <c r="BB7" s="855"/>
      <c r="BC7" s="855"/>
      <c r="BD7" s="855"/>
      <c r="BE7" s="855"/>
      <c r="BF7" s="855"/>
      <c r="BG7" s="855"/>
      <c r="BH7" s="855"/>
      <c r="BI7" s="855"/>
      <c r="BJ7" s="855"/>
      <c r="BK7" s="855"/>
      <c r="BL7" s="855"/>
      <c r="BM7" s="855"/>
      <c r="BN7" s="855"/>
      <c r="BO7" s="855"/>
      <c r="BP7" s="855"/>
      <c r="BQ7" s="855"/>
      <c r="BR7" s="856"/>
      <c r="BS7" s="854"/>
      <c r="BT7" s="855"/>
      <c r="BU7" s="855"/>
      <c r="BV7" s="855"/>
      <c r="BW7" s="855"/>
      <c r="BX7" s="855"/>
      <c r="BY7" s="855"/>
      <c r="BZ7" s="855"/>
      <c r="CA7" s="855"/>
      <c r="CB7" s="855"/>
      <c r="CC7" s="855"/>
      <c r="CD7" s="855"/>
      <c r="CE7" s="855"/>
      <c r="CF7" s="855"/>
      <c r="CG7" s="855"/>
      <c r="CH7" s="855"/>
      <c r="CI7" s="855"/>
      <c r="CJ7" s="855"/>
      <c r="CK7" s="855"/>
      <c r="CL7" s="855"/>
      <c r="CM7" s="855"/>
      <c r="CN7" s="856"/>
      <c r="CO7" s="880" t="s">
        <v>308</v>
      </c>
      <c r="CP7" s="880"/>
      <c r="CQ7" s="880"/>
      <c r="CR7" s="880"/>
      <c r="CS7" s="880"/>
      <c r="CT7" s="880"/>
      <c r="CU7" s="880"/>
      <c r="CV7" s="880"/>
      <c r="CW7" s="880"/>
      <c r="CX7" s="880"/>
      <c r="CY7" s="880"/>
      <c r="CZ7" s="880"/>
      <c r="DA7" s="880"/>
      <c r="DB7" s="880"/>
      <c r="DC7" s="880"/>
      <c r="DD7" s="881"/>
    </row>
    <row r="8" spans="2:108" ht="33.75" customHeight="1" thickBot="1">
      <c r="B8" s="884" t="s">
        <v>309</v>
      </c>
      <c r="C8" s="885"/>
      <c r="D8" s="885"/>
      <c r="E8" s="857"/>
      <c r="F8" s="858"/>
      <c r="G8" s="858"/>
      <c r="H8" s="858"/>
      <c r="I8" s="858"/>
      <c r="J8" s="858"/>
      <c r="K8" s="858"/>
      <c r="L8" s="858"/>
      <c r="M8" s="858"/>
      <c r="N8" s="858"/>
      <c r="O8" s="858"/>
      <c r="P8" s="858"/>
      <c r="Q8" s="858"/>
      <c r="R8" s="858"/>
      <c r="S8" s="858"/>
      <c r="T8" s="858"/>
      <c r="U8" s="858"/>
      <c r="V8" s="858"/>
      <c r="W8" s="858"/>
      <c r="X8" s="858"/>
      <c r="Y8" s="858"/>
      <c r="Z8" s="859"/>
      <c r="AA8" s="857"/>
      <c r="AB8" s="858"/>
      <c r="AC8" s="858"/>
      <c r="AD8" s="858"/>
      <c r="AE8" s="858"/>
      <c r="AF8" s="858"/>
      <c r="AG8" s="858"/>
      <c r="AH8" s="858"/>
      <c r="AI8" s="858"/>
      <c r="AJ8" s="858"/>
      <c r="AK8" s="858"/>
      <c r="AL8" s="858"/>
      <c r="AM8" s="858"/>
      <c r="AN8" s="858"/>
      <c r="AO8" s="858"/>
      <c r="AP8" s="858"/>
      <c r="AQ8" s="858"/>
      <c r="AR8" s="858"/>
      <c r="AS8" s="858"/>
      <c r="AT8" s="858"/>
      <c r="AU8" s="858"/>
      <c r="AV8" s="859"/>
      <c r="AW8" s="857"/>
      <c r="AX8" s="858"/>
      <c r="AY8" s="858"/>
      <c r="AZ8" s="858"/>
      <c r="BA8" s="858"/>
      <c r="BB8" s="858"/>
      <c r="BC8" s="858"/>
      <c r="BD8" s="858"/>
      <c r="BE8" s="858"/>
      <c r="BF8" s="858"/>
      <c r="BG8" s="858"/>
      <c r="BH8" s="858"/>
      <c r="BI8" s="858"/>
      <c r="BJ8" s="858"/>
      <c r="BK8" s="858"/>
      <c r="BL8" s="858"/>
      <c r="BM8" s="858"/>
      <c r="BN8" s="858"/>
      <c r="BO8" s="858"/>
      <c r="BP8" s="858"/>
      <c r="BQ8" s="858"/>
      <c r="BR8" s="859"/>
      <c r="BS8" s="857"/>
      <c r="BT8" s="858"/>
      <c r="BU8" s="858"/>
      <c r="BV8" s="858"/>
      <c r="BW8" s="858"/>
      <c r="BX8" s="858"/>
      <c r="BY8" s="858"/>
      <c r="BZ8" s="858"/>
      <c r="CA8" s="858"/>
      <c r="CB8" s="858"/>
      <c r="CC8" s="858"/>
      <c r="CD8" s="858"/>
      <c r="CE8" s="858"/>
      <c r="CF8" s="858"/>
      <c r="CG8" s="858"/>
      <c r="CH8" s="858"/>
      <c r="CI8" s="858"/>
      <c r="CJ8" s="858"/>
      <c r="CK8" s="858"/>
      <c r="CL8" s="858"/>
      <c r="CM8" s="858"/>
      <c r="CN8" s="859"/>
      <c r="CO8" s="882"/>
      <c r="CP8" s="882"/>
      <c r="CQ8" s="882"/>
      <c r="CR8" s="882"/>
      <c r="CS8" s="882"/>
      <c r="CT8" s="882"/>
      <c r="CU8" s="882"/>
      <c r="CV8" s="882"/>
      <c r="CW8" s="882"/>
      <c r="CX8" s="882"/>
      <c r="CY8" s="882"/>
      <c r="CZ8" s="882"/>
      <c r="DA8" s="882"/>
      <c r="DB8" s="882"/>
      <c r="DC8" s="882"/>
      <c r="DD8" s="883"/>
    </row>
    <row r="9" spans="2:108" ht="13" thickTop="1">
      <c r="B9" s="885"/>
      <c r="C9" s="885"/>
      <c r="D9" s="885"/>
      <c r="E9" s="886" t="s">
        <v>310</v>
      </c>
      <c r="F9" s="886"/>
      <c r="G9" s="886"/>
      <c r="H9" s="886"/>
      <c r="I9" s="886"/>
      <c r="J9" s="835"/>
      <c r="K9" s="845" t="s">
        <v>311</v>
      </c>
      <c r="L9" s="846"/>
      <c r="M9" s="846"/>
      <c r="N9" s="846"/>
      <c r="O9" s="846"/>
      <c r="P9" s="846"/>
      <c r="Q9" s="846"/>
      <c r="R9" s="846"/>
      <c r="S9" s="846"/>
      <c r="T9" s="846"/>
      <c r="U9" s="846"/>
      <c r="V9" s="846"/>
      <c r="W9" s="846"/>
      <c r="X9" s="846"/>
      <c r="Y9" s="846"/>
      <c r="Z9" s="847"/>
      <c r="AA9" s="886" t="s">
        <v>310</v>
      </c>
      <c r="AB9" s="886"/>
      <c r="AC9" s="886"/>
      <c r="AD9" s="886"/>
      <c r="AE9" s="886"/>
      <c r="AF9" s="835"/>
      <c r="AG9" s="845" t="s">
        <v>311</v>
      </c>
      <c r="AH9" s="846"/>
      <c r="AI9" s="846"/>
      <c r="AJ9" s="846"/>
      <c r="AK9" s="846"/>
      <c r="AL9" s="846"/>
      <c r="AM9" s="846"/>
      <c r="AN9" s="846"/>
      <c r="AO9" s="846"/>
      <c r="AP9" s="846"/>
      <c r="AQ9" s="846"/>
      <c r="AR9" s="846"/>
      <c r="AS9" s="846"/>
      <c r="AT9" s="846"/>
      <c r="AU9" s="846"/>
      <c r="AV9" s="847"/>
      <c r="AW9" s="886" t="s">
        <v>310</v>
      </c>
      <c r="AX9" s="886"/>
      <c r="AY9" s="886"/>
      <c r="AZ9" s="886"/>
      <c r="BA9" s="886"/>
      <c r="BB9" s="835"/>
      <c r="BC9" s="845" t="s">
        <v>311</v>
      </c>
      <c r="BD9" s="846"/>
      <c r="BE9" s="846"/>
      <c r="BF9" s="846"/>
      <c r="BG9" s="846"/>
      <c r="BH9" s="846"/>
      <c r="BI9" s="846"/>
      <c r="BJ9" s="846"/>
      <c r="BK9" s="846"/>
      <c r="BL9" s="846"/>
      <c r="BM9" s="846"/>
      <c r="BN9" s="846"/>
      <c r="BO9" s="846"/>
      <c r="BP9" s="846"/>
      <c r="BQ9" s="846"/>
      <c r="BR9" s="847"/>
      <c r="BS9" s="886" t="s">
        <v>310</v>
      </c>
      <c r="BT9" s="886"/>
      <c r="BU9" s="886"/>
      <c r="BV9" s="886"/>
      <c r="BW9" s="886"/>
      <c r="BX9" s="835"/>
      <c r="BY9" s="845" t="s">
        <v>311</v>
      </c>
      <c r="BZ9" s="846"/>
      <c r="CA9" s="846"/>
      <c r="CB9" s="846"/>
      <c r="CC9" s="846"/>
      <c r="CD9" s="846"/>
      <c r="CE9" s="846"/>
      <c r="CF9" s="846"/>
      <c r="CG9" s="846"/>
      <c r="CH9" s="846"/>
      <c r="CI9" s="846"/>
      <c r="CJ9" s="846"/>
      <c r="CK9" s="846"/>
      <c r="CL9" s="846"/>
      <c r="CM9" s="846"/>
      <c r="CN9" s="847"/>
      <c r="CO9" s="173"/>
      <c r="CP9" s="174"/>
      <c r="CQ9" s="174"/>
      <c r="CR9" s="174"/>
      <c r="CS9" s="174"/>
      <c r="CT9" s="174"/>
      <c r="CU9" s="174"/>
      <c r="CV9" s="175"/>
      <c r="CW9" s="869" t="s">
        <v>312</v>
      </c>
      <c r="CX9" s="870"/>
      <c r="CY9" s="870"/>
      <c r="CZ9" s="870"/>
      <c r="DA9" s="870"/>
      <c r="DB9" s="870"/>
      <c r="DC9" s="870"/>
      <c r="DD9" s="871"/>
    </row>
    <row r="10" spans="2:108">
      <c r="B10" s="885"/>
      <c r="C10" s="885"/>
      <c r="D10" s="885"/>
      <c r="E10" s="886"/>
      <c r="F10" s="886"/>
      <c r="G10" s="886"/>
      <c r="H10" s="886"/>
      <c r="I10" s="886"/>
      <c r="J10" s="835"/>
      <c r="K10" s="848"/>
      <c r="L10" s="849"/>
      <c r="M10" s="849"/>
      <c r="N10" s="849"/>
      <c r="O10" s="849"/>
      <c r="P10" s="849"/>
      <c r="Q10" s="849"/>
      <c r="R10" s="850"/>
      <c r="S10" s="851" t="s">
        <v>312</v>
      </c>
      <c r="T10" s="852"/>
      <c r="U10" s="852"/>
      <c r="V10" s="852"/>
      <c r="W10" s="852"/>
      <c r="X10" s="852"/>
      <c r="Y10" s="852"/>
      <c r="Z10" s="853"/>
      <c r="AA10" s="886"/>
      <c r="AB10" s="886"/>
      <c r="AC10" s="886"/>
      <c r="AD10" s="886"/>
      <c r="AE10" s="886"/>
      <c r="AF10" s="835"/>
      <c r="AG10" s="848"/>
      <c r="AH10" s="849"/>
      <c r="AI10" s="849"/>
      <c r="AJ10" s="849"/>
      <c r="AK10" s="849"/>
      <c r="AL10" s="849"/>
      <c r="AM10" s="849"/>
      <c r="AN10" s="850"/>
      <c r="AO10" s="851" t="s">
        <v>312</v>
      </c>
      <c r="AP10" s="852"/>
      <c r="AQ10" s="852"/>
      <c r="AR10" s="852"/>
      <c r="AS10" s="852"/>
      <c r="AT10" s="852"/>
      <c r="AU10" s="852"/>
      <c r="AV10" s="853"/>
      <c r="AW10" s="886"/>
      <c r="AX10" s="886"/>
      <c r="AY10" s="886"/>
      <c r="AZ10" s="886"/>
      <c r="BA10" s="886"/>
      <c r="BB10" s="835"/>
      <c r="BC10" s="848"/>
      <c r="BD10" s="849"/>
      <c r="BE10" s="849"/>
      <c r="BF10" s="849"/>
      <c r="BG10" s="849"/>
      <c r="BH10" s="849"/>
      <c r="BI10" s="849"/>
      <c r="BJ10" s="850"/>
      <c r="BK10" s="851" t="s">
        <v>312</v>
      </c>
      <c r="BL10" s="852"/>
      <c r="BM10" s="852"/>
      <c r="BN10" s="852"/>
      <c r="BO10" s="852"/>
      <c r="BP10" s="852"/>
      <c r="BQ10" s="852"/>
      <c r="BR10" s="853"/>
      <c r="BS10" s="886"/>
      <c r="BT10" s="886"/>
      <c r="BU10" s="886"/>
      <c r="BV10" s="886"/>
      <c r="BW10" s="886"/>
      <c r="BX10" s="835"/>
      <c r="BY10" s="848"/>
      <c r="BZ10" s="849"/>
      <c r="CA10" s="849"/>
      <c r="CB10" s="849"/>
      <c r="CC10" s="849"/>
      <c r="CD10" s="849"/>
      <c r="CE10" s="849"/>
      <c r="CF10" s="850"/>
      <c r="CG10" s="851" t="s">
        <v>312</v>
      </c>
      <c r="CH10" s="852"/>
      <c r="CI10" s="852"/>
      <c r="CJ10" s="852"/>
      <c r="CK10" s="852"/>
      <c r="CL10" s="852"/>
      <c r="CM10" s="852"/>
      <c r="CN10" s="853"/>
      <c r="CO10" s="176"/>
      <c r="CP10" s="177"/>
      <c r="CQ10" s="177"/>
      <c r="CR10" s="177"/>
      <c r="CS10" s="177"/>
      <c r="CT10" s="177"/>
      <c r="CU10" s="177"/>
      <c r="CV10" s="178"/>
      <c r="CW10" s="872"/>
      <c r="CX10" s="873"/>
      <c r="CY10" s="873"/>
      <c r="CZ10" s="873"/>
      <c r="DA10" s="873"/>
      <c r="DB10" s="873"/>
      <c r="DC10" s="873"/>
      <c r="DD10" s="874"/>
    </row>
    <row r="11" spans="2:108" ht="52.5" customHeight="1" thickBot="1">
      <c r="B11" s="885"/>
      <c r="C11" s="885"/>
      <c r="D11" s="885"/>
      <c r="E11" s="875" t="str">
        <f>IF(E8="","",INDEX(港コード!$C$4:$C$739,MATCH(E8,港コード!$G$4:$G$739,0),1))</f>
        <v/>
      </c>
      <c r="F11" s="876"/>
      <c r="G11" s="876"/>
      <c r="H11" s="876"/>
      <c r="I11" s="876"/>
      <c r="J11" s="877"/>
      <c r="K11" s="878"/>
      <c r="L11" s="867"/>
      <c r="M11" s="867"/>
      <c r="N11" s="867"/>
      <c r="O11" s="867"/>
      <c r="P11" s="867"/>
      <c r="Q11" s="867"/>
      <c r="R11" s="879"/>
      <c r="S11" s="866"/>
      <c r="T11" s="867"/>
      <c r="U11" s="867"/>
      <c r="V11" s="867"/>
      <c r="W11" s="867"/>
      <c r="X11" s="867"/>
      <c r="Y11" s="867"/>
      <c r="Z11" s="868"/>
      <c r="AA11" s="875" t="str">
        <f>IF(AA8="","",INDEX(港コード!$C$4:$C$739,MATCH(AA8,港コード!$G$4:$G$739,0),1))</f>
        <v/>
      </c>
      <c r="AB11" s="876"/>
      <c r="AC11" s="876"/>
      <c r="AD11" s="876"/>
      <c r="AE11" s="876"/>
      <c r="AF11" s="877"/>
      <c r="AG11" s="878"/>
      <c r="AH11" s="867"/>
      <c r="AI11" s="867"/>
      <c r="AJ11" s="867"/>
      <c r="AK11" s="867"/>
      <c r="AL11" s="867"/>
      <c r="AM11" s="867"/>
      <c r="AN11" s="879"/>
      <c r="AO11" s="866"/>
      <c r="AP11" s="867"/>
      <c r="AQ11" s="867"/>
      <c r="AR11" s="867"/>
      <c r="AS11" s="867"/>
      <c r="AT11" s="867"/>
      <c r="AU11" s="867"/>
      <c r="AV11" s="868"/>
      <c r="AW11" s="875" t="str">
        <f>IF(AW8="","",INDEX(港コード!$C$4:$C$739,MATCH(AW8,港コード!$G$4:$G$739,0),1))</f>
        <v/>
      </c>
      <c r="AX11" s="876"/>
      <c r="AY11" s="876"/>
      <c r="AZ11" s="876"/>
      <c r="BA11" s="876"/>
      <c r="BB11" s="877"/>
      <c r="BC11" s="878"/>
      <c r="BD11" s="867"/>
      <c r="BE11" s="867"/>
      <c r="BF11" s="867"/>
      <c r="BG11" s="867"/>
      <c r="BH11" s="867"/>
      <c r="BI11" s="867"/>
      <c r="BJ11" s="879"/>
      <c r="BK11" s="866"/>
      <c r="BL11" s="867"/>
      <c r="BM11" s="867"/>
      <c r="BN11" s="867"/>
      <c r="BO11" s="867"/>
      <c r="BP11" s="867"/>
      <c r="BQ11" s="867"/>
      <c r="BR11" s="868"/>
      <c r="BS11" s="875" t="str">
        <f>IF(BS8="","",INDEX(港コード!$C$4:$C$739,MATCH(BS8,港コード!$G$4:$G$739,0),1))</f>
        <v/>
      </c>
      <c r="BT11" s="876"/>
      <c r="BU11" s="876"/>
      <c r="BV11" s="876"/>
      <c r="BW11" s="876"/>
      <c r="BX11" s="877"/>
      <c r="BY11" s="878"/>
      <c r="BZ11" s="867"/>
      <c r="CA11" s="867"/>
      <c r="CB11" s="867"/>
      <c r="CC11" s="867"/>
      <c r="CD11" s="867"/>
      <c r="CE11" s="867"/>
      <c r="CF11" s="879"/>
      <c r="CG11" s="866"/>
      <c r="CH11" s="867"/>
      <c r="CI11" s="867"/>
      <c r="CJ11" s="867"/>
      <c r="CK11" s="867"/>
      <c r="CL11" s="867"/>
      <c r="CM11" s="867"/>
      <c r="CN11" s="868"/>
      <c r="CO11" s="860">
        <f>SUM(K11,AG11,BC11,BY11)</f>
        <v>0</v>
      </c>
      <c r="CP11" s="861"/>
      <c r="CQ11" s="861"/>
      <c r="CR11" s="861"/>
      <c r="CS11" s="861"/>
      <c r="CT11" s="861"/>
      <c r="CU11" s="861"/>
      <c r="CV11" s="862"/>
      <c r="CW11" s="863">
        <f>SUM(S11,AO11,BK11,CG11)</f>
        <v>0</v>
      </c>
      <c r="CX11" s="861"/>
      <c r="CY11" s="861"/>
      <c r="CZ11" s="861"/>
      <c r="DA11" s="861"/>
      <c r="DB11" s="861"/>
      <c r="DC11" s="861"/>
      <c r="DD11" s="864"/>
    </row>
    <row r="12" spans="2:108" ht="13" customHeight="1" thickTop="1"/>
    <row r="13" spans="2:108" ht="33.75" customHeight="1">
      <c r="B13" s="865" t="s">
        <v>1625</v>
      </c>
      <c r="C13" s="865"/>
      <c r="D13" s="865"/>
      <c r="E13" s="854"/>
      <c r="F13" s="855"/>
      <c r="G13" s="855"/>
      <c r="H13" s="855"/>
      <c r="I13" s="855"/>
      <c r="J13" s="855"/>
      <c r="K13" s="855"/>
      <c r="L13" s="855"/>
      <c r="M13" s="855"/>
      <c r="N13" s="855"/>
      <c r="O13" s="855"/>
      <c r="P13" s="855"/>
      <c r="Q13" s="855"/>
      <c r="R13" s="855"/>
      <c r="S13" s="855"/>
      <c r="T13" s="855"/>
      <c r="U13" s="855"/>
      <c r="V13" s="855"/>
      <c r="W13" s="855"/>
      <c r="X13" s="855"/>
      <c r="Y13" s="855"/>
      <c r="Z13" s="856"/>
      <c r="AA13" s="854"/>
      <c r="AB13" s="855"/>
      <c r="AC13" s="855"/>
      <c r="AD13" s="855"/>
      <c r="AE13" s="855"/>
      <c r="AF13" s="855"/>
      <c r="AG13" s="855"/>
      <c r="AH13" s="855"/>
      <c r="AI13" s="855"/>
      <c r="AJ13" s="855"/>
      <c r="AK13" s="855"/>
      <c r="AL13" s="855"/>
      <c r="AM13" s="855"/>
      <c r="AN13" s="855"/>
      <c r="AO13" s="855"/>
      <c r="AP13" s="855"/>
      <c r="AQ13" s="855"/>
      <c r="AR13" s="855"/>
      <c r="AS13" s="855"/>
      <c r="AT13" s="855"/>
      <c r="AU13" s="855"/>
      <c r="AV13" s="856"/>
      <c r="AW13" s="854"/>
      <c r="AX13" s="855"/>
      <c r="AY13" s="855"/>
      <c r="AZ13" s="855"/>
      <c r="BA13" s="855"/>
      <c r="BB13" s="855"/>
      <c r="BC13" s="855"/>
      <c r="BD13" s="855"/>
      <c r="BE13" s="855"/>
      <c r="BF13" s="855"/>
      <c r="BG13" s="855"/>
      <c r="BH13" s="855"/>
      <c r="BI13" s="855"/>
      <c r="BJ13" s="855"/>
      <c r="BK13" s="855"/>
      <c r="BL13" s="855"/>
      <c r="BM13" s="855"/>
      <c r="BN13" s="855"/>
      <c r="BO13" s="855"/>
      <c r="BP13" s="855"/>
      <c r="BQ13" s="855"/>
      <c r="BR13" s="856"/>
      <c r="BS13" s="854"/>
      <c r="BT13" s="855"/>
      <c r="BU13" s="855"/>
      <c r="BV13" s="855"/>
      <c r="BW13" s="855"/>
      <c r="BX13" s="855"/>
      <c r="BY13" s="855"/>
      <c r="BZ13" s="855"/>
      <c r="CA13" s="855"/>
      <c r="CB13" s="855"/>
      <c r="CC13" s="855"/>
      <c r="CD13" s="855"/>
      <c r="CE13" s="855"/>
      <c r="CF13" s="855"/>
      <c r="CG13" s="855"/>
      <c r="CH13" s="855"/>
      <c r="CI13" s="855"/>
      <c r="CJ13" s="855"/>
      <c r="CK13" s="855"/>
      <c r="CL13" s="855"/>
      <c r="CM13" s="855"/>
      <c r="CN13" s="856"/>
      <c r="CO13" s="880" t="s">
        <v>308</v>
      </c>
      <c r="CP13" s="880"/>
      <c r="CQ13" s="880"/>
      <c r="CR13" s="880"/>
      <c r="CS13" s="880"/>
      <c r="CT13" s="880"/>
      <c r="CU13" s="880"/>
      <c r="CV13" s="880"/>
      <c r="CW13" s="880"/>
      <c r="CX13" s="880"/>
      <c r="CY13" s="880"/>
      <c r="CZ13" s="880"/>
      <c r="DA13" s="880"/>
      <c r="DB13" s="880"/>
      <c r="DC13" s="880"/>
      <c r="DD13" s="881"/>
    </row>
    <row r="14" spans="2:108" ht="33.75" customHeight="1" thickBot="1">
      <c r="B14" s="884" t="s">
        <v>309</v>
      </c>
      <c r="C14" s="885"/>
      <c r="D14" s="885"/>
      <c r="E14" s="857"/>
      <c r="F14" s="858"/>
      <c r="G14" s="858"/>
      <c r="H14" s="858"/>
      <c r="I14" s="858"/>
      <c r="J14" s="858"/>
      <c r="K14" s="858"/>
      <c r="L14" s="858"/>
      <c r="M14" s="858"/>
      <c r="N14" s="858"/>
      <c r="O14" s="858"/>
      <c r="P14" s="858"/>
      <c r="Q14" s="858"/>
      <c r="R14" s="858"/>
      <c r="S14" s="858"/>
      <c r="T14" s="858"/>
      <c r="U14" s="858"/>
      <c r="V14" s="858"/>
      <c r="W14" s="858"/>
      <c r="X14" s="858"/>
      <c r="Y14" s="858"/>
      <c r="Z14" s="859"/>
      <c r="AA14" s="857"/>
      <c r="AB14" s="858"/>
      <c r="AC14" s="858"/>
      <c r="AD14" s="858"/>
      <c r="AE14" s="858"/>
      <c r="AF14" s="858"/>
      <c r="AG14" s="858"/>
      <c r="AH14" s="858"/>
      <c r="AI14" s="858"/>
      <c r="AJ14" s="858"/>
      <c r="AK14" s="858"/>
      <c r="AL14" s="858"/>
      <c r="AM14" s="858"/>
      <c r="AN14" s="858"/>
      <c r="AO14" s="858"/>
      <c r="AP14" s="858"/>
      <c r="AQ14" s="858"/>
      <c r="AR14" s="858"/>
      <c r="AS14" s="858"/>
      <c r="AT14" s="858"/>
      <c r="AU14" s="858"/>
      <c r="AV14" s="859"/>
      <c r="AW14" s="857"/>
      <c r="AX14" s="858"/>
      <c r="AY14" s="858"/>
      <c r="AZ14" s="858"/>
      <c r="BA14" s="858"/>
      <c r="BB14" s="858"/>
      <c r="BC14" s="858"/>
      <c r="BD14" s="858"/>
      <c r="BE14" s="858"/>
      <c r="BF14" s="858"/>
      <c r="BG14" s="858"/>
      <c r="BH14" s="858"/>
      <c r="BI14" s="858"/>
      <c r="BJ14" s="858"/>
      <c r="BK14" s="858"/>
      <c r="BL14" s="858"/>
      <c r="BM14" s="858"/>
      <c r="BN14" s="858"/>
      <c r="BO14" s="858"/>
      <c r="BP14" s="858"/>
      <c r="BQ14" s="858"/>
      <c r="BR14" s="859"/>
      <c r="BS14" s="857"/>
      <c r="BT14" s="858"/>
      <c r="BU14" s="858"/>
      <c r="BV14" s="858"/>
      <c r="BW14" s="858"/>
      <c r="BX14" s="858"/>
      <c r="BY14" s="858"/>
      <c r="BZ14" s="858"/>
      <c r="CA14" s="858"/>
      <c r="CB14" s="858"/>
      <c r="CC14" s="858"/>
      <c r="CD14" s="858"/>
      <c r="CE14" s="858"/>
      <c r="CF14" s="858"/>
      <c r="CG14" s="858"/>
      <c r="CH14" s="858"/>
      <c r="CI14" s="858"/>
      <c r="CJ14" s="858"/>
      <c r="CK14" s="858"/>
      <c r="CL14" s="858"/>
      <c r="CM14" s="858"/>
      <c r="CN14" s="859"/>
      <c r="CO14" s="882"/>
      <c r="CP14" s="882"/>
      <c r="CQ14" s="882"/>
      <c r="CR14" s="882"/>
      <c r="CS14" s="882"/>
      <c r="CT14" s="882"/>
      <c r="CU14" s="882"/>
      <c r="CV14" s="882"/>
      <c r="CW14" s="882"/>
      <c r="CX14" s="882"/>
      <c r="CY14" s="882"/>
      <c r="CZ14" s="882"/>
      <c r="DA14" s="882"/>
      <c r="DB14" s="882"/>
      <c r="DC14" s="882"/>
      <c r="DD14" s="883"/>
    </row>
    <row r="15" spans="2:108" ht="13" thickTop="1">
      <c r="B15" s="885"/>
      <c r="C15" s="885"/>
      <c r="D15" s="885"/>
      <c r="E15" s="886" t="s">
        <v>310</v>
      </c>
      <c r="F15" s="886"/>
      <c r="G15" s="886"/>
      <c r="H15" s="886"/>
      <c r="I15" s="886"/>
      <c r="J15" s="835"/>
      <c r="K15" s="845" t="s">
        <v>311</v>
      </c>
      <c r="L15" s="846"/>
      <c r="M15" s="846"/>
      <c r="N15" s="846"/>
      <c r="O15" s="846"/>
      <c r="P15" s="846"/>
      <c r="Q15" s="846"/>
      <c r="R15" s="846"/>
      <c r="S15" s="846"/>
      <c r="T15" s="846"/>
      <c r="U15" s="846"/>
      <c r="V15" s="846"/>
      <c r="W15" s="846"/>
      <c r="X15" s="846"/>
      <c r="Y15" s="846"/>
      <c r="Z15" s="847"/>
      <c r="AA15" s="886" t="s">
        <v>310</v>
      </c>
      <c r="AB15" s="886"/>
      <c r="AC15" s="886"/>
      <c r="AD15" s="886"/>
      <c r="AE15" s="886"/>
      <c r="AF15" s="835"/>
      <c r="AG15" s="845" t="s">
        <v>311</v>
      </c>
      <c r="AH15" s="846"/>
      <c r="AI15" s="846"/>
      <c r="AJ15" s="846"/>
      <c r="AK15" s="846"/>
      <c r="AL15" s="846"/>
      <c r="AM15" s="846"/>
      <c r="AN15" s="846"/>
      <c r="AO15" s="846"/>
      <c r="AP15" s="846"/>
      <c r="AQ15" s="846"/>
      <c r="AR15" s="846"/>
      <c r="AS15" s="846"/>
      <c r="AT15" s="846"/>
      <c r="AU15" s="846"/>
      <c r="AV15" s="847"/>
      <c r="AW15" s="886" t="s">
        <v>310</v>
      </c>
      <c r="AX15" s="886"/>
      <c r="AY15" s="886"/>
      <c r="AZ15" s="886"/>
      <c r="BA15" s="886"/>
      <c r="BB15" s="835"/>
      <c r="BC15" s="845" t="s">
        <v>311</v>
      </c>
      <c r="BD15" s="846"/>
      <c r="BE15" s="846"/>
      <c r="BF15" s="846"/>
      <c r="BG15" s="846"/>
      <c r="BH15" s="846"/>
      <c r="BI15" s="846"/>
      <c r="BJ15" s="846"/>
      <c r="BK15" s="846"/>
      <c r="BL15" s="846"/>
      <c r="BM15" s="846"/>
      <c r="BN15" s="846"/>
      <c r="BO15" s="846"/>
      <c r="BP15" s="846"/>
      <c r="BQ15" s="846"/>
      <c r="BR15" s="847"/>
      <c r="BS15" s="886" t="s">
        <v>310</v>
      </c>
      <c r="BT15" s="886"/>
      <c r="BU15" s="886"/>
      <c r="BV15" s="886"/>
      <c r="BW15" s="886"/>
      <c r="BX15" s="835"/>
      <c r="BY15" s="845" t="s">
        <v>311</v>
      </c>
      <c r="BZ15" s="846"/>
      <c r="CA15" s="846"/>
      <c r="CB15" s="846"/>
      <c r="CC15" s="846"/>
      <c r="CD15" s="846"/>
      <c r="CE15" s="846"/>
      <c r="CF15" s="846"/>
      <c r="CG15" s="846"/>
      <c r="CH15" s="846"/>
      <c r="CI15" s="846"/>
      <c r="CJ15" s="846"/>
      <c r="CK15" s="846"/>
      <c r="CL15" s="846"/>
      <c r="CM15" s="846"/>
      <c r="CN15" s="847"/>
      <c r="CO15" s="173"/>
      <c r="CP15" s="174"/>
      <c r="CQ15" s="174"/>
      <c r="CR15" s="174"/>
      <c r="CS15" s="174"/>
      <c r="CT15" s="174"/>
      <c r="CU15" s="174"/>
      <c r="CV15" s="175"/>
      <c r="CW15" s="869" t="s">
        <v>312</v>
      </c>
      <c r="CX15" s="870"/>
      <c r="CY15" s="870"/>
      <c r="CZ15" s="870"/>
      <c r="DA15" s="870"/>
      <c r="DB15" s="870"/>
      <c r="DC15" s="870"/>
      <c r="DD15" s="871"/>
    </row>
    <row r="16" spans="2:108">
      <c r="B16" s="885"/>
      <c r="C16" s="885"/>
      <c r="D16" s="885"/>
      <c r="E16" s="886"/>
      <c r="F16" s="886"/>
      <c r="G16" s="886"/>
      <c r="H16" s="886"/>
      <c r="I16" s="886"/>
      <c r="J16" s="835"/>
      <c r="K16" s="848"/>
      <c r="L16" s="849"/>
      <c r="M16" s="849"/>
      <c r="N16" s="849"/>
      <c r="O16" s="849"/>
      <c r="P16" s="849"/>
      <c r="Q16" s="849"/>
      <c r="R16" s="850"/>
      <c r="S16" s="851" t="s">
        <v>312</v>
      </c>
      <c r="T16" s="852"/>
      <c r="U16" s="852"/>
      <c r="V16" s="852"/>
      <c r="W16" s="852"/>
      <c r="X16" s="852"/>
      <c r="Y16" s="852"/>
      <c r="Z16" s="853"/>
      <c r="AA16" s="886"/>
      <c r="AB16" s="886"/>
      <c r="AC16" s="886"/>
      <c r="AD16" s="886"/>
      <c r="AE16" s="886"/>
      <c r="AF16" s="835"/>
      <c r="AG16" s="848"/>
      <c r="AH16" s="849"/>
      <c r="AI16" s="849"/>
      <c r="AJ16" s="849"/>
      <c r="AK16" s="849"/>
      <c r="AL16" s="849"/>
      <c r="AM16" s="849"/>
      <c r="AN16" s="850"/>
      <c r="AO16" s="851" t="s">
        <v>312</v>
      </c>
      <c r="AP16" s="852"/>
      <c r="AQ16" s="852"/>
      <c r="AR16" s="852"/>
      <c r="AS16" s="852"/>
      <c r="AT16" s="852"/>
      <c r="AU16" s="852"/>
      <c r="AV16" s="853"/>
      <c r="AW16" s="886"/>
      <c r="AX16" s="886"/>
      <c r="AY16" s="886"/>
      <c r="AZ16" s="886"/>
      <c r="BA16" s="886"/>
      <c r="BB16" s="835"/>
      <c r="BC16" s="848"/>
      <c r="BD16" s="849"/>
      <c r="BE16" s="849"/>
      <c r="BF16" s="849"/>
      <c r="BG16" s="849"/>
      <c r="BH16" s="849"/>
      <c r="BI16" s="849"/>
      <c r="BJ16" s="850"/>
      <c r="BK16" s="851" t="s">
        <v>312</v>
      </c>
      <c r="BL16" s="852"/>
      <c r="BM16" s="852"/>
      <c r="BN16" s="852"/>
      <c r="BO16" s="852"/>
      <c r="BP16" s="852"/>
      <c r="BQ16" s="852"/>
      <c r="BR16" s="853"/>
      <c r="BS16" s="886"/>
      <c r="BT16" s="886"/>
      <c r="BU16" s="886"/>
      <c r="BV16" s="886"/>
      <c r="BW16" s="886"/>
      <c r="BX16" s="835"/>
      <c r="BY16" s="848"/>
      <c r="BZ16" s="849"/>
      <c r="CA16" s="849"/>
      <c r="CB16" s="849"/>
      <c r="CC16" s="849"/>
      <c r="CD16" s="849"/>
      <c r="CE16" s="849"/>
      <c r="CF16" s="850"/>
      <c r="CG16" s="851" t="s">
        <v>312</v>
      </c>
      <c r="CH16" s="852"/>
      <c r="CI16" s="852"/>
      <c r="CJ16" s="852"/>
      <c r="CK16" s="852"/>
      <c r="CL16" s="852"/>
      <c r="CM16" s="852"/>
      <c r="CN16" s="853"/>
      <c r="CO16" s="176"/>
      <c r="CP16" s="177"/>
      <c r="CQ16" s="177"/>
      <c r="CR16" s="177"/>
      <c r="CS16" s="177"/>
      <c r="CT16" s="177"/>
      <c r="CU16" s="177"/>
      <c r="CV16" s="178"/>
      <c r="CW16" s="872"/>
      <c r="CX16" s="873"/>
      <c r="CY16" s="873"/>
      <c r="CZ16" s="873"/>
      <c r="DA16" s="873"/>
      <c r="DB16" s="873"/>
      <c r="DC16" s="873"/>
      <c r="DD16" s="874"/>
    </row>
    <row r="17" spans="2:108" ht="52.5" customHeight="1" thickBot="1">
      <c r="B17" s="885"/>
      <c r="C17" s="885"/>
      <c r="D17" s="885"/>
      <c r="E17" s="875" t="str">
        <f>IF(E14="","",INDEX(港コード!$C$4:$C$739,MATCH(E14,港コード!$G$4:$G$739,0),1))</f>
        <v/>
      </c>
      <c r="F17" s="876"/>
      <c r="G17" s="876"/>
      <c r="H17" s="876"/>
      <c r="I17" s="876"/>
      <c r="J17" s="877"/>
      <c r="K17" s="878"/>
      <c r="L17" s="867"/>
      <c r="M17" s="867"/>
      <c r="N17" s="867"/>
      <c r="O17" s="867"/>
      <c r="P17" s="867"/>
      <c r="Q17" s="867"/>
      <c r="R17" s="879"/>
      <c r="S17" s="866"/>
      <c r="T17" s="867"/>
      <c r="U17" s="867"/>
      <c r="V17" s="867"/>
      <c r="W17" s="867"/>
      <c r="X17" s="867"/>
      <c r="Y17" s="867"/>
      <c r="Z17" s="868"/>
      <c r="AA17" s="875" t="str">
        <f>IF(AA14="","",INDEX(港コード!$C$4:$C$739,MATCH(AA14,港コード!$G$4:$G$739,0),1))</f>
        <v/>
      </c>
      <c r="AB17" s="876"/>
      <c r="AC17" s="876"/>
      <c r="AD17" s="876"/>
      <c r="AE17" s="876"/>
      <c r="AF17" s="877"/>
      <c r="AG17" s="878"/>
      <c r="AH17" s="867"/>
      <c r="AI17" s="867"/>
      <c r="AJ17" s="867"/>
      <c r="AK17" s="867"/>
      <c r="AL17" s="867"/>
      <c r="AM17" s="867"/>
      <c r="AN17" s="879"/>
      <c r="AO17" s="866"/>
      <c r="AP17" s="867"/>
      <c r="AQ17" s="867"/>
      <c r="AR17" s="867"/>
      <c r="AS17" s="867"/>
      <c r="AT17" s="867"/>
      <c r="AU17" s="867"/>
      <c r="AV17" s="868"/>
      <c r="AW17" s="875" t="str">
        <f>IF(AW14="","",INDEX(港コード!$C$4:$C$739,MATCH(AW14,港コード!$G$4:$G$739,0),1))</f>
        <v/>
      </c>
      <c r="AX17" s="876"/>
      <c r="AY17" s="876"/>
      <c r="AZ17" s="876"/>
      <c r="BA17" s="876"/>
      <c r="BB17" s="877"/>
      <c r="BC17" s="878"/>
      <c r="BD17" s="867"/>
      <c r="BE17" s="867"/>
      <c r="BF17" s="867"/>
      <c r="BG17" s="867"/>
      <c r="BH17" s="867"/>
      <c r="BI17" s="867"/>
      <c r="BJ17" s="879"/>
      <c r="BK17" s="866"/>
      <c r="BL17" s="867"/>
      <c r="BM17" s="867"/>
      <c r="BN17" s="867"/>
      <c r="BO17" s="867"/>
      <c r="BP17" s="867"/>
      <c r="BQ17" s="867"/>
      <c r="BR17" s="868"/>
      <c r="BS17" s="875" t="str">
        <f>IF(BS14="","",INDEX(港コード!$C$4:$C$739,MATCH(BS14,港コード!$G$4:$G$739,0),1))</f>
        <v/>
      </c>
      <c r="BT17" s="876"/>
      <c r="BU17" s="876"/>
      <c r="BV17" s="876"/>
      <c r="BW17" s="876"/>
      <c r="BX17" s="877"/>
      <c r="BY17" s="878"/>
      <c r="BZ17" s="867"/>
      <c r="CA17" s="867"/>
      <c r="CB17" s="867"/>
      <c r="CC17" s="867"/>
      <c r="CD17" s="867"/>
      <c r="CE17" s="867"/>
      <c r="CF17" s="879"/>
      <c r="CG17" s="866"/>
      <c r="CH17" s="867"/>
      <c r="CI17" s="867"/>
      <c r="CJ17" s="867"/>
      <c r="CK17" s="867"/>
      <c r="CL17" s="867"/>
      <c r="CM17" s="867"/>
      <c r="CN17" s="868"/>
      <c r="CO17" s="860">
        <f>SUM(K17,AG17,BC17,BY17)</f>
        <v>0</v>
      </c>
      <c r="CP17" s="861"/>
      <c r="CQ17" s="861"/>
      <c r="CR17" s="861"/>
      <c r="CS17" s="861"/>
      <c r="CT17" s="861"/>
      <c r="CU17" s="861"/>
      <c r="CV17" s="862"/>
      <c r="CW17" s="863">
        <f>SUM(S17,AO17,BK17,CG17)</f>
        <v>0</v>
      </c>
      <c r="CX17" s="861"/>
      <c r="CY17" s="861"/>
      <c r="CZ17" s="861"/>
      <c r="DA17" s="861"/>
      <c r="DB17" s="861"/>
      <c r="DC17" s="861"/>
      <c r="DD17" s="864"/>
    </row>
    <row r="18" spans="2:108" ht="13" thickTop="1"/>
    <row r="19" spans="2:108" ht="33.75" customHeight="1">
      <c r="B19" s="865" t="s">
        <v>1625</v>
      </c>
      <c r="C19" s="865"/>
      <c r="D19" s="865"/>
      <c r="E19" s="854"/>
      <c r="F19" s="855"/>
      <c r="G19" s="855"/>
      <c r="H19" s="855"/>
      <c r="I19" s="855"/>
      <c r="J19" s="855"/>
      <c r="K19" s="855"/>
      <c r="L19" s="855"/>
      <c r="M19" s="855"/>
      <c r="N19" s="855"/>
      <c r="O19" s="855"/>
      <c r="P19" s="855"/>
      <c r="Q19" s="855"/>
      <c r="R19" s="855"/>
      <c r="S19" s="855"/>
      <c r="T19" s="855"/>
      <c r="U19" s="855"/>
      <c r="V19" s="855"/>
      <c r="W19" s="855"/>
      <c r="X19" s="855"/>
      <c r="Y19" s="855"/>
      <c r="Z19" s="856"/>
      <c r="AA19" s="854"/>
      <c r="AB19" s="855"/>
      <c r="AC19" s="855"/>
      <c r="AD19" s="855"/>
      <c r="AE19" s="855"/>
      <c r="AF19" s="855"/>
      <c r="AG19" s="855"/>
      <c r="AH19" s="855"/>
      <c r="AI19" s="855"/>
      <c r="AJ19" s="855"/>
      <c r="AK19" s="855"/>
      <c r="AL19" s="855"/>
      <c r="AM19" s="855"/>
      <c r="AN19" s="855"/>
      <c r="AO19" s="855"/>
      <c r="AP19" s="855"/>
      <c r="AQ19" s="855"/>
      <c r="AR19" s="855"/>
      <c r="AS19" s="855"/>
      <c r="AT19" s="855"/>
      <c r="AU19" s="855"/>
      <c r="AV19" s="856"/>
      <c r="AW19" s="854"/>
      <c r="AX19" s="855"/>
      <c r="AY19" s="855"/>
      <c r="AZ19" s="855"/>
      <c r="BA19" s="855"/>
      <c r="BB19" s="855"/>
      <c r="BC19" s="855"/>
      <c r="BD19" s="855"/>
      <c r="BE19" s="855"/>
      <c r="BF19" s="855"/>
      <c r="BG19" s="855"/>
      <c r="BH19" s="855"/>
      <c r="BI19" s="855"/>
      <c r="BJ19" s="855"/>
      <c r="BK19" s="855"/>
      <c r="BL19" s="855"/>
      <c r="BM19" s="855"/>
      <c r="BN19" s="855"/>
      <c r="BO19" s="855"/>
      <c r="BP19" s="855"/>
      <c r="BQ19" s="855"/>
      <c r="BR19" s="856"/>
      <c r="BS19" s="854"/>
      <c r="BT19" s="855"/>
      <c r="BU19" s="855"/>
      <c r="BV19" s="855"/>
      <c r="BW19" s="855"/>
      <c r="BX19" s="855"/>
      <c r="BY19" s="855"/>
      <c r="BZ19" s="855"/>
      <c r="CA19" s="855"/>
      <c r="CB19" s="855"/>
      <c r="CC19" s="855"/>
      <c r="CD19" s="855"/>
      <c r="CE19" s="855"/>
      <c r="CF19" s="855"/>
      <c r="CG19" s="855"/>
      <c r="CH19" s="855"/>
      <c r="CI19" s="855"/>
      <c r="CJ19" s="855"/>
      <c r="CK19" s="855"/>
      <c r="CL19" s="855"/>
      <c r="CM19" s="855"/>
      <c r="CN19" s="856"/>
      <c r="CO19" s="880" t="s">
        <v>308</v>
      </c>
      <c r="CP19" s="880"/>
      <c r="CQ19" s="880"/>
      <c r="CR19" s="880"/>
      <c r="CS19" s="880"/>
      <c r="CT19" s="880"/>
      <c r="CU19" s="880"/>
      <c r="CV19" s="880"/>
      <c r="CW19" s="880"/>
      <c r="CX19" s="880"/>
      <c r="CY19" s="880"/>
      <c r="CZ19" s="880"/>
      <c r="DA19" s="880"/>
      <c r="DB19" s="880"/>
      <c r="DC19" s="880"/>
      <c r="DD19" s="881"/>
    </row>
    <row r="20" spans="2:108" ht="33.75" customHeight="1" thickBot="1">
      <c r="B20" s="884" t="s">
        <v>309</v>
      </c>
      <c r="C20" s="885"/>
      <c r="D20" s="885"/>
      <c r="E20" s="857"/>
      <c r="F20" s="858"/>
      <c r="G20" s="858"/>
      <c r="H20" s="858"/>
      <c r="I20" s="858"/>
      <c r="J20" s="858"/>
      <c r="K20" s="858"/>
      <c r="L20" s="858"/>
      <c r="M20" s="858"/>
      <c r="N20" s="858"/>
      <c r="O20" s="858"/>
      <c r="P20" s="858"/>
      <c r="Q20" s="858"/>
      <c r="R20" s="858"/>
      <c r="S20" s="858"/>
      <c r="T20" s="858"/>
      <c r="U20" s="858"/>
      <c r="V20" s="858"/>
      <c r="W20" s="858"/>
      <c r="X20" s="858"/>
      <c r="Y20" s="858"/>
      <c r="Z20" s="859"/>
      <c r="AA20" s="857"/>
      <c r="AB20" s="858"/>
      <c r="AC20" s="858"/>
      <c r="AD20" s="858"/>
      <c r="AE20" s="858"/>
      <c r="AF20" s="858"/>
      <c r="AG20" s="858"/>
      <c r="AH20" s="858"/>
      <c r="AI20" s="858"/>
      <c r="AJ20" s="858"/>
      <c r="AK20" s="858"/>
      <c r="AL20" s="858"/>
      <c r="AM20" s="858"/>
      <c r="AN20" s="858"/>
      <c r="AO20" s="858"/>
      <c r="AP20" s="858"/>
      <c r="AQ20" s="858"/>
      <c r="AR20" s="858"/>
      <c r="AS20" s="858"/>
      <c r="AT20" s="858"/>
      <c r="AU20" s="858"/>
      <c r="AV20" s="859"/>
      <c r="AW20" s="857"/>
      <c r="AX20" s="858"/>
      <c r="AY20" s="858"/>
      <c r="AZ20" s="858"/>
      <c r="BA20" s="858"/>
      <c r="BB20" s="858"/>
      <c r="BC20" s="858"/>
      <c r="BD20" s="858"/>
      <c r="BE20" s="858"/>
      <c r="BF20" s="858"/>
      <c r="BG20" s="858"/>
      <c r="BH20" s="858"/>
      <c r="BI20" s="858"/>
      <c r="BJ20" s="858"/>
      <c r="BK20" s="858"/>
      <c r="BL20" s="858"/>
      <c r="BM20" s="858"/>
      <c r="BN20" s="858"/>
      <c r="BO20" s="858"/>
      <c r="BP20" s="858"/>
      <c r="BQ20" s="858"/>
      <c r="BR20" s="859"/>
      <c r="BS20" s="857"/>
      <c r="BT20" s="858"/>
      <c r="BU20" s="858"/>
      <c r="BV20" s="858"/>
      <c r="BW20" s="858"/>
      <c r="BX20" s="858"/>
      <c r="BY20" s="858"/>
      <c r="BZ20" s="858"/>
      <c r="CA20" s="858"/>
      <c r="CB20" s="858"/>
      <c r="CC20" s="858"/>
      <c r="CD20" s="858"/>
      <c r="CE20" s="858"/>
      <c r="CF20" s="858"/>
      <c r="CG20" s="858"/>
      <c r="CH20" s="858"/>
      <c r="CI20" s="858"/>
      <c r="CJ20" s="858"/>
      <c r="CK20" s="858"/>
      <c r="CL20" s="858"/>
      <c r="CM20" s="858"/>
      <c r="CN20" s="859"/>
      <c r="CO20" s="882"/>
      <c r="CP20" s="882"/>
      <c r="CQ20" s="882"/>
      <c r="CR20" s="882"/>
      <c r="CS20" s="882"/>
      <c r="CT20" s="882"/>
      <c r="CU20" s="882"/>
      <c r="CV20" s="882"/>
      <c r="CW20" s="882"/>
      <c r="CX20" s="882"/>
      <c r="CY20" s="882"/>
      <c r="CZ20" s="882"/>
      <c r="DA20" s="882"/>
      <c r="DB20" s="882"/>
      <c r="DC20" s="882"/>
      <c r="DD20" s="883"/>
    </row>
    <row r="21" spans="2:108" ht="13" thickTop="1">
      <c r="B21" s="885"/>
      <c r="C21" s="885"/>
      <c r="D21" s="885"/>
      <c r="E21" s="886" t="s">
        <v>310</v>
      </c>
      <c r="F21" s="886"/>
      <c r="G21" s="886"/>
      <c r="H21" s="886"/>
      <c r="I21" s="886"/>
      <c r="J21" s="835"/>
      <c r="K21" s="845" t="s">
        <v>311</v>
      </c>
      <c r="L21" s="846"/>
      <c r="M21" s="846"/>
      <c r="N21" s="846"/>
      <c r="O21" s="846"/>
      <c r="P21" s="846"/>
      <c r="Q21" s="846"/>
      <c r="R21" s="846"/>
      <c r="S21" s="846"/>
      <c r="T21" s="846"/>
      <c r="U21" s="846"/>
      <c r="V21" s="846"/>
      <c r="W21" s="846"/>
      <c r="X21" s="846"/>
      <c r="Y21" s="846"/>
      <c r="Z21" s="847"/>
      <c r="AA21" s="886" t="s">
        <v>310</v>
      </c>
      <c r="AB21" s="886"/>
      <c r="AC21" s="886"/>
      <c r="AD21" s="886"/>
      <c r="AE21" s="886"/>
      <c r="AF21" s="835"/>
      <c r="AG21" s="845" t="s">
        <v>311</v>
      </c>
      <c r="AH21" s="846"/>
      <c r="AI21" s="846"/>
      <c r="AJ21" s="846"/>
      <c r="AK21" s="846"/>
      <c r="AL21" s="846"/>
      <c r="AM21" s="846"/>
      <c r="AN21" s="846"/>
      <c r="AO21" s="846"/>
      <c r="AP21" s="846"/>
      <c r="AQ21" s="846"/>
      <c r="AR21" s="846"/>
      <c r="AS21" s="846"/>
      <c r="AT21" s="846"/>
      <c r="AU21" s="846"/>
      <c r="AV21" s="847"/>
      <c r="AW21" s="886" t="s">
        <v>310</v>
      </c>
      <c r="AX21" s="886"/>
      <c r="AY21" s="886"/>
      <c r="AZ21" s="886"/>
      <c r="BA21" s="886"/>
      <c r="BB21" s="835"/>
      <c r="BC21" s="845" t="s">
        <v>311</v>
      </c>
      <c r="BD21" s="846"/>
      <c r="BE21" s="846"/>
      <c r="BF21" s="846"/>
      <c r="BG21" s="846"/>
      <c r="BH21" s="846"/>
      <c r="BI21" s="846"/>
      <c r="BJ21" s="846"/>
      <c r="BK21" s="846"/>
      <c r="BL21" s="846"/>
      <c r="BM21" s="846"/>
      <c r="BN21" s="846"/>
      <c r="BO21" s="846"/>
      <c r="BP21" s="846"/>
      <c r="BQ21" s="846"/>
      <c r="BR21" s="847"/>
      <c r="BS21" s="886" t="s">
        <v>310</v>
      </c>
      <c r="BT21" s="886"/>
      <c r="BU21" s="886"/>
      <c r="BV21" s="886"/>
      <c r="BW21" s="886"/>
      <c r="BX21" s="835"/>
      <c r="BY21" s="845" t="s">
        <v>311</v>
      </c>
      <c r="BZ21" s="846"/>
      <c r="CA21" s="846"/>
      <c r="CB21" s="846"/>
      <c r="CC21" s="846"/>
      <c r="CD21" s="846"/>
      <c r="CE21" s="846"/>
      <c r="CF21" s="846"/>
      <c r="CG21" s="846"/>
      <c r="CH21" s="846"/>
      <c r="CI21" s="846"/>
      <c r="CJ21" s="846"/>
      <c r="CK21" s="846"/>
      <c r="CL21" s="846"/>
      <c r="CM21" s="846"/>
      <c r="CN21" s="847"/>
      <c r="CO21" s="173"/>
      <c r="CP21" s="174"/>
      <c r="CQ21" s="174"/>
      <c r="CR21" s="174"/>
      <c r="CS21" s="174"/>
      <c r="CT21" s="174"/>
      <c r="CU21" s="174"/>
      <c r="CV21" s="175"/>
      <c r="CW21" s="869" t="s">
        <v>312</v>
      </c>
      <c r="CX21" s="870"/>
      <c r="CY21" s="870"/>
      <c r="CZ21" s="870"/>
      <c r="DA21" s="870"/>
      <c r="DB21" s="870"/>
      <c r="DC21" s="870"/>
      <c r="DD21" s="871"/>
    </row>
    <row r="22" spans="2:108">
      <c r="B22" s="885"/>
      <c r="C22" s="885"/>
      <c r="D22" s="885"/>
      <c r="E22" s="886"/>
      <c r="F22" s="886"/>
      <c r="G22" s="886"/>
      <c r="H22" s="886"/>
      <c r="I22" s="886"/>
      <c r="J22" s="835"/>
      <c r="K22" s="848"/>
      <c r="L22" s="849"/>
      <c r="M22" s="849"/>
      <c r="N22" s="849"/>
      <c r="O22" s="849"/>
      <c r="P22" s="849"/>
      <c r="Q22" s="849"/>
      <c r="R22" s="850"/>
      <c r="S22" s="851" t="s">
        <v>312</v>
      </c>
      <c r="T22" s="852"/>
      <c r="U22" s="852"/>
      <c r="V22" s="852"/>
      <c r="W22" s="852"/>
      <c r="X22" s="852"/>
      <c r="Y22" s="852"/>
      <c r="Z22" s="853"/>
      <c r="AA22" s="886"/>
      <c r="AB22" s="886"/>
      <c r="AC22" s="886"/>
      <c r="AD22" s="886"/>
      <c r="AE22" s="886"/>
      <c r="AF22" s="835"/>
      <c r="AG22" s="848"/>
      <c r="AH22" s="849"/>
      <c r="AI22" s="849"/>
      <c r="AJ22" s="849"/>
      <c r="AK22" s="849"/>
      <c r="AL22" s="849"/>
      <c r="AM22" s="849"/>
      <c r="AN22" s="850"/>
      <c r="AO22" s="851" t="s">
        <v>312</v>
      </c>
      <c r="AP22" s="852"/>
      <c r="AQ22" s="852"/>
      <c r="AR22" s="852"/>
      <c r="AS22" s="852"/>
      <c r="AT22" s="852"/>
      <c r="AU22" s="852"/>
      <c r="AV22" s="853"/>
      <c r="AW22" s="886"/>
      <c r="AX22" s="886"/>
      <c r="AY22" s="886"/>
      <c r="AZ22" s="886"/>
      <c r="BA22" s="886"/>
      <c r="BB22" s="835"/>
      <c r="BC22" s="848"/>
      <c r="BD22" s="849"/>
      <c r="BE22" s="849"/>
      <c r="BF22" s="849"/>
      <c r="BG22" s="849"/>
      <c r="BH22" s="849"/>
      <c r="BI22" s="849"/>
      <c r="BJ22" s="850"/>
      <c r="BK22" s="851" t="s">
        <v>312</v>
      </c>
      <c r="BL22" s="852"/>
      <c r="BM22" s="852"/>
      <c r="BN22" s="852"/>
      <c r="BO22" s="852"/>
      <c r="BP22" s="852"/>
      <c r="BQ22" s="852"/>
      <c r="BR22" s="853"/>
      <c r="BS22" s="886"/>
      <c r="BT22" s="886"/>
      <c r="BU22" s="886"/>
      <c r="BV22" s="886"/>
      <c r="BW22" s="886"/>
      <c r="BX22" s="835"/>
      <c r="BY22" s="848"/>
      <c r="BZ22" s="849"/>
      <c r="CA22" s="849"/>
      <c r="CB22" s="849"/>
      <c r="CC22" s="849"/>
      <c r="CD22" s="849"/>
      <c r="CE22" s="849"/>
      <c r="CF22" s="850"/>
      <c r="CG22" s="851" t="s">
        <v>312</v>
      </c>
      <c r="CH22" s="852"/>
      <c r="CI22" s="852"/>
      <c r="CJ22" s="852"/>
      <c r="CK22" s="852"/>
      <c r="CL22" s="852"/>
      <c r="CM22" s="852"/>
      <c r="CN22" s="853"/>
      <c r="CO22" s="176"/>
      <c r="CP22" s="177"/>
      <c r="CQ22" s="177"/>
      <c r="CR22" s="177"/>
      <c r="CS22" s="177"/>
      <c r="CT22" s="177"/>
      <c r="CU22" s="177"/>
      <c r="CV22" s="178"/>
      <c r="CW22" s="872"/>
      <c r="CX22" s="873"/>
      <c r="CY22" s="873"/>
      <c r="CZ22" s="873"/>
      <c r="DA22" s="873"/>
      <c r="DB22" s="873"/>
      <c r="DC22" s="873"/>
      <c r="DD22" s="874"/>
    </row>
    <row r="23" spans="2:108" ht="52.5" customHeight="1" thickBot="1">
      <c r="B23" s="885"/>
      <c r="C23" s="885"/>
      <c r="D23" s="885"/>
      <c r="E23" s="875" t="str">
        <f>IF(E20="","",INDEX(港コード!$C$4:$C$739,MATCH(E20,港コード!$G$4:$G$739,0),1))</f>
        <v/>
      </c>
      <c r="F23" s="876"/>
      <c r="G23" s="876"/>
      <c r="H23" s="876"/>
      <c r="I23" s="876"/>
      <c r="J23" s="877"/>
      <c r="K23" s="878"/>
      <c r="L23" s="867"/>
      <c r="M23" s="867"/>
      <c r="N23" s="867"/>
      <c r="O23" s="867"/>
      <c r="P23" s="867"/>
      <c r="Q23" s="867"/>
      <c r="R23" s="879"/>
      <c r="S23" s="866"/>
      <c r="T23" s="867"/>
      <c r="U23" s="867"/>
      <c r="V23" s="867"/>
      <c r="W23" s="867"/>
      <c r="X23" s="867"/>
      <c r="Y23" s="867"/>
      <c r="Z23" s="868"/>
      <c r="AA23" s="875" t="str">
        <f>IF(AA20="","",INDEX(港コード!$C$4:$C$739,MATCH(AA20,港コード!$G$4:$G$739,0),1))</f>
        <v/>
      </c>
      <c r="AB23" s="876"/>
      <c r="AC23" s="876"/>
      <c r="AD23" s="876"/>
      <c r="AE23" s="876"/>
      <c r="AF23" s="877"/>
      <c r="AG23" s="878"/>
      <c r="AH23" s="867"/>
      <c r="AI23" s="867"/>
      <c r="AJ23" s="867"/>
      <c r="AK23" s="867"/>
      <c r="AL23" s="867"/>
      <c r="AM23" s="867"/>
      <c r="AN23" s="879"/>
      <c r="AO23" s="866"/>
      <c r="AP23" s="867"/>
      <c r="AQ23" s="867"/>
      <c r="AR23" s="867"/>
      <c r="AS23" s="867"/>
      <c r="AT23" s="867"/>
      <c r="AU23" s="867"/>
      <c r="AV23" s="868"/>
      <c r="AW23" s="875" t="str">
        <f>IF(AW20="","",INDEX(港コード!$C$4:$C$739,MATCH(AW20,港コード!$G$4:$G$739,0),1))</f>
        <v/>
      </c>
      <c r="AX23" s="876"/>
      <c r="AY23" s="876"/>
      <c r="AZ23" s="876"/>
      <c r="BA23" s="876"/>
      <c r="BB23" s="877"/>
      <c r="BC23" s="878"/>
      <c r="BD23" s="867"/>
      <c r="BE23" s="867"/>
      <c r="BF23" s="867"/>
      <c r="BG23" s="867"/>
      <c r="BH23" s="867"/>
      <c r="BI23" s="867"/>
      <c r="BJ23" s="879"/>
      <c r="BK23" s="866"/>
      <c r="BL23" s="867"/>
      <c r="BM23" s="867"/>
      <c r="BN23" s="867"/>
      <c r="BO23" s="867"/>
      <c r="BP23" s="867"/>
      <c r="BQ23" s="867"/>
      <c r="BR23" s="868"/>
      <c r="BS23" s="875" t="str">
        <f>IF(BS20="","",INDEX(港コード!$C$4:$C$739,MATCH(BS20,港コード!$G$4:$G$739,0),1))</f>
        <v/>
      </c>
      <c r="BT23" s="876"/>
      <c r="BU23" s="876"/>
      <c r="BV23" s="876"/>
      <c r="BW23" s="876"/>
      <c r="BX23" s="877"/>
      <c r="BY23" s="878"/>
      <c r="BZ23" s="867"/>
      <c r="CA23" s="867"/>
      <c r="CB23" s="867"/>
      <c r="CC23" s="867"/>
      <c r="CD23" s="867"/>
      <c r="CE23" s="867"/>
      <c r="CF23" s="879"/>
      <c r="CG23" s="866"/>
      <c r="CH23" s="867"/>
      <c r="CI23" s="867"/>
      <c r="CJ23" s="867"/>
      <c r="CK23" s="867"/>
      <c r="CL23" s="867"/>
      <c r="CM23" s="867"/>
      <c r="CN23" s="868"/>
      <c r="CO23" s="860">
        <f>SUM(K23,AG23,BC23,BY23)</f>
        <v>0</v>
      </c>
      <c r="CP23" s="861"/>
      <c r="CQ23" s="861"/>
      <c r="CR23" s="861"/>
      <c r="CS23" s="861"/>
      <c r="CT23" s="861"/>
      <c r="CU23" s="861"/>
      <c r="CV23" s="862"/>
      <c r="CW23" s="863">
        <f>SUM(S23,AO23,BK23,CG23)</f>
        <v>0</v>
      </c>
      <c r="CX23" s="861"/>
      <c r="CY23" s="861"/>
      <c r="CZ23" s="861"/>
      <c r="DA23" s="861"/>
      <c r="DB23" s="861"/>
      <c r="DC23" s="861"/>
      <c r="DD23" s="864"/>
    </row>
    <row r="24" spans="2:108" ht="13" thickTop="1"/>
    <row r="26" spans="2:108" s="179" customFormat="1" ht="14">
      <c r="B26" s="179" t="s">
        <v>314</v>
      </c>
    </row>
    <row r="27" spans="2:108" s="179" customFormat="1" ht="14">
      <c r="B27" s="270" t="s">
        <v>1686</v>
      </c>
      <c r="C27" s="270"/>
      <c r="D27" s="270" t="s">
        <v>315</v>
      </c>
      <c r="E27" s="270"/>
      <c r="F27" s="270"/>
      <c r="G27" s="270"/>
    </row>
    <row r="28" spans="2:108" s="179" customFormat="1" ht="14">
      <c r="B28" s="270" t="s">
        <v>1687</v>
      </c>
      <c r="C28" s="270"/>
      <c r="D28" s="270" t="s">
        <v>1739</v>
      </c>
      <c r="E28" s="270"/>
      <c r="F28" s="270"/>
      <c r="G28" s="270"/>
    </row>
    <row r="29" spans="2:108" s="179" customFormat="1" ht="14">
      <c r="B29" s="270" t="s">
        <v>1689</v>
      </c>
      <c r="C29" s="270"/>
      <c r="D29" s="270" t="s">
        <v>316</v>
      </c>
      <c r="E29" s="270"/>
      <c r="F29" s="270"/>
      <c r="G29" s="270"/>
    </row>
    <row r="30" spans="2:108" s="179" customFormat="1" ht="14">
      <c r="B30" s="270" t="s">
        <v>1691</v>
      </c>
      <c r="C30" s="270"/>
      <c r="D30" s="270" t="s">
        <v>317</v>
      </c>
      <c r="E30" s="270"/>
      <c r="F30" s="270"/>
      <c r="G30" s="270"/>
    </row>
    <row r="31" spans="2:108" s="179" customFormat="1" ht="14">
      <c r="B31" s="270" t="s">
        <v>1692</v>
      </c>
      <c r="C31" s="270"/>
      <c r="D31" s="270" t="s">
        <v>318</v>
      </c>
      <c r="E31" s="270"/>
      <c r="F31" s="270"/>
      <c r="G31" s="270"/>
    </row>
    <row r="32" spans="2:108" s="179" customFormat="1" ht="14">
      <c r="B32" s="270" t="s">
        <v>1693</v>
      </c>
      <c r="C32" s="270"/>
      <c r="D32" s="270" t="s">
        <v>1733</v>
      </c>
      <c r="E32" s="270"/>
      <c r="F32" s="270"/>
      <c r="G32" s="270"/>
    </row>
    <row r="33" spans="2:71" s="179" customFormat="1" ht="14">
      <c r="B33" s="270" t="s">
        <v>1694</v>
      </c>
      <c r="C33" s="270"/>
      <c r="D33" s="270" t="s">
        <v>319</v>
      </c>
      <c r="E33" s="270"/>
      <c r="F33" s="270"/>
      <c r="G33" s="270"/>
    </row>
    <row r="34" spans="2:71" s="179" customFormat="1" ht="14">
      <c r="B34" s="270" t="s">
        <v>1695</v>
      </c>
      <c r="C34" s="270"/>
      <c r="D34" s="270" t="s">
        <v>320</v>
      </c>
      <c r="E34" s="270"/>
      <c r="F34" s="270"/>
      <c r="G34" s="270"/>
    </row>
    <row r="35" spans="2:71" s="179" customFormat="1" ht="14"/>
    <row r="36" spans="2:71" s="179" customFormat="1" ht="14"/>
    <row r="37" spans="2:71" s="179" customFormat="1" ht="14">
      <c r="B37" s="179" t="s">
        <v>321</v>
      </c>
    </row>
    <row r="38" spans="2:71" ht="30" customHeight="1">
      <c r="C38" s="884" t="s">
        <v>307</v>
      </c>
      <c r="D38" s="884"/>
      <c r="E38" s="884"/>
      <c r="F38" s="908" t="s">
        <v>1101</v>
      </c>
      <c r="G38" s="909"/>
      <c r="H38" s="909"/>
      <c r="I38" s="909"/>
      <c r="J38" s="909"/>
      <c r="K38" s="909"/>
      <c r="L38" s="909"/>
      <c r="M38" s="909"/>
      <c r="N38" s="909"/>
      <c r="O38" s="909"/>
      <c r="P38" s="909"/>
      <c r="Q38" s="909"/>
      <c r="R38" s="909"/>
      <c r="S38" s="910"/>
      <c r="T38" s="908" t="s">
        <v>1176</v>
      </c>
      <c r="U38" s="909"/>
      <c r="V38" s="909"/>
      <c r="W38" s="909"/>
      <c r="X38" s="909"/>
      <c r="Y38" s="909"/>
      <c r="Z38" s="909"/>
      <c r="AA38" s="909"/>
      <c r="AB38" s="909"/>
      <c r="AC38" s="909"/>
      <c r="AD38" s="909"/>
      <c r="AE38" s="909"/>
      <c r="AF38" s="909"/>
      <c r="AG38" s="910"/>
      <c r="AH38" s="908" t="s">
        <v>1208</v>
      </c>
      <c r="AI38" s="909"/>
      <c r="AJ38" s="909"/>
      <c r="AK38" s="909"/>
      <c r="AL38" s="909"/>
      <c r="AM38" s="909"/>
      <c r="AN38" s="909"/>
      <c r="AO38" s="909"/>
      <c r="AP38" s="909"/>
      <c r="AQ38" s="909"/>
      <c r="AR38" s="909"/>
      <c r="AS38" s="909"/>
      <c r="AT38" s="909"/>
      <c r="AU38" s="910"/>
      <c r="AV38" s="908" t="s">
        <v>1477</v>
      </c>
      <c r="AW38" s="909"/>
      <c r="AX38" s="909"/>
      <c r="AY38" s="909"/>
      <c r="AZ38" s="909"/>
      <c r="BA38" s="909"/>
      <c r="BB38" s="909"/>
      <c r="BC38" s="909"/>
      <c r="BD38" s="909"/>
      <c r="BE38" s="909"/>
      <c r="BF38" s="909"/>
      <c r="BG38" s="909"/>
      <c r="BH38" s="909"/>
      <c r="BI38" s="910"/>
      <c r="BJ38" s="887" t="s">
        <v>322</v>
      </c>
      <c r="BK38" s="888"/>
      <c r="BL38" s="888"/>
      <c r="BM38" s="888"/>
      <c r="BN38" s="888"/>
      <c r="BO38" s="888"/>
      <c r="BP38" s="888"/>
      <c r="BQ38" s="888"/>
      <c r="BR38" s="888"/>
      <c r="BS38" s="888"/>
    </row>
    <row r="39" spans="2:71" ht="30" customHeight="1" thickBot="1">
      <c r="C39" s="884" t="s">
        <v>309</v>
      </c>
      <c r="D39" s="885"/>
      <c r="E39" s="885"/>
      <c r="F39" s="911" t="s">
        <v>406</v>
      </c>
      <c r="G39" s="912"/>
      <c r="H39" s="912"/>
      <c r="I39" s="912"/>
      <c r="J39" s="912"/>
      <c r="K39" s="912"/>
      <c r="L39" s="912"/>
      <c r="M39" s="912"/>
      <c r="N39" s="912"/>
      <c r="O39" s="912"/>
      <c r="P39" s="912"/>
      <c r="Q39" s="912"/>
      <c r="R39" s="912"/>
      <c r="S39" s="913"/>
      <c r="T39" s="911" t="s">
        <v>486</v>
      </c>
      <c r="U39" s="912"/>
      <c r="V39" s="912"/>
      <c r="W39" s="912"/>
      <c r="X39" s="912"/>
      <c r="Y39" s="912"/>
      <c r="Z39" s="912"/>
      <c r="AA39" s="912"/>
      <c r="AB39" s="912"/>
      <c r="AC39" s="912"/>
      <c r="AD39" s="912"/>
      <c r="AE39" s="912"/>
      <c r="AF39" s="912"/>
      <c r="AG39" s="913"/>
      <c r="AH39" s="911" t="s">
        <v>522</v>
      </c>
      <c r="AI39" s="912"/>
      <c r="AJ39" s="912"/>
      <c r="AK39" s="912"/>
      <c r="AL39" s="912"/>
      <c r="AM39" s="912"/>
      <c r="AN39" s="912"/>
      <c r="AO39" s="912"/>
      <c r="AP39" s="912"/>
      <c r="AQ39" s="912"/>
      <c r="AR39" s="912"/>
      <c r="AS39" s="912"/>
      <c r="AT39" s="912"/>
      <c r="AU39" s="913"/>
      <c r="AV39" s="911" t="s">
        <v>1059</v>
      </c>
      <c r="AW39" s="912"/>
      <c r="AX39" s="912"/>
      <c r="AY39" s="912"/>
      <c r="AZ39" s="912"/>
      <c r="BA39" s="912"/>
      <c r="BB39" s="912"/>
      <c r="BC39" s="912"/>
      <c r="BD39" s="912"/>
      <c r="BE39" s="912"/>
      <c r="BF39" s="912"/>
      <c r="BG39" s="912"/>
      <c r="BH39" s="912"/>
      <c r="BI39" s="913"/>
      <c r="BJ39" s="889"/>
      <c r="BK39" s="889"/>
      <c r="BL39" s="889"/>
      <c r="BM39" s="889"/>
      <c r="BN39" s="889"/>
      <c r="BO39" s="889"/>
      <c r="BP39" s="889"/>
      <c r="BQ39" s="889"/>
      <c r="BR39" s="889"/>
      <c r="BS39" s="889"/>
    </row>
    <row r="40" spans="2:71" ht="13" thickTop="1">
      <c r="C40" s="885"/>
      <c r="D40" s="885"/>
      <c r="E40" s="885"/>
      <c r="F40" s="886" t="s">
        <v>313</v>
      </c>
      <c r="G40" s="886"/>
      <c r="H40" s="886"/>
      <c r="I40" s="835"/>
      <c r="J40" s="890" t="s">
        <v>323</v>
      </c>
      <c r="K40" s="891"/>
      <c r="L40" s="891"/>
      <c r="M40" s="891"/>
      <c r="N40" s="891"/>
      <c r="O40" s="891"/>
      <c r="P40" s="891"/>
      <c r="Q40" s="891"/>
      <c r="R40" s="891"/>
      <c r="S40" s="892"/>
      <c r="T40" s="893" t="s">
        <v>313</v>
      </c>
      <c r="U40" s="886"/>
      <c r="V40" s="886"/>
      <c r="W40" s="835"/>
      <c r="X40" s="890" t="s">
        <v>323</v>
      </c>
      <c r="Y40" s="891"/>
      <c r="Z40" s="891"/>
      <c r="AA40" s="891"/>
      <c r="AB40" s="891"/>
      <c r="AC40" s="891"/>
      <c r="AD40" s="891"/>
      <c r="AE40" s="891"/>
      <c r="AF40" s="891"/>
      <c r="AG40" s="892"/>
      <c r="AH40" s="893" t="s">
        <v>313</v>
      </c>
      <c r="AI40" s="886"/>
      <c r="AJ40" s="886"/>
      <c r="AK40" s="835"/>
      <c r="AL40" s="890" t="s">
        <v>323</v>
      </c>
      <c r="AM40" s="891"/>
      <c r="AN40" s="891"/>
      <c r="AO40" s="891"/>
      <c r="AP40" s="891"/>
      <c r="AQ40" s="891"/>
      <c r="AR40" s="891"/>
      <c r="AS40" s="891"/>
      <c r="AT40" s="891"/>
      <c r="AU40" s="892"/>
      <c r="AV40" s="893" t="s">
        <v>313</v>
      </c>
      <c r="AW40" s="886"/>
      <c r="AX40" s="886"/>
      <c r="AY40" s="835"/>
      <c r="AZ40" s="890" t="s">
        <v>323</v>
      </c>
      <c r="BA40" s="891"/>
      <c r="BB40" s="891"/>
      <c r="BC40" s="891"/>
      <c r="BD40" s="891"/>
      <c r="BE40" s="891"/>
      <c r="BF40" s="891"/>
      <c r="BG40" s="891"/>
      <c r="BH40" s="891"/>
      <c r="BI40" s="892"/>
      <c r="BJ40" s="894"/>
      <c r="BK40" s="849"/>
      <c r="BL40" s="849"/>
      <c r="BM40" s="849"/>
      <c r="BN40" s="850"/>
      <c r="BO40" s="851" t="s">
        <v>324</v>
      </c>
      <c r="BP40" s="852"/>
      <c r="BQ40" s="852"/>
      <c r="BR40" s="852"/>
      <c r="BS40" s="852"/>
    </row>
    <row r="41" spans="2:71">
      <c r="C41" s="885"/>
      <c r="D41" s="885"/>
      <c r="E41" s="885"/>
      <c r="F41" s="886"/>
      <c r="G41" s="886"/>
      <c r="H41" s="886"/>
      <c r="I41" s="835"/>
      <c r="J41" s="180"/>
      <c r="K41" s="181"/>
      <c r="L41" s="181"/>
      <c r="M41" s="181"/>
      <c r="N41" s="181"/>
      <c r="O41" s="851" t="s">
        <v>312</v>
      </c>
      <c r="P41" s="852"/>
      <c r="Q41" s="852"/>
      <c r="R41" s="852"/>
      <c r="S41" s="853"/>
      <c r="T41" s="893"/>
      <c r="U41" s="886"/>
      <c r="V41" s="886"/>
      <c r="W41" s="835"/>
      <c r="X41" s="180"/>
      <c r="Y41" s="181"/>
      <c r="Z41" s="181"/>
      <c r="AA41" s="181"/>
      <c r="AB41" s="181"/>
      <c r="AC41" s="851" t="s">
        <v>312</v>
      </c>
      <c r="AD41" s="852"/>
      <c r="AE41" s="852"/>
      <c r="AF41" s="852"/>
      <c r="AG41" s="853"/>
      <c r="AH41" s="893"/>
      <c r="AI41" s="886"/>
      <c r="AJ41" s="886"/>
      <c r="AK41" s="835"/>
      <c r="AL41" s="180"/>
      <c r="AM41" s="181"/>
      <c r="AN41" s="181"/>
      <c r="AO41" s="181"/>
      <c r="AP41" s="181"/>
      <c r="AQ41" s="851" t="s">
        <v>312</v>
      </c>
      <c r="AR41" s="852"/>
      <c r="AS41" s="852"/>
      <c r="AT41" s="852"/>
      <c r="AU41" s="853"/>
      <c r="AV41" s="893"/>
      <c r="AW41" s="886"/>
      <c r="AX41" s="886"/>
      <c r="AY41" s="835"/>
      <c r="AZ41" s="180"/>
      <c r="BA41" s="181"/>
      <c r="BB41" s="181"/>
      <c r="BC41" s="181"/>
      <c r="BD41" s="181"/>
      <c r="BE41" s="851" t="s">
        <v>312</v>
      </c>
      <c r="BF41" s="852"/>
      <c r="BG41" s="852"/>
      <c r="BH41" s="852"/>
      <c r="BI41" s="853"/>
      <c r="BJ41" s="893"/>
      <c r="BK41" s="886"/>
      <c r="BL41" s="886"/>
      <c r="BM41" s="886"/>
      <c r="BN41" s="835"/>
      <c r="BO41" s="895"/>
      <c r="BP41" s="896"/>
      <c r="BQ41" s="896"/>
      <c r="BR41" s="896"/>
      <c r="BS41" s="896"/>
    </row>
    <row r="42" spans="2:71" ht="30" customHeight="1" thickBot="1">
      <c r="C42" s="885"/>
      <c r="D42" s="885"/>
      <c r="E42" s="885"/>
      <c r="F42" s="897" t="str">
        <f>IF(F39="","",INDEX(港コード!$C$4:$C$739,MATCH(F39,港コード!$G$4:$G$739,0),1))</f>
        <v>020214</v>
      </c>
      <c r="G42" s="897"/>
      <c r="H42" s="897"/>
      <c r="I42" s="898"/>
      <c r="J42" s="899">
        <v>2</v>
      </c>
      <c r="K42" s="900"/>
      <c r="L42" s="900"/>
      <c r="M42" s="900"/>
      <c r="N42" s="901"/>
      <c r="O42" s="902">
        <v>1</v>
      </c>
      <c r="P42" s="900"/>
      <c r="Q42" s="900"/>
      <c r="R42" s="900"/>
      <c r="S42" s="903"/>
      <c r="T42" s="897">
        <f>IF(T39="","",INDEX(港コード!$C$4:$C$739,MATCH(T39,港コード!$G$4:$G$739,0),1))</f>
        <v>140112</v>
      </c>
      <c r="U42" s="897"/>
      <c r="V42" s="897"/>
      <c r="W42" s="898"/>
      <c r="X42" s="899">
        <v>1</v>
      </c>
      <c r="Y42" s="900"/>
      <c r="Z42" s="900"/>
      <c r="AA42" s="900"/>
      <c r="AB42" s="901"/>
      <c r="AC42" s="902">
        <v>0</v>
      </c>
      <c r="AD42" s="900"/>
      <c r="AE42" s="900"/>
      <c r="AF42" s="900"/>
      <c r="AG42" s="903"/>
      <c r="AH42" s="897">
        <f>IF(AH39="","",INDEX(港コード!$C$4:$C$739,MATCH(AH39,港コード!$G$4:$G$739,0),1))</f>
        <v>220213</v>
      </c>
      <c r="AI42" s="897"/>
      <c r="AJ42" s="897"/>
      <c r="AK42" s="898"/>
      <c r="AL42" s="899">
        <v>9</v>
      </c>
      <c r="AM42" s="900"/>
      <c r="AN42" s="900"/>
      <c r="AO42" s="900"/>
      <c r="AP42" s="901"/>
      <c r="AQ42" s="902">
        <v>0</v>
      </c>
      <c r="AR42" s="900"/>
      <c r="AS42" s="900"/>
      <c r="AT42" s="900"/>
      <c r="AU42" s="903"/>
      <c r="AV42" s="897">
        <f>IF(AV39="","",INDEX(港コード!$C$4:$C$739,MATCH(AV39,港コード!$G$4:$G$739,0),1))</f>
        <v>474501</v>
      </c>
      <c r="AW42" s="897"/>
      <c r="AX42" s="897"/>
      <c r="AY42" s="898"/>
      <c r="AZ42" s="899">
        <v>1</v>
      </c>
      <c r="BA42" s="900"/>
      <c r="BB42" s="900"/>
      <c r="BC42" s="900"/>
      <c r="BD42" s="901"/>
      <c r="BE42" s="902">
        <v>1</v>
      </c>
      <c r="BF42" s="900"/>
      <c r="BG42" s="900"/>
      <c r="BH42" s="900"/>
      <c r="BI42" s="903"/>
      <c r="BJ42" s="904">
        <f>SUM(J42,X42,AL42,AZ42)</f>
        <v>13</v>
      </c>
      <c r="BK42" s="905"/>
      <c r="BL42" s="905"/>
      <c r="BM42" s="905"/>
      <c r="BN42" s="906"/>
      <c r="BO42" s="907">
        <f>SUM(O42,AC42,AQ42,BE42)</f>
        <v>2</v>
      </c>
      <c r="BP42" s="905"/>
      <c r="BQ42" s="905"/>
      <c r="BR42" s="905"/>
      <c r="BS42" s="905"/>
    </row>
    <row r="43" spans="2:71" ht="13" thickTop="1"/>
  </sheetData>
  <mergeCells count="172">
    <mergeCell ref="K15:Z15"/>
    <mergeCell ref="AA15:AF16"/>
    <mergeCell ref="AG15:AV15"/>
    <mergeCell ref="AW15:BB16"/>
    <mergeCell ref="BC15:BR15"/>
    <mergeCell ref="AA17:AF17"/>
    <mergeCell ref="AG17:AN17"/>
    <mergeCell ref="AO17:AV17"/>
    <mergeCell ref="BS8:CN8"/>
    <mergeCell ref="AA14:AV14"/>
    <mergeCell ref="AW14:BR14"/>
    <mergeCell ref="BS14:CN14"/>
    <mergeCell ref="BS17:BX17"/>
    <mergeCell ref="BY17:CF17"/>
    <mergeCell ref="CG17:CN17"/>
    <mergeCell ref="BY15:CN15"/>
    <mergeCell ref="BK16:BR16"/>
    <mergeCell ref="BY16:CF16"/>
    <mergeCell ref="BS15:BX16"/>
    <mergeCell ref="BY10:CF10"/>
    <mergeCell ref="CG10:CN10"/>
    <mergeCell ref="BS9:BX10"/>
    <mergeCell ref="BC9:BR9"/>
    <mergeCell ref="F38:S38"/>
    <mergeCell ref="AV39:BI39"/>
    <mergeCell ref="AH39:AU39"/>
    <mergeCell ref="T39:AG39"/>
    <mergeCell ref="F39:S39"/>
    <mergeCell ref="S17:Z17"/>
    <mergeCell ref="CG22:CN22"/>
    <mergeCell ref="BY21:CN21"/>
    <mergeCell ref="E20:Z20"/>
    <mergeCell ref="AW20:BR20"/>
    <mergeCell ref="BS20:CN20"/>
    <mergeCell ref="BS19:CN19"/>
    <mergeCell ref="AW19:BR19"/>
    <mergeCell ref="K23:R23"/>
    <mergeCell ref="AO23:AV23"/>
    <mergeCell ref="AA20:AV20"/>
    <mergeCell ref="K22:R22"/>
    <mergeCell ref="S22:Z22"/>
    <mergeCell ref="AG22:AN22"/>
    <mergeCell ref="AO22:AV22"/>
    <mergeCell ref="T42:W42"/>
    <mergeCell ref="X42:AB42"/>
    <mergeCell ref="AC42:AG42"/>
    <mergeCell ref="BC22:BJ22"/>
    <mergeCell ref="BK22:BR22"/>
    <mergeCell ref="BY22:CF22"/>
    <mergeCell ref="BJ42:BN42"/>
    <mergeCell ref="BO42:BS42"/>
    <mergeCell ref="AH42:AK42"/>
    <mergeCell ref="AL42:AP42"/>
    <mergeCell ref="AQ42:AU42"/>
    <mergeCell ref="AV42:AY42"/>
    <mergeCell ref="AZ42:BD42"/>
    <mergeCell ref="BE42:BI42"/>
    <mergeCell ref="AC41:AG41"/>
    <mergeCell ref="AQ41:AU41"/>
    <mergeCell ref="BE41:BI41"/>
    <mergeCell ref="AV40:AY41"/>
    <mergeCell ref="AV38:BI38"/>
    <mergeCell ref="AH38:AU38"/>
    <mergeCell ref="T38:AG38"/>
    <mergeCell ref="S23:Z23"/>
    <mergeCell ref="AA23:AF23"/>
    <mergeCell ref="AG23:AN23"/>
    <mergeCell ref="CO23:CV23"/>
    <mergeCell ref="CW23:DD23"/>
    <mergeCell ref="C38:E38"/>
    <mergeCell ref="BJ38:BS39"/>
    <mergeCell ref="C39:E42"/>
    <mergeCell ref="AW23:BB23"/>
    <mergeCell ref="BC23:BJ23"/>
    <mergeCell ref="BK23:BR23"/>
    <mergeCell ref="BS23:BX23"/>
    <mergeCell ref="BY23:CF23"/>
    <mergeCell ref="F40:I41"/>
    <mergeCell ref="J40:S40"/>
    <mergeCell ref="T40:W41"/>
    <mergeCell ref="X40:AG40"/>
    <mergeCell ref="AH40:AK41"/>
    <mergeCell ref="AL40:AU40"/>
    <mergeCell ref="AZ40:BI40"/>
    <mergeCell ref="BJ40:BN41"/>
    <mergeCell ref="BO40:BS41"/>
    <mergeCell ref="O41:S41"/>
    <mergeCell ref="F42:I42"/>
    <mergeCell ref="J42:N42"/>
    <mergeCell ref="O42:S42"/>
    <mergeCell ref="E23:J23"/>
    <mergeCell ref="CO19:DD20"/>
    <mergeCell ref="B20:D23"/>
    <mergeCell ref="CO17:CV17"/>
    <mergeCell ref="CW17:DD17"/>
    <mergeCell ref="B19:D19"/>
    <mergeCell ref="AW17:BB17"/>
    <mergeCell ref="BS21:BX22"/>
    <mergeCell ref="BK17:BR17"/>
    <mergeCell ref="E21:J22"/>
    <mergeCell ref="K21:Z21"/>
    <mergeCell ref="AA21:AF22"/>
    <mergeCell ref="AG21:AV21"/>
    <mergeCell ref="AW21:BB22"/>
    <mergeCell ref="BC21:BR21"/>
    <mergeCell ref="E19:Z19"/>
    <mergeCell ref="AA19:AV19"/>
    <mergeCell ref="CG23:CN23"/>
    <mergeCell ref="CW21:DD22"/>
    <mergeCell ref="B14:D17"/>
    <mergeCell ref="BC17:BJ17"/>
    <mergeCell ref="E17:J17"/>
    <mergeCell ref="K17:R17"/>
    <mergeCell ref="CG16:CN16"/>
    <mergeCell ref="E15:J16"/>
    <mergeCell ref="CW15:DD16"/>
    <mergeCell ref="K16:R16"/>
    <mergeCell ref="S16:Z16"/>
    <mergeCell ref="AG16:AN16"/>
    <mergeCell ref="AO16:AV16"/>
    <mergeCell ref="BC16:BJ16"/>
    <mergeCell ref="E14:Z14"/>
    <mergeCell ref="CO13:DD14"/>
    <mergeCell ref="B7:D7"/>
    <mergeCell ref="AW7:BR7"/>
    <mergeCell ref="BS7:CN7"/>
    <mergeCell ref="CO7:DD8"/>
    <mergeCell ref="B8:D11"/>
    <mergeCell ref="E11:J11"/>
    <mergeCell ref="K11:R11"/>
    <mergeCell ref="BC11:BJ11"/>
    <mergeCell ref="BK11:BR11"/>
    <mergeCell ref="BS11:BX11"/>
    <mergeCell ref="BY11:CF11"/>
    <mergeCell ref="E9:J10"/>
    <mergeCell ref="K9:Z9"/>
    <mergeCell ref="AA9:AF10"/>
    <mergeCell ref="AG9:AV9"/>
    <mergeCell ref="AW9:BB10"/>
    <mergeCell ref="CO11:CV11"/>
    <mergeCell ref="CW11:DD11"/>
    <mergeCell ref="B13:D13"/>
    <mergeCell ref="S11:Z11"/>
    <mergeCell ref="S10:Z10"/>
    <mergeCell ref="AG10:AN10"/>
    <mergeCell ref="AO10:AV10"/>
    <mergeCell ref="AO11:AV11"/>
    <mergeCell ref="CG11:CN11"/>
    <mergeCell ref="CW9:DD10"/>
    <mergeCell ref="AW11:BB11"/>
    <mergeCell ref="AA11:AF11"/>
    <mergeCell ref="AG11:AN11"/>
    <mergeCell ref="E13:Z13"/>
    <mergeCell ref="AA13:AV13"/>
    <mergeCell ref="AW13:BR13"/>
    <mergeCell ref="BS13:CN13"/>
    <mergeCell ref="B1:I2"/>
    <mergeCell ref="DB1:DD3"/>
    <mergeCell ref="B4:I4"/>
    <mergeCell ref="J4:U4"/>
    <mergeCell ref="AL5:CJ5"/>
    <mergeCell ref="J5:U5"/>
    <mergeCell ref="B5:I5"/>
    <mergeCell ref="BY9:CN9"/>
    <mergeCell ref="BC10:BJ10"/>
    <mergeCell ref="BK10:BR10"/>
    <mergeCell ref="E7:Z7"/>
    <mergeCell ref="E8:Z8"/>
    <mergeCell ref="AA7:AV7"/>
    <mergeCell ref="AA8:AV8"/>
    <mergeCell ref="AW8:BR8"/>
    <mergeCell ref="K10:R10"/>
  </mergeCells>
  <phoneticPr fontId="33"/>
  <dataValidations count="2">
    <dataValidation type="list" allowBlank="1" showInputMessage="1" showErrorMessage="1" sqref="E7:CN7 E13:CN13 E19:CN19 F38:BI38" xr:uid="{00000000-0002-0000-0600-000000000000}">
      <formula1>地方</formula1>
    </dataValidation>
    <dataValidation type="list" allowBlank="1" showInputMessage="1" showErrorMessage="1" sqref="E8:CN8 E14:CN14 E20:CN20 F39:BI39" xr:uid="{00000000-0002-0000-0600-000001000000}">
      <formula1>OFFSET(INDIRECT(E7),0,0,1,COUNTA(INDIRECT(E7))-COUNTIF(INDIRECT(E7),""))</formula1>
    </dataValidation>
  </dataValidations>
  <printOptions horizontalCentered="1" verticalCentered="1"/>
  <pageMargins left="0.23622047244094491" right="0.23622047244094491" top="0.74803149606299213" bottom="0.74803149606299213" header="0.31496062992125984" footer="0.31496062992125984"/>
  <pageSetup paperSize="9" scale="5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U40"/>
  <sheetViews>
    <sheetView view="pageBreakPreview" zoomScale="115" zoomScaleNormal="120" zoomScaleSheetLayoutView="115" workbookViewId="0">
      <selection activeCell="Q6" sqref="Q6:R6"/>
    </sheetView>
  </sheetViews>
  <sheetFormatPr defaultColWidth="2.08984375" defaultRowHeight="18" customHeight="1"/>
  <cols>
    <col min="1" max="7" width="6.08984375" style="37" customWidth="1"/>
    <col min="8" max="8" width="6.36328125" style="37" customWidth="1"/>
    <col min="9" max="9" width="6.54296875" style="37" customWidth="1"/>
    <col min="10" max="10" width="3.7265625" style="37" customWidth="1"/>
    <col min="11" max="11" width="6.453125" style="37" customWidth="1"/>
    <col min="12" max="12" width="4" style="244" customWidth="1"/>
    <col min="13" max="13" width="10" style="37" customWidth="1"/>
    <col min="14" max="14" width="10.6328125" style="37" customWidth="1"/>
    <col min="15" max="15" width="17.453125" style="37" customWidth="1"/>
    <col min="16" max="16" width="6.36328125" style="37" customWidth="1"/>
    <col min="17" max="17" width="19.90625" style="37" customWidth="1"/>
    <col min="18" max="18" width="6.36328125" style="37" customWidth="1"/>
    <col min="19" max="19" width="9.08984375" style="37" customWidth="1"/>
    <col min="20" max="99" width="2.453125" style="37" customWidth="1"/>
    <col min="100" max="16384" width="2.08984375" style="37"/>
  </cols>
  <sheetData>
    <row r="1" spans="1:99" ht="15" customHeight="1">
      <c r="A1" s="37" t="s">
        <v>145</v>
      </c>
    </row>
    <row r="2" spans="1:99" ht="10.5" customHeight="1"/>
    <row r="3" spans="1:99" ht="15" customHeight="1">
      <c r="A3" s="942" t="str">
        <f>申!A1</f>
        <v>　令和 ７ 年度</v>
      </c>
      <c r="B3" s="942"/>
      <c r="C3" s="942"/>
      <c r="E3" s="759" t="s">
        <v>162</v>
      </c>
      <c r="F3" s="759"/>
      <c r="G3" s="759"/>
      <c r="H3" s="759"/>
      <c r="I3" s="759"/>
      <c r="J3" s="759"/>
      <c r="K3" s="759"/>
      <c r="L3" s="759"/>
      <c r="M3" s="759"/>
      <c r="N3" s="759"/>
      <c r="O3" s="759"/>
      <c r="AA3" s="38"/>
      <c r="AB3" s="38"/>
      <c r="AC3" s="38"/>
      <c r="AD3" s="38"/>
      <c r="AE3" s="38"/>
      <c r="AF3" s="38"/>
      <c r="AG3" s="38"/>
      <c r="AH3" s="38"/>
      <c r="AI3" s="38"/>
    </row>
    <row r="4" spans="1:99" ht="15" customHeight="1">
      <c r="A4" s="942"/>
      <c r="B4" s="942"/>
      <c r="C4" s="942"/>
      <c r="E4" s="759"/>
      <c r="F4" s="759"/>
      <c r="G4" s="759"/>
      <c r="H4" s="759"/>
      <c r="I4" s="759"/>
      <c r="J4" s="759"/>
      <c r="K4" s="759"/>
      <c r="L4" s="759"/>
      <c r="M4" s="759"/>
      <c r="N4" s="759"/>
      <c r="O4" s="759"/>
      <c r="AA4" s="38"/>
      <c r="AB4" s="38"/>
      <c r="AC4" s="38"/>
      <c r="AD4" s="38"/>
      <c r="AE4" s="38"/>
      <c r="AF4" s="38"/>
      <c r="AG4" s="38"/>
      <c r="AH4" s="38"/>
      <c r="AI4" s="38"/>
    </row>
    <row r="5" spans="1:99" ht="15" customHeight="1">
      <c r="A5" s="942"/>
      <c r="B5" s="942"/>
      <c r="C5" s="942"/>
      <c r="E5" s="759"/>
      <c r="F5" s="759"/>
      <c r="G5" s="759"/>
      <c r="H5" s="759"/>
      <c r="I5" s="759"/>
      <c r="J5" s="759"/>
      <c r="K5" s="759"/>
      <c r="L5" s="759"/>
      <c r="M5" s="759"/>
      <c r="N5" s="759"/>
      <c r="O5" s="759"/>
      <c r="AA5" s="38"/>
      <c r="AB5" s="38"/>
      <c r="AC5" s="38"/>
      <c r="AD5" s="38"/>
      <c r="AE5" s="38"/>
      <c r="AF5" s="38"/>
      <c r="AG5" s="38"/>
      <c r="AH5" s="38"/>
      <c r="AI5" s="38"/>
    </row>
    <row r="6" spans="1:99" ht="25.5" customHeight="1">
      <c r="A6" s="47" t="s">
        <v>172</v>
      </c>
      <c r="B6" s="47"/>
      <c r="P6" s="44" t="s">
        <v>146</v>
      </c>
      <c r="Q6" s="919"/>
      <c r="R6" s="921"/>
      <c r="BT6" s="39"/>
    </row>
    <row r="7" spans="1:99" ht="25.5" customHeight="1">
      <c r="A7" s="936" t="s">
        <v>171</v>
      </c>
      <c r="B7" s="938"/>
      <c r="C7" s="936"/>
      <c r="D7" s="937"/>
      <c r="E7" s="937"/>
      <c r="F7" s="938"/>
      <c r="G7" s="936" t="s">
        <v>1652</v>
      </c>
      <c r="H7" s="938"/>
      <c r="I7" s="944"/>
      <c r="J7" s="945"/>
      <c r="K7" s="945"/>
      <c r="L7" s="946"/>
      <c r="M7" s="943" t="s">
        <v>147</v>
      </c>
      <c r="N7" s="943"/>
      <c r="O7" s="943" t="s">
        <v>148</v>
      </c>
      <c r="P7" s="52" t="s">
        <v>149</v>
      </c>
      <c r="Q7" s="919"/>
      <c r="R7" s="921"/>
      <c r="U7" s="236"/>
      <c r="CN7" s="40"/>
      <c r="CO7" s="40"/>
      <c r="CP7" s="40"/>
      <c r="CQ7" s="40"/>
      <c r="CR7" s="40"/>
      <c r="CS7" s="40"/>
      <c r="CT7" s="40"/>
      <c r="CU7" s="40"/>
    </row>
    <row r="8" spans="1:99" ht="25.5" customHeight="1">
      <c r="A8" s="939"/>
      <c r="B8" s="941"/>
      <c r="C8" s="939"/>
      <c r="D8" s="940"/>
      <c r="E8" s="940"/>
      <c r="F8" s="941"/>
      <c r="G8" s="939"/>
      <c r="H8" s="941"/>
      <c r="I8" s="947"/>
      <c r="J8" s="948"/>
      <c r="K8" s="948"/>
      <c r="L8" s="949"/>
      <c r="M8" s="943"/>
      <c r="N8" s="943"/>
      <c r="O8" s="943"/>
      <c r="P8" s="51" t="s">
        <v>150</v>
      </c>
      <c r="Q8" s="260"/>
      <c r="R8" s="261" t="s">
        <v>1656</v>
      </c>
      <c r="CN8" s="40"/>
      <c r="CO8" s="40"/>
      <c r="CP8" s="40"/>
      <c r="CQ8" s="40"/>
      <c r="CR8" s="40"/>
      <c r="CS8" s="40"/>
      <c r="CT8" s="40"/>
      <c r="CU8" s="40"/>
    </row>
    <row r="9" spans="1:99" ht="22.5" customHeight="1">
      <c r="A9" s="60"/>
      <c r="B9" s="61" t="s">
        <v>174</v>
      </c>
      <c r="C9" s="916" t="s">
        <v>175</v>
      </c>
      <c r="D9" s="935"/>
      <c r="E9" s="916" t="s">
        <v>176</v>
      </c>
      <c r="F9" s="917"/>
      <c r="G9" s="916" t="s">
        <v>176</v>
      </c>
      <c r="H9" s="917"/>
      <c r="I9" s="916" t="s">
        <v>177</v>
      </c>
      <c r="J9" s="917"/>
      <c r="K9" s="916" t="s">
        <v>178</v>
      </c>
      <c r="L9" s="917"/>
      <c r="M9" s="922" t="s">
        <v>187</v>
      </c>
      <c r="N9" s="924"/>
      <c r="O9" s="62" t="s">
        <v>179</v>
      </c>
      <c r="P9" s="922" t="s">
        <v>160</v>
      </c>
      <c r="Q9" s="923"/>
      <c r="R9" s="924"/>
      <c r="CN9" s="40"/>
      <c r="CO9" s="40"/>
      <c r="CP9" s="40"/>
      <c r="CQ9" s="40"/>
      <c r="CR9" s="40"/>
      <c r="CS9" s="40"/>
      <c r="CT9" s="40"/>
      <c r="CU9" s="40"/>
    </row>
    <row r="10" spans="1:99" ht="22.5" customHeight="1">
      <c r="A10" s="63" t="s">
        <v>180</v>
      </c>
      <c r="B10" s="64"/>
      <c r="C10" s="914" t="s">
        <v>181</v>
      </c>
      <c r="D10" s="925"/>
      <c r="E10" s="914" t="s">
        <v>182</v>
      </c>
      <c r="F10" s="915"/>
      <c r="G10" s="914" t="s">
        <v>183</v>
      </c>
      <c r="H10" s="915"/>
      <c r="I10" s="914" t="s">
        <v>184</v>
      </c>
      <c r="J10" s="915"/>
      <c r="K10" s="914" t="s">
        <v>185</v>
      </c>
      <c r="L10" s="915"/>
      <c r="M10" s="914"/>
      <c r="N10" s="915"/>
      <c r="O10" s="65" t="s">
        <v>186</v>
      </c>
      <c r="P10" s="914"/>
      <c r="Q10" s="925"/>
      <c r="R10" s="915"/>
      <c r="CN10" s="40"/>
      <c r="CO10" s="40"/>
      <c r="CP10" s="40"/>
      <c r="CQ10" s="40"/>
      <c r="CR10" s="40"/>
      <c r="CS10" s="40"/>
      <c r="CT10" s="40"/>
      <c r="CU10" s="40"/>
    </row>
    <row r="11" spans="1:99" ht="26.25" customHeight="1">
      <c r="A11" s="928" t="s">
        <v>1699</v>
      </c>
      <c r="B11" s="929"/>
      <c r="C11" s="50"/>
      <c r="D11" s="55" t="s">
        <v>151</v>
      </c>
      <c r="E11" s="56"/>
      <c r="F11" s="57" t="s">
        <v>151</v>
      </c>
      <c r="G11" s="45"/>
      <c r="H11" s="54" t="s">
        <v>152</v>
      </c>
      <c r="I11" s="89"/>
      <c r="J11" s="243" t="s">
        <v>1655</v>
      </c>
      <c r="K11" s="241"/>
      <c r="L11" s="57" t="s">
        <v>151</v>
      </c>
      <c r="M11" s="919"/>
      <c r="N11" s="921"/>
      <c r="O11" s="58"/>
      <c r="P11" s="919"/>
      <c r="Q11" s="920"/>
      <c r="R11" s="921"/>
      <c r="CN11" s="40"/>
      <c r="CO11" s="40"/>
      <c r="CP11" s="40"/>
      <c r="CQ11" s="40"/>
      <c r="CR11" s="40"/>
      <c r="CS11" s="40"/>
      <c r="CT11" s="40"/>
      <c r="CU11" s="40"/>
    </row>
    <row r="12" spans="1:99" ht="26.25" customHeight="1">
      <c r="A12" s="928" t="s">
        <v>1700</v>
      </c>
      <c r="B12" s="929"/>
      <c r="C12" s="45"/>
      <c r="D12" s="54" t="s">
        <v>151</v>
      </c>
      <c r="E12" s="45"/>
      <c r="F12" s="54" t="s">
        <v>151</v>
      </c>
      <c r="G12" s="45"/>
      <c r="H12" s="54" t="s">
        <v>152</v>
      </c>
      <c r="I12" s="89"/>
      <c r="J12" s="243" t="s">
        <v>1655</v>
      </c>
      <c r="K12" s="241"/>
      <c r="L12" s="242" t="s">
        <v>151</v>
      </c>
      <c r="M12" s="919"/>
      <c r="N12" s="921"/>
      <c r="O12" s="58"/>
      <c r="P12" s="919"/>
      <c r="Q12" s="920"/>
      <c r="R12" s="921"/>
    </row>
    <row r="13" spans="1:99" ht="26.25" customHeight="1">
      <c r="A13" s="928" t="s">
        <v>1701</v>
      </c>
      <c r="B13" s="929"/>
      <c r="C13" s="56"/>
      <c r="D13" s="57" t="s">
        <v>151</v>
      </c>
      <c r="E13" s="56"/>
      <c r="F13" s="57" t="s">
        <v>151</v>
      </c>
      <c r="G13" s="45"/>
      <c r="H13" s="54" t="s">
        <v>152</v>
      </c>
      <c r="I13" s="89"/>
      <c r="J13" s="243" t="s">
        <v>1655</v>
      </c>
      <c r="K13" s="241"/>
      <c r="L13" s="57" t="s">
        <v>151</v>
      </c>
      <c r="M13" s="919"/>
      <c r="N13" s="921"/>
      <c r="O13" s="58"/>
      <c r="P13" s="919"/>
      <c r="Q13" s="920"/>
      <c r="R13" s="921"/>
    </row>
    <row r="14" spans="1:99" ht="26.25" customHeight="1">
      <c r="A14" s="928" t="s">
        <v>1702</v>
      </c>
      <c r="B14" s="929"/>
      <c r="C14" s="45"/>
      <c r="D14" s="54" t="s">
        <v>151</v>
      </c>
      <c r="E14" s="45"/>
      <c r="F14" s="54" t="s">
        <v>151</v>
      </c>
      <c r="G14" s="45"/>
      <c r="H14" s="54" t="s">
        <v>152</v>
      </c>
      <c r="I14" s="89"/>
      <c r="J14" s="243" t="s">
        <v>1655</v>
      </c>
      <c r="K14" s="241"/>
      <c r="L14" s="242" t="s">
        <v>151</v>
      </c>
      <c r="M14" s="919"/>
      <c r="N14" s="921"/>
      <c r="O14" s="58"/>
      <c r="P14" s="919"/>
      <c r="Q14" s="920"/>
      <c r="R14" s="921"/>
      <c r="X14" s="244"/>
    </row>
    <row r="15" spans="1:99" ht="26.25" customHeight="1">
      <c r="A15" s="928" t="s">
        <v>1734</v>
      </c>
      <c r="B15" s="929"/>
      <c r="C15" s="53"/>
      <c r="D15" s="59" t="s">
        <v>151</v>
      </c>
      <c r="E15" s="53"/>
      <c r="F15" s="59" t="s">
        <v>151</v>
      </c>
      <c r="G15" s="45"/>
      <c r="H15" s="54" t="s">
        <v>152</v>
      </c>
      <c r="I15" s="89"/>
      <c r="J15" s="243" t="s">
        <v>1655</v>
      </c>
      <c r="K15" s="241"/>
      <c r="L15" s="246" t="s">
        <v>151</v>
      </c>
      <c r="M15" s="919"/>
      <c r="N15" s="921"/>
      <c r="O15" s="58"/>
      <c r="P15" s="919"/>
      <c r="Q15" s="920"/>
      <c r="R15" s="921"/>
      <c r="CN15" s="40"/>
      <c r="CO15" s="40"/>
      <c r="CP15" s="40"/>
      <c r="CQ15" s="40"/>
      <c r="CR15" s="40"/>
      <c r="CS15" s="40"/>
      <c r="CT15" s="40"/>
      <c r="CU15" s="40"/>
    </row>
    <row r="16" spans="1:99" ht="22.5" customHeight="1">
      <c r="I16" s="926" t="s">
        <v>159</v>
      </c>
      <c r="J16" s="926"/>
      <c r="K16" s="926"/>
      <c r="L16" s="259"/>
      <c r="M16" s="36"/>
      <c r="N16" s="36"/>
      <c r="O16" s="36"/>
      <c r="P16" s="36"/>
      <c r="Q16" s="36"/>
      <c r="R16" s="36"/>
      <c r="S16" s="36"/>
      <c r="T16" s="36"/>
      <c r="U16" s="36"/>
      <c r="V16" s="36"/>
      <c r="W16" s="36"/>
      <c r="X16" s="36"/>
      <c r="Y16" s="36"/>
      <c r="CN16" s="40"/>
      <c r="CO16" s="40"/>
      <c r="CP16" s="40"/>
      <c r="CQ16" s="40"/>
      <c r="CR16" s="40"/>
      <c r="CS16" s="40"/>
      <c r="CT16" s="40"/>
      <c r="CU16" s="40"/>
    </row>
    <row r="17" spans="1:99" ht="13.5" customHeight="1">
      <c r="A17" s="930" t="s">
        <v>173</v>
      </c>
      <c r="B17" s="930"/>
      <c r="C17" s="930"/>
      <c r="D17" s="930"/>
      <c r="E17" s="930"/>
      <c r="I17" s="239" t="s">
        <v>163</v>
      </c>
      <c r="J17" s="741" t="s">
        <v>1735</v>
      </c>
      <c r="K17" s="741"/>
      <c r="L17" s="741"/>
      <c r="M17" s="741"/>
      <c r="N17" s="741"/>
      <c r="O17" s="741"/>
      <c r="P17" s="741"/>
      <c r="Q17" s="741"/>
      <c r="R17" s="741"/>
      <c r="T17" s="36"/>
      <c r="U17" s="36"/>
      <c r="V17" s="36"/>
      <c r="W17" s="36"/>
      <c r="X17" s="36"/>
      <c r="Y17" s="36"/>
      <c r="Z17" s="36"/>
      <c r="AA17" s="36"/>
      <c r="AB17" s="36"/>
      <c r="AC17" s="36"/>
      <c r="AD17" s="36"/>
      <c r="AE17" s="36"/>
      <c r="AF17" s="36"/>
      <c r="AG17" s="36"/>
      <c r="AH17" s="36"/>
      <c r="AI17" s="36"/>
      <c r="AJ17" s="36"/>
      <c r="AK17" s="36"/>
      <c r="AL17" s="36"/>
      <c r="AM17" s="36"/>
      <c r="CN17" s="40"/>
      <c r="CO17" s="40"/>
      <c r="CP17" s="40"/>
      <c r="CQ17" s="40"/>
      <c r="CR17" s="40"/>
      <c r="CS17" s="40"/>
      <c r="CT17" s="40"/>
      <c r="CU17" s="40"/>
    </row>
    <row r="18" spans="1:99" ht="13.5" customHeight="1">
      <c r="A18" s="931"/>
      <c r="B18" s="931"/>
      <c r="C18" s="931"/>
      <c r="D18" s="931"/>
      <c r="E18" s="931"/>
      <c r="I18" s="239"/>
      <c r="J18" s="741" t="s">
        <v>344</v>
      </c>
      <c r="K18" s="741"/>
      <c r="L18" s="741"/>
      <c r="M18" s="741"/>
      <c r="N18" s="741"/>
      <c r="O18" s="741"/>
      <c r="P18" s="741"/>
      <c r="Q18" s="741"/>
      <c r="R18" s="741"/>
      <c r="T18" s="36"/>
      <c r="U18" s="36"/>
      <c r="V18" s="36"/>
      <c r="W18" s="36"/>
      <c r="X18" s="36"/>
      <c r="Y18" s="36"/>
      <c r="Z18" s="36"/>
      <c r="AA18" s="36"/>
      <c r="AB18" s="36"/>
      <c r="AC18" s="36"/>
      <c r="AD18" s="36"/>
      <c r="AE18" s="36"/>
      <c r="AF18" s="36"/>
      <c r="AG18" s="36"/>
      <c r="AH18" s="36"/>
      <c r="AI18" s="36"/>
      <c r="AJ18" s="36"/>
      <c r="AK18" s="36"/>
      <c r="AL18" s="36"/>
      <c r="AM18" s="36"/>
      <c r="CN18" s="40"/>
      <c r="CO18" s="40"/>
      <c r="CP18" s="40"/>
      <c r="CQ18" s="40"/>
      <c r="CR18" s="40"/>
      <c r="CS18" s="40"/>
      <c r="CT18" s="40"/>
      <c r="CU18" s="40"/>
    </row>
    <row r="19" spans="1:99" ht="13.5" customHeight="1">
      <c r="A19" s="49" t="s">
        <v>154</v>
      </c>
      <c r="B19" s="932"/>
      <c r="C19" s="932"/>
      <c r="D19" s="932"/>
      <c r="E19" s="932"/>
      <c r="F19" s="932"/>
      <c r="G19" s="932"/>
      <c r="I19" s="239"/>
      <c r="J19" s="741" t="s">
        <v>345</v>
      </c>
      <c r="K19" s="741"/>
      <c r="L19" s="741"/>
      <c r="M19" s="741"/>
      <c r="N19" s="741"/>
      <c r="O19" s="741"/>
      <c r="P19" s="741"/>
      <c r="Q19" s="741"/>
      <c r="R19" s="741"/>
      <c r="T19" s="36"/>
      <c r="U19" s="36"/>
      <c r="V19" s="36"/>
      <c r="W19" s="36"/>
      <c r="X19" s="36"/>
      <c r="Y19" s="36"/>
      <c r="Z19" s="36"/>
      <c r="AA19" s="36"/>
      <c r="AB19" s="36"/>
      <c r="AC19" s="36"/>
      <c r="AD19" s="36"/>
      <c r="AE19" s="36"/>
      <c r="AF19" s="36"/>
      <c r="AG19" s="36"/>
      <c r="AH19" s="36"/>
      <c r="AI19" s="36"/>
      <c r="AJ19" s="36"/>
      <c r="AK19" s="36"/>
      <c r="AL19" s="36"/>
      <c r="AM19" s="36"/>
      <c r="CN19" s="40"/>
      <c r="CO19" s="40"/>
      <c r="CP19" s="40"/>
      <c r="CQ19" s="40"/>
      <c r="CR19" s="40"/>
      <c r="CS19" s="40"/>
      <c r="CT19" s="40"/>
      <c r="CU19" s="40"/>
    </row>
    <row r="20" spans="1:99" ht="13.5" customHeight="1">
      <c r="A20" s="42" t="s">
        <v>155</v>
      </c>
      <c r="B20" s="932"/>
      <c r="C20" s="932"/>
      <c r="D20" s="932"/>
      <c r="E20" s="932"/>
      <c r="F20" s="932"/>
      <c r="G20" s="932"/>
      <c r="I20" s="239" t="s">
        <v>164</v>
      </c>
      <c r="J20" s="741" t="s">
        <v>240</v>
      </c>
      <c r="K20" s="741"/>
      <c r="L20" s="741"/>
      <c r="M20" s="741"/>
      <c r="N20" s="741"/>
      <c r="O20" s="741"/>
      <c r="P20" s="741"/>
      <c r="Q20" s="741"/>
      <c r="R20" s="741"/>
      <c r="T20" s="36"/>
      <c r="U20" s="36"/>
      <c r="V20" s="36"/>
      <c r="W20" s="36"/>
      <c r="X20" s="36"/>
      <c r="Y20" s="36"/>
      <c r="Z20" s="36"/>
      <c r="AA20" s="36"/>
      <c r="AB20" s="36"/>
      <c r="AC20" s="36"/>
      <c r="AD20" s="36"/>
      <c r="AE20" s="36"/>
      <c r="AF20" s="36"/>
      <c r="AG20" s="36"/>
      <c r="AH20" s="36"/>
      <c r="AI20" s="36"/>
      <c r="AJ20" s="36"/>
      <c r="AK20" s="36"/>
      <c r="AL20" s="36"/>
      <c r="AM20" s="36"/>
    </row>
    <row r="21" spans="1:99" ht="13.5" customHeight="1">
      <c r="A21" s="933" t="s">
        <v>156</v>
      </c>
      <c r="B21" s="932"/>
      <c r="C21" s="932"/>
      <c r="D21" s="932"/>
      <c r="E21" s="932"/>
      <c r="F21" s="932"/>
      <c r="G21" s="932"/>
      <c r="I21" s="239"/>
      <c r="J21" s="741" t="s">
        <v>241</v>
      </c>
      <c r="K21" s="741"/>
      <c r="L21" s="741"/>
      <c r="M21" s="741"/>
      <c r="N21" s="741"/>
      <c r="O21" s="741"/>
      <c r="P21" s="741"/>
      <c r="Q21" s="741"/>
      <c r="R21" s="741"/>
      <c r="T21" s="36"/>
      <c r="U21" s="36"/>
      <c r="V21" s="36"/>
      <c r="W21" s="36"/>
      <c r="X21" s="36"/>
      <c r="Y21" s="36"/>
      <c r="Z21" s="36"/>
      <c r="AA21" s="36"/>
      <c r="AB21" s="36"/>
      <c r="AC21" s="36"/>
      <c r="AD21" s="36"/>
      <c r="AE21" s="36"/>
      <c r="AF21" s="36"/>
      <c r="AG21" s="36"/>
      <c r="AH21" s="36"/>
      <c r="AI21" s="36"/>
      <c r="AJ21" s="36"/>
      <c r="AK21" s="36"/>
      <c r="AL21" s="36"/>
      <c r="AM21" s="36"/>
    </row>
    <row r="22" spans="1:99" ht="13.5" customHeight="1">
      <c r="A22" s="934"/>
      <c r="B22" s="932"/>
      <c r="C22" s="932"/>
      <c r="D22" s="932"/>
      <c r="E22" s="932"/>
      <c r="F22" s="932"/>
      <c r="G22" s="932"/>
      <c r="I22" s="239"/>
      <c r="J22" s="741" t="s">
        <v>332</v>
      </c>
      <c r="K22" s="741"/>
      <c r="L22" s="741"/>
      <c r="M22" s="741"/>
      <c r="N22" s="741"/>
      <c r="O22" s="741"/>
      <c r="P22" s="741"/>
      <c r="Q22" s="741"/>
      <c r="R22" s="741"/>
      <c r="T22" s="36"/>
      <c r="U22" s="36"/>
      <c r="V22" s="36"/>
      <c r="W22" s="36"/>
      <c r="X22" s="36"/>
      <c r="Y22" s="36"/>
      <c r="Z22" s="36"/>
      <c r="AA22" s="36"/>
      <c r="AB22" s="36"/>
      <c r="AC22" s="36"/>
      <c r="AD22" s="36"/>
      <c r="AE22" s="36"/>
      <c r="AF22" s="36"/>
      <c r="AG22" s="36"/>
      <c r="AH22" s="36"/>
      <c r="AI22" s="36"/>
      <c r="AJ22" s="36"/>
      <c r="AK22" s="36"/>
      <c r="AL22" s="36"/>
      <c r="AM22" s="36"/>
      <c r="BR22" s="39"/>
      <c r="CQ22" s="39"/>
    </row>
    <row r="23" spans="1:99" ht="13.5" customHeight="1">
      <c r="A23" s="49" t="s">
        <v>157</v>
      </c>
      <c r="B23" s="927"/>
      <c r="C23" s="927"/>
      <c r="D23" s="927"/>
      <c r="E23" s="927"/>
      <c r="F23" s="927"/>
      <c r="G23" s="927"/>
      <c r="I23" s="239"/>
      <c r="J23" s="918" t="s">
        <v>242</v>
      </c>
      <c r="K23" s="741"/>
      <c r="L23" s="741"/>
      <c r="M23" s="741"/>
      <c r="N23" s="741"/>
      <c r="O23" s="741"/>
      <c r="P23" s="741"/>
      <c r="Q23" s="741"/>
      <c r="R23" s="741"/>
      <c r="T23" s="36"/>
      <c r="U23" s="36"/>
      <c r="V23" s="36"/>
      <c r="W23" s="36"/>
      <c r="X23" s="36"/>
      <c r="Y23" s="36"/>
      <c r="Z23" s="36"/>
      <c r="AA23" s="36"/>
      <c r="AB23" s="36"/>
      <c r="AC23" s="36"/>
      <c r="AD23" s="36"/>
      <c r="AE23" s="36"/>
      <c r="AF23" s="36"/>
      <c r="AG23" s="36"/>
      <c r="AH23" s="36"/>
      <c r="AI23" s="36"/>
      <c r="AJ23" s="36"/>
      <c r="AK23" s="36"/>
      <c r="AL23" s="36"/>
      <c r="AM23" s="36"/>
      <c r="CN23" s="40"/>
      <c r="CO23" s="40"/>
      <c r="CP23" s="40"/>
      <c r="CQ23" s="40"/>
      <c r="CR23" s="40"/>
      <c r="CS23" s="40"/>
      <c r="CT23" s="40"/>
      <c r="CU23" s="40"/>
    </row>
    <row r="24" spans="1:99" ht="13.5" customHeight="1">
      <c r="A24" s="42" t="s">
        <v>158</v>
      </c>
      <c r="B24" s="927"/>
      <c r="C24" s="927"/>
      <c r="D24" s="927"/>
      <c r="E24" s="927"/>
      <c r="F24" s="927"/>
      <c r="G24" s="927"/>
      <c r="I24" s="239" t="s">
        <v>165</v>
      </c>
      <c r="J24" s="741" t="s">
        <v>161</v>
      </c>
      <c r="K24" s="741"/>
      <c r="L24" s="741"/>
      <c r="M24" s="741"/>
      <c r="N24" s="741"/>
      <c r="O24" s="741"/>
      <c r="P24" s="741"/>
      <c r="Q24" s="741"/>
      <c r="R24" s="741"/>
      <c r="T24" s="36"/>
      <c r="U24" s="36"/>
      <c r="V24" s="36"/>
      <c r="W24" s="36"/>
      <c r="X24" s="36"/>
      <c r="Y24" s="36"/>
      <c r="Z24" s="36"/>
      <c r="AA24" s="36"/>
      <c r="AB24" s="36"/>
      <c r="AC24" s="36"/>
      <c r="AD24" s="36"/>
      <c r="AE24" s="36"/>
      <c r="AF24" s="36"/>
      <c r="AG24" s="36"/>
      <c r="AH24" s="36"/>
      <c r="AI24" s="36"/>
      <c r="AJ24" s="36"/>
      <c r="AK24" s="36"/>
      <c r="AL24" s="36"/>
      <c r="AM24" s="36"/>
      <c r="CN24" s="40"/>
      <c r="CO24" s="40"/>
      <c r="CP24" s="40"/>
      <c r="CQ24" s="40"/>
      <c r="CR24" s="40"/>
      <c r="CS24" s="40"/>
      <c r="CT24" s="40"/>
      <c r="CU24" s="40"/>
    </row>
    <row r="25" spans="1:99" ht="13.5" customHeight="1">
      <c r="I25" s="239" t="s">
        <v>166</v>
      </c>
      <c r="J25" s="741" t="s">
        <v>168</v>
      </c>
      <c r="K25" s="741"/>
      <c r="L25" s="741"/>
      <c r="M25" s="741"/>
      <c r="N25" s="741"/>
      <c r="O25" s="741"/>
      <c r="P25" s="741"/>
      <c r="Q25" s="741"/>
      <c r="R25" s="741"/>
      <c r="T25" s="36"/>
      <c r="U25" s="36"/>
      <c r="V25" s="36"/>
      <c r="W25" s="36"/>
      <c r="X25" s="36"/>
      <c r="Y25" s="36"/>
      <c r="Z25" s="36"/>
      <c r="AA25" s="36"/>
      <c r="AB25" s="36"/>
      <c r="AC25" s="36"/>
      <c r="AD25" s="36"/>
      <c r="AE25" s="36"/>
      <c r="AF25" s="36"/>
      <c r="AG25" s="36"/>
      <c r="AH25" s="36"/>
      <c r="AI25" s="36"/>
      <c r="AJ25" s="36"/>
      <c r="AK25" s="36"/>
      <c r="AL25" s="36"/>
      <c r="AM25" s="36"/>
      <c r="CN25" s="40"/>
      <c r="CO25" s="40"/>
      <c r="CP25" s="40"/>
      <c r="CQ25" s="40"/>
      <c r="CR25" s="40"/>
      <c r="CS25" s="40"/>
      <c r="CT25" s="40"/>
      <c r="CU25" s="40"/>
    </row>
    <row r="26" spans="1:99" ht="13.5" customHeight="1">
      <c r="I26" s="239"/>
      <c r="J26" s="741" t="s">
        <v>243</v>
      </c>
      <c r="K26" s="741"/>
      <c r="L26" s="741"/>
      <c r="M26" s="741"/>
      <c r="N26" s="741"/>
      <c r="O26" s="741"/>
      <c r="P26" s="741"/>
      <c r="Q26" s="741"/>
      <c r="R26" s="741"/>
      <c r="T26" s="36"/>
      <c r="U26" s="36"/>
      <c r="V26" s="36"/>
      <c r="W26" s="36"/>
      <c r="X26" s="36"/>
      <c r="Y26" s="36"/>
      <c r="Z26" s="36"/>
      <c r="AA26" s="36"/>
      <c r="AB26" s="36"/>
      <c r="AC26" s="36"/>
      <c r="AD26" s="36"/>
      <c r="AE26" s="36"/>
      <c r="AF26" s="36"/>
      <c r="AG26" s="36"/>
      <c r="AH26" s="36"/>
      <c r="AI26" s="36"/>
      <c r="AJ26" s="36"/>
      <c r="AK26" s="36"/>
      <c r="AL26" s="36"/>
      <c r="AM26" s="36"/>
      <c r="CN26" s="40"/>
      <c r="CO26" s="40"/>
      <c r="CP26" s="40"/>
      <c r="CQ26" s="40"/>
      <c r="CR26" s="40"/>
      <c r="CS26" s="40"/>
      <c r="CT26" s="40"/>
      <c r="CU26" s="40"/>
    </row>
    <row r="27" spans="1:99" ht="13.5" customHeight="1">
      <c r="I27" s="239" t="s">
        <v>167</v>
      </c>
      <c r="J27" s="741" t="s">
        <v>169</v>
      </c>
      <c r="K27" s="741"/>
      <c r="L27" s="741"/>
      <c r="M27" s="741"/>
      <c r="N27" s="741"/>
      <c r="O27" s="741"/>
      <c r="P27" s="741"/>
      <c r="Q27" s="741"/>
      <c r="R27" s="741"/>
      <c r="T27" s="36"/>
      <c r="U27" s="36"/>
      <c r="V27" s="36"/>
      <c r="W27" s="36"/>
      <c r="X27" s="36"/>
      <c r="Y27" s="36"/>
      <c r="Z27" s="36"/>
      <c r="AA27" s="36"/>
      <c r="AB27" s="36"/>
      <c r="AC27" s="36"/>
      <c r="AD27" s="36"/>
      <c r="AE27" s="36"/>
      <c r="AF27" s="36"/>
      <c r="AG27" s="36"/>
      <c r="AH27" s="36"/>
      <c r="AI27" s="36"/>
      <c r="AJ27" s="36"/>
      <c r="AK27" s="36"/>
      <c r="AL27" s="36"/>
      <c r="AM27" s="36"/>
      <c r="CN27" s="40"/>
      <c r="CO27" s="40"/>
      <c r="CP27" s="40"/>
      <c r="CQ27" s="40"/>
      <c r="CR27" s="40"/>
      <c r="CS27" s="40"/>
      <c r="CT27" s="40"/>
      <c r="CU27" s="40"/>
    </row>
    <row r="28" spans="1:99" ht="13.5" customHeight="1">
      <c r="I28" s="48"/>
      <c r="J28" s="741" t="s">
        <v>170</v>
      </c>
      <c r="K28" s="741"/>
      <c r="L28" s="741"/>
      <c r="M28" s="741"/>
      <c r="N28" s="741"/>
      <c r="O28" s="741"/>
      <c r="P28" s="741"/>
      <c r="Q28" s="741"/>
      <c r="R28" s="741"/>
      <c r="T28" s="36"/>
      <c r="U28" s="36"/>
      <c r="V28" s="36"/>
      <c r="W28" s="36"/>
      <c r="X28" s="36"/>
      <c r="Y28" s="36"/>
      <c r="Z28" s="36"/>
      <c r="AA28" s="36"/>
      <c r="AB28" s="36"/>
      <c r="AC28" s="36"/>
      <c r="AD28" s="36"/>
      <c r="AE28" s="36"/>
      <c r="AF28" s="36"/>
      <c r="AG28" s="36"/>
      <c r="AH28" s="36"/>
      <c r="AI28" s="36"/>
      <c r="AJ28" s="36"/>
      <c r="AK28" s="36"/>
      <c r="AL28" s="36"/>
      <c r="AM28" s="36"/>
    </row>
    <row r="29" spans="1:99" ht="15" customHeight="1">
      <c r="I29" s="36"/>
      <c r="J29" s="36"/>
      <c r="K29" s="36"/>
      <c r="L29" s="240"/>
      <c r="M29" s="36"/>
      <c r="N29" s="36"/>
      <c r="O29" s="36"/>
      <c r="P29" s="36"/>
      <c r="Q29" s="36"/>
      <c r="R29" s="36"/>
      <c r="Z29" s="36"/>
      <c r="AA29" s="36"/>
    </row>
    <row r="30" spans="1:99" ht="15" customHeight="1">
      <c r="BR30" s="39"/>
      <c r="CQ30" s="39"/>
    </row>
    <row r="31" spans="1:99" ht="15" customHeight="1">
      <c r="CN31" s="40"/>
      <c r="CO31" s="40"/>
      <c r="CP31" s="40"/>
      <c r="CQ31" s="40"/>
      <c r="CR31" s="40"/>
      <c r="CS31" s="40"/>
      <c r="CT31" s="40"/>
      <c r="CU31" s="40"/>
    </row>
    <row r="32" spans="1:99" ht="15" customHeight="1">
      <c r="CN32" s="40"/>
      <c r="CO32" s="40"/>
      <c r="CP32" s="40"/>
      <c r="CQ32" s="40"/>
      <c r="CR32" s="40"/>
      <c r="CS32" s="40"/>
      <c r="CT32" s="40"/>
      <c r="CU32" s="40"/>
    </row>
    <row r="33" spans="92:99" ht="15" customHeight="1">
      <c r="CN33" s="40"/>
      <c r="CO33" s="40"/>
      <c r="CP33" s="40"/>
      <c r="CQ33" s="40"/>
      <c r="CR33" s="40"/>
      <c r="CS33" s="40"/>
      <c r="CT33" s="40"/>
      <c r="CU33" s="40"/>
    </row>
    <row r="34" spans="92:99" ht="15" customHeight="1">
      <c r="CN34" s="40"/>
      <c r="CO34" s="40"/>
      <c r="CP34" s="40"/>
      <c r="CQ34" s="40"/>
      <c r="CR34" s="40"/>
      <c r="CS34" s="40"/>
      <c r="CT34" s="40"/>
      <c r="CU34" s="40"/>
    </row>
    <row r="35" spans="92:99" ht="15" customHeight="1">
      <c r="CN35" s="40"/>
      <c r="CO35" s="40"/>
      <c r="CP35" s="40"/>
      <c r="CQ35" s="40"/>
      <c r="CR35" s="40"/>
      <c r="CS35" s="40"/>
      <c r="CT35" s="40"/>
      <c r="CU35" s="40"/>
    </row>
    <row r="36" spans="92:99" ht="15" customHeight="1"/>
    <row r="37" spans="92:99" ht="15" customHeight="1"/>
    <row r="38" spans="92:99" ht="15" customHeight="1"/>
    <row r="39" spans="92:99" ht="15" customHeight="1"/>
    <row r="40" spans="92:99" ht="15" customHeight="1"/>
  </sheetData>
  <mergeCells count="61">
    <mergeCell ref="Q6:R6"/>
    <mergeCell ref="Q7:R7"/>
    <mergeCell ref="C7:F8"/>
    <mergeCell ref="G7:H8"/>
    <mergeCell ref="E3:O5"/>
    <mergeCell ref="A3:C5"/>
    <mergeCell ref="M7:N8"/>
    <mergeCell ref="A7:B8"/>
    <mergeCell ref="O7:O8"/>
    <mergeCell ref="I7:L8"/>
    <mergeCell ref="D21:E22"/>
    <mergeCell ref="F21:G22"/>
    <mergeCell ref="C9:D9"/>
    <mergeCell ref="C10:D10"/>
    <mergeCell ref="E9:F9"/>
    <mergeCell ref="E10:F10"/>
    <mergeCell ref="G9:H9"/>
    <mergeCell ref="G10:H10"/>
    <mergeCell ref="M15:N15"/>
    <mergeCell ref="K9:L9"/>
    <mergeCell ref="B23:C24"/>
    <mergeCell ref="D23:E24"/>
    <mergeCell ref="F23:G24"/>
    <mergeCell ref="A11:B11"/>
    <mergeCell ref="A12:B12"/>
    <mergeCell ref="A17:E18"/>
    <mergeCell ref="B19:C20"/>
    <mergeCell ref="D19:E20"/>
    <mergeCell ref="F19:G20"/>
    <mergeCell ref="A13:B13"/>
    <mergeCell ref="A14:B14"/>
    <mergeCell ref="A15:B15"/>
    <mergeCell ref="A21:A22"/>
    <mergeCell ref="B21:C22"/>
    <mergeCell ref="P14:R14"/>
    <mergeCell ref="P13:R13"/>
    <mergeCell ref="M11:N11"/>
    <mergeCell ref="M12:N12"/>
    <mergeCell ref="M13:N13"/>
    <mergeCell ref="M14:N14"/>
    <mergeCell ref="K10:L10"/>
    <mergeCell ref="I9:J9"/>
    <mergeCell ref="I10:J10"/>
    <mergeCell ref="J23:R23"/>
    <mergeCell ref="J19:R19"/>
    <mergeCell ref="J20:R20"/>
    <mergeCell ref="J21:R21"/>
    <mergeCell ref="J22:R22"/>
    <mergeCell ref="J17:R17"/>
    <mergeCell ref="J18:R18"/>
    <mergeCell ref="P12:R12"/>
    <mergeCell ref="P11:R11"/>
    <mergeCell ref="P9:R10"/>
    <mergeCell ref="M9:N10"/>
    <mergeCell ref="I16:K16"/>
    <mergeCell ref="P15:R15"/>
    <mergeCell ref="J26:R26"/>
    <mergeCell ref="J27:R27"/>
    <mergeCell ref="J28:R28"/>
    <mergeCell ref="J24:R24"/>
    <mergeCell ref="J25:R25"/>
  </mergeCells>
  <phoneticPr fontId="19"/>
  <dataValidations count="2">
    <dataValidation type="list" allowBlank="1" showInputMessage="1" showErrorMessage="1" sqref="B19:G20" xr:uid="{00000000-0002-0000-0700-000000000000}">
      <formula1>地方１</formula1>
    </dataValidation>
    <dataValidation type="list" allowBlank="1" showInputMessage="1" showErrorMessage="1" sqref="B21:G22" xr:uid="{00000000-0002-0000-0700-000001000000}">
      <formula1>OFFSET(INDIRECT(B19),0,0,1,COUNTA(INDIRECT(B19))-COUNTIF(INDIRECT(B19),""))</formula1>
    </dataValidation>
  </dataValidations>
  <printOptions horizontalCentered="1" verticalCentered="1"/>
  <pageMargins left="0.70866141732283472" right="0.70866141732283472" top="0.78740157480314965" bottom="0.70866141732283472" header="0.31496062992125984" footer="0.70866141732283472"/>
  <pageSetup paperSize="9" scale="94" orientation="landscape" r:id="rId1"/>
  <headerFooter alignWithMargins="0">
    <oddFooter>&amp;C&amp;"ＭＳ 明朝,標準"-6-</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96BCA6-0AD1-4AFC-BEA7-18B82FF1F1C3}">
          <x14:formula1>
            <xm:f>入力規則用!$G$3:$G$4</xm:f>
          </x14:formula1>
          <xm:sqref>M11:N15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H40"/>
  <sheetViews>
    <sheetView view="pageBreakPreview" zoomScaleNormal="115" zoomScaleSheetLayoutView="100" workbookViewId="0">
      <selection activeCell="C17" sqref="C17"/>
    </sheetView>
  </sheetViews>
  <sheetFormatPr defaultColWidth="2.08984375" defaultRowHeight="18" customHeight="1"/>
  <cols>
    <col min="1" max="1" width="4.08984375" style="37" customWidth="1"/>
    <col min="2" max="2" width="11.90625" style="37" customWidth="1"/>
    <col min="3" max="3" width="28.08984375" style="37" customWidth="1"/>
    <col min="4" max="4" width="15.6328125" style="37" customWidth="1"/>
    <col min="5" max="5" width="25" style="37" customWidth="1"/>
    <col min="6" max="6" width="15.6328125" style="37" customWidth="1"/>
    <col min="7" max="7" width="5.90625" style="37" customWidth="1"/>
    <col min="8" max="8" width="25" style="37" customWidth="1"/>
    <col min="9" max="16384" width="2.08984375" style="37"/>
  </cols>
  <sheetData>
    <row r="1" spans="1:8" ht="15" customHeight="1">
      <c r="A1" s="930" t="s">
        <v>188</v>
      </c>
      <c r="B1" s="930"/>
    </row>
    <row r="2" spans="1:8" ht="11.25" customHeight="1">
      <c r="C2" s="759" t="s">
        <v>199</v>
      </c>
      <c r="D2" s="759"/>
      <c r="E2" s="759"/>
      <c r="F2" s="759"/>
      <c r="G2" s="759"/>
    </row>
    <row r="3" spans="1:8" ht="15" customHeight="1">
      <c r="A3" s="942" t="str">
        <f>申!A1</f>
        <v>　令和 ７ 年度</v>
      </c>
      <c r="B3" s="942"/>
      <c r="C3" s="759"/>
      <c r="D3" s="759"/>
      <c r="E3" s="759"/>
      <c r="F3" s="759"/>
      <c r="G3" s="759"/>
    </row>
    <row r="4" spans="1:8" ht="15" customHeight="1"/>
    <row r="5" spans="1:8" ht="26.25" customHeight="1">
      <c r="D5" s="44" t="s">
        <v>189</v>
      </c>
      <c r="E5" s="44"/>
      <c r="F5" s="44" t="s">
        <v>193</v>
      </c>
      <c r="G5" s="932"/>
      <c r="H5" s="932"/>
    </row>
    <row r="6" spans="1:8" ht="21.5" customHeight="1">
      <c r="A6" s="968" t="s">
        <v>190</v>
      </c>
      <c r="B6" s="969"/>
      <c r="C6" s="245" t="s">
        <v>197</v>
      </c>
      <c r="D6" s="245" t="s">
        <v>196</v>
      </c>
      <c r="E6" s="932" t="s">
        <v>195</v>
      </c>
      <c r="F6" s="932"/>
      <c r="G6" s="932"/>
      <c r="H6" s="245" t="s">
        <v>194</v>
      </c>
    </row>
    <row r="7" spans="1:8" ht="12.5" customHeight="1">
      <c r="A7" s="962" t="s">
        <v>192</v>
      </c>
      <c r="B7" s="963"/>
      <c r="C7" s="262" t="s">
        <v>202</v>
      </c>
      <c r="D7" s="244"/>
      <c r="E7" s="964"/>
      <c r="F7" s="965"/>
      <c r="G7" s="966"/>
      <c r="H7" s="275"/>
    </row>
    <row r="8" spans="1:8" s="244" customFormat="1" ht="12.5" customHeight="1">
      <c r="A8" s="950"/>
      <c r="B8" s="951"/>
      <c r="C8" s="263"/>
      <c r="E8" s="952"/>
      <c r="F8" s="953"/>
      <c r="G8" s="954"/>
      <c r="H8" s="276"/>
    </row>
    <row r="9" spans="1:8" s="244" customFormat="1" ht="12.5" customHeight="1">
      <c r="A9" s="950"/>
      <c r="B9" s="951"/>
      <c r="C9" s="263"/>
      <c r="E9" s="952"/>
      <c r="F9" s="953"/>
      <c r="G9" s="954"/>
      <c r="H9" s="276"/>
    </row>
    <row r="10" spans="1:8" s="244" customFormat="1" ht="12.5" customHeight="1">
      <c r="A10" s="950"/>
      <c r="B10" s="951"/>
      <c r="C10" s="263"/>
      <c r="E10" s="952"/>
      <c r="F10" s="953"/>
      <c r="G10" s="954"/>
      <c r="H10" s="276"/>
    </row>
    <row r="11" spans="1:8" s="244" customFormat="1" ht="12.5" customHeight="1">
      <c r="A11" s="950"/>
      <c r="B11" s="951"/>
      <c r="C11" s="263"/>
      <c r="E11" s="952"/>
      <c r="F11" s="953"/>
      <c r="G11" s="954"/>
      <c r="H11" s="276"/>
    </row>
    <row r="12" spans="1:8" s="244" customFormat="1" ht="12.5" customHeight="1">
      <c r="A12" s="950"/>
      <c r="B12" s="951"/>
      <c r="C12" s="263"/>
      <c r="E12" s="952"/>
      <c r="F12" s="953"/>
      <c r="G12" s="954"/>
      <c r="H12" s="276"/>
    </row>
    <row r="13" spans="1:8" s="244" customFormat="1" ht="12.5" customHeight="1">
      <c r="A13" s="950"/>
      <c r="B13" s="951"/>
      <c r="C13" s="263"/>
      <c r="E13" s="952"/>
      <c r="F13" s="953"/>
      <c r="G13" s="954"/>
      <c r="H13" s="276"/>
    </row>
    <row r="14" spans="1:8" s="244" customFormat="1" ht="12.5" customHeight="1">
      <c r="A14" s="955"/>
      <c r="B14" s="956"/>
      <c r="C14" s="264"/>
      <c r="E14" s="957"/>
      <c r="F14" s="958"/>
      <c r="G14" s="959"/>
      <c r="H14" s="277"/>
    </row>
    <row r="15" spans="1:8" ht="21.75" customHeight="1">
      <c r="A15" s="960" t="s">
        <v>191</v>
      </c>
      <c r="B15" s="960"/>
      <c r="C15" s="66"/>
      <c r="D15" s="46"/>
      <c r="E15" s="961"/>
      <c r="F15" s="961"/>
      <c r="G15" s="961"/>
      <c r="H15" s="46"/>
    </row>
    <row r="16" spans="1:8" s="244" customFormat="1" ht="12.5" customHeight="1">
      <c r="A16" s="962" t="s">
        <v>192</v>
      </c>
      <c r="B16" s="963"/>
      <c r="C16" s="262" t="s">
        <v>202</v>
      </c>
      <c r="E16" s="964"/>
      <c r="F16" s="965"/>
      <c r="G16" s="966"/>
      <c r="H16" s="275"/>
    </row>
    <row r="17" spans="1:8" s="244" customFormat="1" ht="12.5" customHeight="1">
      <c r="A17" s="950"/>
      <c r="B17" s="951"/>
      <c r="C17" s="263"/>
      <c r="E17" s="952"/>
      <c r="F17" s="953"/>
      <c r="G17" s="954"/>
      <c r="H17" s="276"/>
    </row>
    <row r="18" spans="1:8" s="244" customFormat="1" ht="12.5" customHeight="1">
      <c r="A18" s="950"/>
      <c r="B18" s="951"/>
      <c r="C18" s="263"/>
      <c r="E18" s="952"/>
      <c r="F18" s="953"/>
      <c r="G18" s="954"/>
      <c r="H18" s="276"/>
    </row>
    <row r="19" spans="1:8" s="244" customFormat="1" ht="12.5" customHeight="1">
      <c r="A19" s="950"/>
      <c r="B19" s="951"/>
      <c r="C19" s="263"/>
      <c r="E19" s="952"/>
      <c r="F19" s="953"/>
      <c r="G19" s="954"/>
      <c r="H19" s="276"/>
    </row>
    <row r="20" spans="1:8" s="244" customFormat="1" ht="12.5" customHeight="1">
      <c r="A20" s="950"/>
      <c r="B20" s="951"/>
      <c r="C20" s="263"/>
      <c r="E20" s="952"/>
      <c r="F20" s="953"/>
      <c r="G20" s="954"/>
      <c r="H20" s="276"/>
    </row>
    <row r="21" spans="1:8" s="244" customFormat="1" ht="12.5" customHeight="1">
      <c r="A21" s="950"/>
      <c r="B21" s="951"/>
      <c r="C21" s="263"/>
      <c r="E21" s="952"/>
      <c r="F21" s="953"/>
      <c r="G21" s="954"/>
      <c r="H21" s="276"/>
    </row>
    <row r="22" spans="1:8" s="244" customFormat="1" ht="12.5" customHeight="1">
      <c r="A22" s="950"/>
      <c r="B22" s="951"/>
      <c r="C22" s="263"/>
      <c r="E22" s="952"/>
      <c r="F22" s="953"/>
      <c r="G22" s="954"/>
      <c r="H22" s="276"/>
    </row>
    <row r="23" spans="1:8" s="244" customFormat="1" ht="12.5" customHeight="1">
      <c r="A23" s="955"/>
      <c r="B23" s="956"/>
      <c r="C23" s="264"/>
      <c r="E23" s="957"/>
      <c r="F23" s="958"/>
      <c r="G23" s="959"/>
      <c r="H23" s="277"/>
    </row>
    <row r="24" spans="1:8" s="244" customFormat="1" ht="21.75" customHeight="1">
      <c r="A24" s="960" t="s">
        <v>191</v>
      </c>
      <c r="B24" s="960"/>
      <c r="C24" s="66"/>
      <c r="D24" s="46"/>
      <c r="E24" s="961"/>
      <c r="F24" s="961"/>
      <c r="G24" s="961"/>
      <c r="H24" s="46"/>
    </row>
    <row r="25" spans="1:8" s="244" customFormat="1" ht="12.5" customHeight="1">
      <c r="A25" s="962" t="s">
        <v>192</v>
      </c>
      <c r="B25" s="963"/>
      <c r="C25" s="262" t="s">
        <v>202</v>
      </c>
      <c r="E25" s="964"/>
      <c r="F25" s="965"/>
      <c r="G25" s="966"/>
      <c r="H25" s="275"/>
    </row>
    <row r="26" spans="1:8" s="244" customFormat="1" ht="12.5" customHeight="1">
      <c r="A26" s="950"/>
      <c r="B26" s="951"/>
      <c r="C26" s="263"/>
      <c r="E26" s="952"/>
      <c r="F26" s="953"/>
      <c r="G26" s="954"/>
      <c r="H26" s="276"/>
    </row>
    <row r="27" spans="1:8" s="244" customFormat="1" ht="12.5" customHeight="1">
      <c r="A27" s="950"/>
      <c r="B27" s="951"/>
      <c r="C27" s="263"/>
      <c r="E27" s="952"/>
      <c r="F27" s="953"/>
      <c r="G27" s="954"/>
      <c r="H27" s="276"/>
    </row>
    <row r="28" spans="1:8" s="244" customFormat="1" ht="12.5" customHeight="1">
      <c r="A28" s="950"/>
      <c r="B28" s="951"/>
      <c r="C28" s="263"/>
      <c r="E28" s="952"/>
      <c r="F28" s="953"/>
      <c r="G28" s="954"/>
      <c r="H28" s="276"/>
    </row>
    <row r="29" spans="1:8" s="244" customFormat="1" ht="12.5" customHeight="1">
      <c r="A29" s="950"/>
      <c r="B29" s="951"/>
      <c r="C29" s="263"/>
      <c r="E29" s="952"/>
      <c r="F29" s="953"/>
      <c r="G29" s="954"/>
      <c r="H29" s="276"/>
    </row>
    <row r="30" spans="1:8" s="244" customFormat="1" ht="12.5" customHeight="1">
      <c r="A30" s="950"/>
      <c r="B30" s="951"/>
      <c r="C30" s="263"/>
      <c r="E30" s="952"/>
      <c r="F30" s="953"/>
      <c r="G30" s="954"/>
      <c r="H30" s="276"/>
    </row>
    <row r="31" spans="1:8" s="244" customFormat="1" ht="12.5" customHeight="1">
      <c r="A31" s="950"/>
      <c r="B31" s="951"/>
      <c r="C31" s="263"/>
      <c r="E31" s="952"/>
      <c r="F31" s="953"/>
      <c r="G31" s="954"/>
      <c r="H31" s="276"/>
    </row>
    <row r="32" spans="1:8" s="244" customFormat="1" ht="12.5" customHeight="1">
      <c r="A32" s="955"/>
      <c r="B32" s="956"/>
      <c r="C32" s="264"/>
      <c r="E32" s="957"/>
      <c r="F32" s="958"/>
      <c r="G32" s="959"/>
      <c r="H32" s="277"/>
    </row>
    <row r="33" spans="1:8" s="244" customFormat="1" ht="21.75" customHeight="1">
      <c r="A33" s="960" t="s">
        <v>191</v>
      </c>
      <c r="B33" s="960"/>
      <c r="C33" s="66"/>
      <c r="D33" s="46"/>
      <c r="E33" s="961"/>
      <c r="F33" s="961"/>
      <c r="G33" s="961"/>
      <c r="H33" s="46"/>
    </row>
    <row r="34" spans="1:8" ht="7.5" customHeight="1">
      <c r="A34" s="41"/>
      <c r="B34" s="41"/>
      <c r="E34" s="43"/>
      <c r="F34" s="43"/>
      <c r="G34" s="43"/>
    </row>
    <row r="35" spans="1:8" ht="15" customHeight="1">
      <c r="A35" s="37" t="s">
        <v>153</v>
      </c>
    </row>
    <row r="36" spans="1:8" ht="13.5" customHeight="1">
      <c r="A36" s="35" t="s">
        <v>163</v>
      </c>
      <c r="B36" s="967" t="s">
        <v>200</v>
      </c>
      <c r="C36" s="967"/>
      <c r="D36" s="967"/>
      <c r="E36" s="967"/>
      <c r="F36" s="967"/>
      <c r="G36" s="967"/>
      <c r="H36" s="967"/>
    </row>
    <row r="37" spans="1:8" ht="13.5" customHeight="1">
      <c r="A37" s="35"/>
      <c r="B37" s="967" t="s">
        <v>201</v>
      </c>
      <c r="C37" s="967"/>
      <c r="D37" s="967"/>
      <c r="E37" s="967"/>
      <c r="F37" s="967"/>
      <c r="G37" s="967"/>
      <c r="H37" s="967"/>
    </row>
    <row r="38" spans="1:8" ht="13.5" customHeight="1">
      <c r="A38" s="35" t="s">
        <v>164</v>
      </c>
      <c r="B38" s="967" t="s">
        <v>244</v>
      </c>
      <c r="C38" s="967"/>
      <c r="D38" s="967"/>
      <c r="E38" s="967"/>
      <c r="F38" s="967"/>
      <c r="G38" s="967"/>
      <c r="H38" s="967"/>
    </row>
    <row r="39" spans="1:8" ht="13.5" customHeight="1">
      <c r="A39" s="35" t="s">
        <v>165</v>
      </c>
      <c r="B39" s="967" t="s">
        <v>198</v>
      </c>
      <c r="C39" s="967"/>
      <c r="D39" s="967"/>
      <c r="E39" s="967"/>
      <c r="F39" s="967"/>
      <c r="G39" s="967"/>
      <c r="H39" s="967"/>
    </row>
    <row r="40" spans="1:8" ht="15" customHeight="1"/>
  </sheetData>
  <mergeCells count="64">
    <mergeCell ref="A1:B1"/>
    <mergeCell ref="C2:G3"/>
    <mergeCell ref="G5:H5"/>
    <mergeCell ref="B36:H36"/>
    <mergeCell ref="A6:B6"/>
    <mergeCell ref="A7:B7"/>
    <mergeCell ref="A15:B15"/>
    <mergeCell ref="A25:B25"/>
    <mergeCell ref="A29:B29"/>
    <mergeCell ref="A3:B3"/>
    <mergeCell ref="E6:G6"/>
    <mergeCell ref="E7:G7"/>
    <mergeCell ref="E15:G15"/>
    <mergeCell ref="E25:G25"/>
    <mergeCell ref="A26:B26"/>
    <mergeCell ref="E26:G26"/>
    <mergeCell ref="E29:G29"/>
    <mergeCell ref="B37:H37"/>
    <mergeCell ref="B38:H38"/>
    <mergeCell ref="B39:H39"/>
    <mergeCell ref="E30:G30"/>
    <mergeCell ref="A30:B30"/>
    <mergeCell ref="A31:B31"/>
    <mergeCell ref="E31:G31"/>
    <mergeCell ref="A32:B32"/>
    <mergeCell ref="E32:G32"/>
    <mergeCell ref="A33:B33"/>
    <mergeCell ref="E33:G33"/>
    <mergeCell ref="A8:B8"/>
    <mergeCell ref="E8:G8"/>
    <mergeCell ref="A11:B11"/>
    <mergeCell ref="E11:G11"/>
    <mergeCell ref="A16:B16"/>
    <mergeCell ref="E16:G16"/>
    <mergeCell ref="A9:B9"/>
    <mergeCell ref="E9:G9"/>
    <mergeCell ref="A10:B10"/>
    <mergeCell ref="E10:G10"/>
    <mergeCell ref="A12:B12"/>
    <mergeCell ref="A13:B13"/>
    <mergeCell ref="A14:B14"/>
    <mergeCell ref="E12:G12"/>
    <mergeCell ref="E13:G13"/>
    <mergeCell ref="E14:G14"/>
    <mergeCell ref="A17:B17"/>
    <mergeCell ref="E17:G17"/>
    <mergeCell ref="A20:B20"/>
    <mergeCell ref="E20:G20"/>
    <mergeCell ref="A21:B21"/>
    <mergeCell ref="E21:G21"/>
    <mergeCell ref="A18:B18"/>
    <mergeCell ref="E18:G18"/>
    <mergeCell ref="A19:B19"/>
    <mergeCell ref="E19:G19"/>
    <mergeCell ref="A27:B27"/>
    <mergeCell ref="E27:G27"/>
    <mergeCell ref="A28:B28"/>
    <mergeCell ref="E28:G28"/>
    <mergeCell ref="A22:B22"/>
    <mergeCell ref="E22:G22"/>
    <mergeCell ref="A23:B23"/>
    <mergeCell ref="E23:G23"/>
    <mergeCell ref="A24:B24"/>
    <mergeCell ref="E24:G24"/>
  </mergeCells>
  <phoneticPr fontId="19"/>
  <printOptions horizontalCentered="1" verticalCentered="1"/>
  <pageMargins left="0.70866141732283472" right="0.70866141732283472" top="0.78740157480314965" bottom="0.70866141732283472" header="0.31496062992125984" footer="0.70866141732283472"/>
  <pageSetup paperSize="9" scale="95" orientation="landscape" r:id="rId1"/>
  <headerFooter alignWithMargins="0">
    <oddFooter>&amp;C&amp;"ＭＳ 明朝,標準"-7-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AC73"/>
  <sheetViews>
    <sheetView view="pageBreakPreview" zoomScaleNormal="110" zoomScaleSheetLayoutView="100" workbookViewId="0">
      <selection activeCell="F14" sqref="F14"/>
    </sheetView>
  </sheetViews>
  <sheetFormatPr defaultColWidth="9" defaultRowHeight="11"/>
  <cols>
    <col min="1" max="2" width="5" style="155" customWidth="1"/>
    <col min="3" max="3" width="4.36328125" style="155" customWidth="1"/>
    <col min="4" max="4" width="8.90625" style="155" customWidth="1"/>
    <col min="5" max="5" width="3.7265625" style="155" customWidth="1"/>
    <col min="6" max="6" width="25" style="155" customWidth="1"/>
    <col min="7" max="8" width="7.453125" style="155" customWidth="1"/>
    <col min="9" max="9" width="14.36328125" style="155" customWidth="1"/>
    <col min="10" max="10" width="14.08984375" style="155" customWidth="1"/>
    <col min="11" max="12" width="7.453125" style="155" customWidth="1"/>
    <col min="13" max="13" width="24.08984375" style="155" customWidth="1"/>
    <col min="14" max="15" width="10.36328125" style="155" customWidth="1"/>
    <col min="16" max="39" width="4.36328125" style="155" customWidth="1"/>
    <col min="40" max="16384" width="9" style="155"/>
  </cols>
  <sheetData>
    <row r="1" spans="1:29" ht="22.5" customHeight="1">
      <c r="A1" s="152" t="s">
        <v>203</v>
      </c>
      <c r="B1" s="153"/>
      <c r="C1" s="153"/>
      <c r="D1" s="154"/>
      <c r="E1" s="154"/>
      <c r="F1" s="153"/>
      <c r="G1" s="153"/>
      <c r="H1" s="153"/>
      <c r="I1" s="153"/>
      <c r="J1" s="153"/>
      <c r="K1" s="153"/>
      <c r="L1" s="153"/>
      <c r="M1" s="153"/>
      <c r="N1" s="153"/>
      <c r="O1" s="153"/>
      <c r="P1" s="153"/>
      <c r="Q1" s="153"/>
      <c r="R1" s="153"/>
      <c r="S1" s="153"/>
      <c r="T1" s="153"/>
      <c r="U1" s="153"/>
      <c r="V1" s="153"/>
      <c r="W1" s="153"/>
      <c r="X1" s="153"/>
      <c r="Y1" s="153"/>
      <c r="Z1" s="153"/>
      <c r="AA1" s="153"/>
      <c r="AB1" s="153"/>
      <c r="AC1" s="153"/>
    </row>
    <row r="2" spans="1:29" s="152" customFormat="1" ht="3.75" customHeight="1">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row>
    <row r="3" spans="1:29" s="152" customFormat="1" ht="26.25" customHeight="1">
      <c r="A3" s="185" t="str">
        <f>申!A1</f>
        <v>　令和 ７ 年度</v>
      </c>
      <c r="B3" s="156"/>
      <c r="C3" s="156"/>
      <c r="D3" s="156"/>
      <c r="E3" s="156"/>
      <c r="F3" s="981" t="s">
        <v>204</v>
      </c>
      <c r="G3" s="981"/>
      <c r="H3" s="981"/>
      <c r="I3" s="981"/>
      <c r="J3" s="981"/>
      <c r="K3" s="981"/>
      <c r="L3" s="981"/>
      <c r="M3" s="156"/>
      <c r="N3" s="154"/>
      <c r="O3" s="154"/>
      <c r="P3" s="154"/>
      <c r="Q3" s="154"/>
      <c r="R3" s="154"/>
      <c r="S3" s="154"/>
      <c r="T3" s="154"/>
      <c r="U3" s="154"/>
      <c r="V3" s="154"/>
      <c r="W3" s="154"/>
      <c r="X3" s="154"/>
      <c r="Y3" s="154"/>
      <c r="Z3" s="154"/>
      <c r="AA3" s="154"/>
      <c r="AB3" s="154"/>
      <c r="AC3" s="154"/>
    </row>
    <row r="4" spans="1:29" s="152" customFormat="1" ht="3.75" customHeight="1">
      <c r="A4" s="156"/>
      <c r="B4" s="156"/>
      <c r="C4" s="156"/>
      <c r="D4" s="156"/>
      <c r="E4" s="156"/>
      <c r="F4" s="156"/>
      <c r="G4" s="156"/>
      <c r="H4" s="156"/>
      <c r="I4" s="156"/>
      <c r="J4" s="156"/>
      <c r="K4" s="156"/>
      <c r="L4" s="156"/>
      <c r="M4" s="156"/>
      <c r="N4" s="154"/>
      <c r="O4" s="154"/>
      <c r="P4" s="154"/>
      <c r="Q4" s="154"/>
      <c r="R4" s="154"/>
      <c r="S4" s="154"/>
      <c r="T4" s="154"/>
      <c r="U4" s="154"/>
      <c r="V4" s="154"/>
      <c r="W4" s="154"/>
      <c r="X4" s="154"/>
      <c r="Y4" s="154"/>
      <c r="Z4" s="154"/>
      <c r="AA4" s="154"/>
      <c r="AB4" s="154"/>
      <c r="AC4" s="154"/>
    </row>
    <row r="5" spans="1:29" s="152" customFormat="1" ht="26.25" customHeight="1">
      <c r="A5" s="156"/>
      <c r="B5" s="157"/>
      <c r="C5" s="973" t="s">
        <v>1660</v>
      </c>
      <c r="D5" s="973"/>
      <c r="E5" s="267" t="s">
        <v>1661</v>
      </c>
      <c r="F5" s="156"/>
      <c r="G5" s="156"/>
      <c r="H5" s="159" t="s">
        <v>205</v>
      </c>
      <c r="I5" s="160"/>
      <c r="J5" s="161"/>
      <c r="K5" s="159" t="s">
        <v>229</v>
      </c>
      <c r="L5" s="982"/>
      <c r="M5" s="983"/>
      <c r="N5" s="156"/>
      <c r="O5" s="156"/>
      <c r="P5" s="154"/>
      <c r="Q5" s="154"/>
      <c r="R5" s="154"/>
      <c r="S5" s="154"/>
      <c r="T5" s="154"/>
      <c r="U5" s="154"/>
      <c r="V5" s="154"/>
      <c r="W5" s="154"/>
      <c r="X5" s="154"/>
      <c r="Y5" s="154"/>
      <c r="Z5" s="154"/>
      <c r="AA5" s="154"/>
      <c r="AB5" s="154"/>
      <c r="AC5" s="154"/>
    </row>
    <row r="6" spans="1:29" ht="18.75" customHeight="1">
      <c r="A6" s="984" t="s">
        <v>206</v>
      </c>
      <c r="B6" s="985"/>
      <c r="C6" s="630"/>
      <c r="D6" s="631"/>
      <c r="E6" s="632"/>
      <c r="F6" s="988" t="s">
        <v>207</v>
      </c>
      <c r="G6" s="988"/>
      <c r="H6" s="988"/>
      <c r="I6" s="988"/>
      <c r="J6" s="988" t="s">
        <v>208</v>
      </c>
      <c r="K6" s="988"/>
      <c r="L6" s="988"/>
      <c r="M6" s="988"/>
      <c r="N6" s="158"/>
      <c r="O6" s="158"/>
      <c r="P6" s="153"/>
      <c r="Q6" s="153"/>
      <c r="R6" s="153"/>
      <c r="S6" s="153"/>
      <c r="T6" s="153"/>
      <c r="U6" s="153"/>
      <c r="V6" s="153"/>
      <c r="W6" s="153"/>
      <c r="X6" s="153"/>
      <c r="Y6" s="153"/>
      <c r="Z6" s="153"/>
      <c r="AA6" s="153"/>
      <c r="AB6" s="153"/>
      <c r="AC6" s="153"/>
    </row>
    <row r="7" spans="1:29" ht="18.75" customHeight="1">
      <c r="A7" s="986"/>
      <c r="B7" s="987"/>
      <c r="C7" s="989" t="s">
        <v>209</v>
      </c>
      <c r="D7" s="990"/>
      <c r="E7" s="991"/>
      <c r="F7" s="992" t="s">
        <v>210</v>
      </c>
      <c r="G7" s="988" t="s">
        <v>211</v>
      </c>
      <c r="H7" s="988"/>
      <c r="I7" s="988"/>
      <c r="J7" s="988" t="s">
        <v>245</v>
      </c>
      <c r="K7" s="988"/>
      <c r="L7" s="988"/>
      <c r="M7" s="994" t="s">
        <v>212</v>
      </c>
      <c r="N7" s="158"/>
      <c r="O7" s="158"/>
      <c r="P7" s="153"/>
      <c r="Q7" s="153"/>
      <c r="R7" s="153"/>
      <c r="S7" s="153"/>
      <c r="T7" s="153"/>
      <c r="U7" s="153"/>
      <c r="V7" s="153"/>
      <c r="W7" s="153"/>
      <c r="X7" s="153"/>
      <c r="Y7" s="153"/>
      <c r="Z7" s="153"/>
      <c r="AA7" s="153"/>
      <c r="AB7" s="153"/>
      <c r="AC7" s="153"/>
    </row>
    <row r="8" spans="1:29" ht="18.75" customHeight="1">
      <c r="A8" s="986"/>
      <c r="B8" s="987"/>
      <c r="C8" s="989"/>
      <c r="D8" s="990"/>
      <c r="E8" s="991"/>
      <c r="F8" s="993"/>
      <c r="G8" s="996" t="s">
        <v>213</v>
      </c>
      <c r="H8" s="996"/>
      <c r="I8" s="162" t="s">
        <v>214</v>
      </c>
      <c r="J8" s="162" t="s">
        <v>215</v>
      </c>
      <c r="K8" s="997" t="s">
        <v>214</v>
      </c>
      <c r="L8" s="998"/>
      <c r="M8" s="995"/>
      <c r="N8" s="158"/>
      <c r="O8" s="158"/>
      <c r="P8" s="153"/>
      <c r="Q8" s="153"/>
      <c r="R8" s="153"/>
      <c r="S8" s="153"/>
      <c r="T8" s="153"/>
      <c r="U8" s="153"/>
      <c r="V8" s="153"/>
      <c r="W8" s="153"/>
      <c r="X8" s="153"/>
      <c r="Y8" s="153"/>
      <c r="Z8" s="153"/>
      <c r="AA8" s="153"/>
      <c r="AB8" s="153"/>
      <c r="AC8" s="153"/>
    </row>
    <row r="9" spans="1:29" ht="18.75" customHeight="1">
      <c r="A9" s="986"/>
      <c r="B9" s="987"/>
      <c r="C9" s="999" t="s">
        <v>216</v>
      </c>
      <c r="D9" s="999"/>
      <c r="E9" s="999"/>
      <c r="F9" s="164" t="s">
        <v>217</v>
      </c>
      <c r="G9" s="1000" t="s">
        <v>247</v>
      </c>
      <c r="H9" s="1000"/>
      <c r="I9" s="165" t="s">
        <v>218</v>
      </c>
      <c r="J9" s="165" t="s">
        <v>246</v>
      </c>
      <c r="K9" s="1000" t="s">
        <v>219</v>
      </c>
      <c r="L9" s="1000"/>
      <c r="M9" s="164" t="s">
        <v>220</v>
      </c>
      <c r="N9" s="158"/>
      <c r="O9" s="158"/>
      <c r="P9" s="153"/>
      <c r="Q9" s="153"/>
      <c r="R9" s="153"/>
      <c r="S9" s="153"/>
      <c r="T9" s="153"/>
      <c r="U9" s="153"/>
      <c r="V9" s="153"/>
      <c r="W9" s="153"/>
      <c r="X9" s="153"/>
      <c r="Y9" s="153"/>
      <c r="Z9" s="153"/>
      <c r="AA9" s="153"/>
      <c r="AB9" s="153"/>
      <c r="AC9" s="153"/>
    </row>
    <row r="10" spans="1:29" ht="15" customHeight="1">
      <c r="A10" s="986"/>
      <c r="B10" s="987"/>
      <c r="C10" s="1001"/>
      <c r="D10" s="1001"/>
      <c r="E10" s="1001"/>
      <c r="F10" s="166"/>
      <c r="G10" s="1002"/>
      <c r="H10" s="1003"/>
      <c r="I10" s="166"/>
      <c r="J10" s="166"/>
      <c r="K10" s="1002"/>
      <c r="L10" s="1003"/>
      <c r="M10" s="166"/>
      <c r="N10" s="158"/>
      <c r="O10" s="158"/>
      <c r="P10" s="153"/>
      <c r="Q10" s="153"/>
      <c r="R10" s="153"/>
      <c r="S10" s="153"/>
      <c r="T10" s="153"/>
      <c r="U10" s="153"/>
      <c r="V10" s="153"/>
      <c r="W10" s="153"/>
      <c r="X10" s="153"/>
      <c r="Y10" s="153"/>
      <c r="Z10" s="153"/>
      <c r="AA10" s="153"/>
      <c r="AB10" s="153"/>
      <c r="AC10" s="153"/>
    </row>
    <row r="11" spans="1:29" ht="15" customHeight="1">
      <c r="A11" s="986"/>
      <c r="B11" s="987"/>
      <c r="C11" s="1004"/>
      <c r="D11" s="1004"/>
      <c r="E11" s="1004"/>
      <c r="F11" s="167"/>
      <c r="G11" s="1005"/>
      <c r="H11" s="1006"/>
      <c r="I11" s="167"/>
      <c r="J11" s="167"/>
      <c r="K11" s="1005"/>
      <c r="L11" s="1006"/>
      <c r="M11" s="167"/>
      <c r="N11" s="158"/>
      <c r="O11" s="158"/>
      <c r="P11" s="153"/>
      <c r="Q11" s="153"/>
      <c r="R11" s="153"/>
      <c r="S11" s="153"/>
      <c r="T11" s="153"/>
      <c r="U11" s="153"/>
      <c r="V11" s="153"/>
      <c r="W11" s="153"/>
      <c r="X11" s="153"/>
      <c r="Y11" s="153"/>
      <c r="Z11" s="153"/>
      <c r="AA11" s="153"/>
      <c r="AB11" s="153"/>
      <c r="AC11" s="153"/>
    </row>
    <row r="12" spans="1:29" ht="15" customHeight="1">
      <c r="A12" s="986"/>
      <c r="B12" s="987"/>
      <c r="C12" s="1004"/>
      <c r="D12" s="1004"/>
      <c r="E12" s="1004"/>
      <c r="F12" s="167"/>
      <c r="G12" s="1005"/>
      <c r="H12" s="1006"/>
      <c r="I12" s="167"/>
      <c r="J12" s="167"/>
      <c r="K12" s="1005"/>
      <c r="L12" s="1006"/>
      <c r="M12" s="167"/>
      <c r="N12" s="158"/>
      <c r="O12" s="158"/>
      <c r="P12" s="153"/>
      <c r="Q12" s="153"/>
      <c r="R12" s="153"/>
      <c r="S12" s="153"/>
      <c r="T12" s="153"/>
      <c r="U12" s="153"/>
      <c r="V12" s="153"/>
      <c r="W12" s="153"/>
      <c r="X12" s="153"/>
      <c r="Y12" s="153"/>
      <c r="Z12" s="153"/>
      <c r="AA12" s="153"/>
      <c r="AB12" s="153"/>
      <c r="AC12" s="153"/>
    </row>
    <row r="13" spans="1:29" ht="15" customHeight="1">
      <c r="A13" s="986"/>
      <c r="B13" s="987"/>
      <c r="C13" s="1004"/>
      <c r="D13" s="1004"/>
      <c r="E13" s="1004"/>
      <c r="F13" s="167"/>
      <c r="G13" s="1005"/>
      <c r="H13" s="1006"/>
      <c r="I13" s="167"/>
      <c r="J13" s="167"/>
      <c r="K13" s="1005"/>
      <c r="L13" s="1006"/>
      <c r="M13" s="167"/>
      <c r="N13" s="158"/>
      <c r="O13" s="158"/>
      <c r="P13" s="153"/>
      <c r="Q13" s="153"/>
      <c r="R13" s="153"/>
      <c r="S13" s="153"/>
      <c r="T13" s="153"/>
      <c r="U13" s="153"/>
      <c r="V13" s="153"/>
      <c r="W13" s="153"/>
      <c r="X13" s="153"/>
      <c r="Y13" s="153"/>
      <c r="Z13" s="153"/>
      <c r="AA13" s="153"/>
      <c r="AB13" s="153"/>
      <c r="AC13" s="153"/>
    </row>
    <row r="14" spans="1:29" ht="15" customHeight="1">
      <c r="A14" s="986"/>
      <c r="B14" s="987"/>
      <c r="C14" s="1004"/>
      <c r="D14" s="1004"/>
      <c r="E14" s="1004"/>
      <c r="F14" s="167"/>
      <c r="G14" s="1005"/>
      <c r="H14" s="1006"/>
      <c r="I14" s="167"/>
      <c r="J14" s="167"/>
      <c r="K14" s="1005"/>
      <c r="L14" s="1006"/>
      <c r="M14" s="167"/>
      <c r="N14" s="158"/>
      <c r="O14" s="158"/>
      <c r="P14" s="153"/>
      <c r="Q14" s="153"/>
      <c r="R14" s="153"/>
      <c r="S14" s="153"/>
      <c r="T14" s="153"/>
      <c r="U14" s="153"/>
      <c r="V14" s="153"/>
      <c r="W14" s="153"/>
      <c r="X14" s="153"/>
      <c r="Y14" s="153"/>
      <c r="Z14" s="153"/>
      <c r="AA14" s="153"/>
      <c r="AB14" s="153"/>
      <c r="AC14" s="153"/>
    </row>
    <row r="15" spans="1:29" ht="15" customHeight="1">
      <c r="A15" s="986"/>
      <c r="B15" s="987"/>
      <c r="C15" s="1004"/>
      <c r="D15" s="1004"/>
      <c r="E15" s="1004"/>
      <c r="F15" s="167"/>
      <c r="G15" s="1005"/>
      <c r="H15" s="1006"/>
      <c r="I15" s="167"/>
      <c r="J15" s="167"/>
      <c r="K15" s="1005"/>
      <c r="L15" s="1006"/>
      <c r="M15" s="167"/>
      <c r="N15" s="158"/>
      <c r="O15" s="158"/>
      <c r="P15" s="153"/>
      <c r="Q15" s="153"/>
      <c r="R15" s="153"/>
      <c r="S15" s="153"/>
      <c r="T15" s="153"/>
      <c r="U15" s="153"/>
      <c r="V15" s="153"/>
      <c r="W15" s="153"/>
      <c r="X15" s="153"/>
      <c r="Y15" s="153"/>
      <c r="Z15" s="153"/>
      <c r="AA15" s="153"/>
      <c r="AB15" s="153"/>
      <c r="AC15" s="153"/>
    </row>
    <row r="16" spans="1:29" ht="15" customHeight="1">
      <c r="A16" s="986"/>
      <c r="B16" s="987"/>
      <c r="C16" s="1004"/>
      <c r="D16" s="1004"/>
      <c r="E16" s="1004"/>
      <c r="F16" s="167"/>
      <c r="G16" s="1005"/>
      <c r="H16" s="1006"/>
      <c r="I16" s="167"/>
      <c r="J16" s="167"/>
      <c r="K16" s="1005"/>
      <c r="L16" s="1006"/>
      <c r="M16" s="167"/>
      <c r="N16" s="158"/>
      <c r="O16" s="158"/>
      <c r="P16" s="153"/>
      <c r="Q16" s="153"/>
      <c r="R16" s="153"/>
      <c r="S16" s="153"/>
      <c r="T16" s="153"/>
      <c r="U16" s="153"/>
      <c r="V16" s="153"/>
      <c r="W16" s="153"/>
      <c r="X16" s="153"/>
      <c r="Y16" s="153"/>
      <c r="Z16" s="153"/>
      <c r="AA16" s="153"/>
      <c r="AB16" s="153"/>
      <c r="AC16" s="153"/>
    </row>
    <row r="17" spans="1:29" ht="15" customHeight="1">
      <c r="A17" s="986"/>
      <c r="B17" s="987"/>
      <c r="C17" s="1004"/>
      <c r="D17" s="1004"/>
      <c r="E17" s="1004"/>
      <c r="F17" s="167"/>
      <c r="G17" s="1005"/>
      <c r="H17" s="1006"/>
      <c r="I17" s="167"/>
      <c r="J17" s="167"/>
      <c r="K17" s="1005"/>
      <c r="L17" s="1006"/>
      <c r="M17" s="167"/>
      <c r="N17" s="158"/>
      <c r="O17" s="158"/>
      <c r="P17" s="153"/>
      <c r="Q17" s="153"/>
      <c r="R17" s="153"/>
      <c r="S17" s="153"/>
      <c r="T17" s="153"/>
      <c r="U17" s="153"/>
      <c r="V17" s="153"/>
      <c r="W17" s="153"/>
      <c r="X17" s="153"/>
      <c r="Y17" s="153"/>
      <c r="Z17" s="153"/>
      <c r="AA17" s="153"/>
      <c r="AB17" s="153"/>
      <c r="AC17" s="153"/>
    </row>
    <row r="18" spans="1:29" ht="15" customHeight="1">
      <c r="A18" s="986"/>
      <c r="B18" s="987"/>
      <c r="C18" s="1016"/>
      <c r="D18" s="1017"/>
      <c r="E18" s="1018"/>
      <c r="F18" s="167"/>
      <c r="G18" s="1005"/>
      <c r="H18" s="1006"/>
      <c r="I18" s="167"/>
      <c r="J18" s="167"/>
      <c r="K18" s="1005"/>
      <c r="L18" s="1006"/>
      <c r="M18" s="167"/>
      <c r="N18" s="158"/>
      <c r="O18" s="158"/>
      <c r="P18" s="153"/>
      <c r="Q18" s="153"/>
      <c r="R18" s="153"/>
      <c r="S18" s="153"/>
      <c r="T18" s="153"/>
      <c r="U18" s="153"/>
      <c r="V18" s="153"/>
      <c r="W18" s="153"/>
      <c r="X18" s="153"/>
      <c r="Y18" s="153"/>
      <c r="Z18" s="153"/>
      <c r="AA18" s="153"/>
      <c r="AB18" s="153"/>
      <c r="AC18" s="153"/>
    </row>
    <row r="19" spans="1:29" ht="15" customHeight="1">
      <c r="A19" s="986"/>
      <c r="B19" s="987"/>
      <c r="C19" s="1004"/>
      <c r="D19" s="1004"/>
      <c r="E19" s="1004"/>
      <c r="F19" s="167"/>
      <c r="G19" s="1005"/>
      <c r="H19" s="1006"/>
      <c r="I19" s="167"/>
      <c r="J19" s="167"/>
      <c r="K19" s="1005"/>
      <c r="L19" s="1006"/>
      <c r="M19" s="167"/>
      <c r="N19" s="158"/>
      <c r="O19" s="158"/>
      <c r="P19" s="153"/>
      <c r="Q19" s="153"/>
      <c r="R19" s="153"/>
      <c r="S19" s="153"/>
      <c r="T19" s="153"/>
      <c r="U19" s="153"/>
      <c r="V19" s="153"/>
      <c r="W19" s="153"/>
      <c r="X19" s="153"/>
      <c r="Y19" s="153"/>
      <c r="Z19" s="153"/>
      <c r="AA19" s="153"/>
      <c r="AB19" s="153"/>
      <c r="AC19" s="153"/>
    </row>
    <row r="20" spans="1:29" ht="15" customHeight="1">
      <c r="A20" s="986"/>
      <c r="B20" s="987"/>
      <c r="C20" s="1004"/>
      <c r="D20" s="1004"/>
      <c r="E20" s="1004"/>
      <c r="F20" s="167"/>
      <c r="G20" s="1005"/>
      <c r="H20" s="1006"/>
      <c r="I20" s="167"/>
      <c r="J20" s="167"/>
      <c r="K20" s="1005"/>
      <c r="L20" s="1006"/>
      <c r="M20" s="167"/>
      <c r="N20" s="158"/>
      <c r="O20" s="158"/>
      <c r="P20" s="153"/>
      <c r="Q20" s="153"/>
      <c r="R20" s="153"/>
      <c r="S20" s="153"/>
      <c r="T20" s="153"/>
      <c r="U20" s="153"/>
      <c r="V20" s="153"/>
      <c r="W20" s="153"/>
      <c r="X20" s="153"/>
      <c r="Y20" s="153"/>
      <c r="Z20" s="153"/>
      <c r="AA20" s="153"/>
      <c r="AB20" s="153"/>
      <c r="AC20" s="153"/>
    </row>
    <row r="21" spans="1:29" ht="15" customHeight="1">
      <c r="A21" s="986"/>
      <c r="B21" s="987"/>
      <c r="C21" s="1014"/>
      <c r="D21" s="1014"/>
      <c r="E21" s="1014"/>
      <c r="F21" s="168"/>
      <c r="G21" s="974"/>
      <c r="H21" s="1015"/>
      <c r="I21" s="168"/>
      <c r="J21" s="168"/>
      <c r="K21" s="974"/>
      <c r="L21" s="1015"/>
      <c r="M21" s="168"/>
      <c r="N21" s="158"/>
      <c r="O21" s="158"/>
      <c r="P21" s="153"/>
      <c r="Q21" s="153"/>
      <c r="R21" s="153"/>
      <c r="S21" s="153"/>
      <c r="T21" s="153"/>
      <c r="U21" s="153"/>
      <c r="V21" s="153"/>
      <c r="W21" s="153"/>
      <c r="X21" s="153"/>
      <c r="Y21" s="153"/>
      <c r="Z21" s="153"/>
      <c r="AA21" s="153"/>
      <c r="AB21" s="153"/>
      <c r="AC21" s="153"/>
    </row>
    <row r="22" spans="1:29" ht="15" customHeight="1">
      <c r="A22" s="986"/>
      <c r="B22" s="987"/>
      <c r="C22" s="1007"/>
      <c r="D22" s="1007"/>
      <c r="E22" s="1007"/>
      <c r="F22" s="169"/>
      <c r="G22" s="976"/>
      <c r="H22" s="1008"/>
      <c r="I22" s="169"/>
      <c r="J22" s="169"/>
      <c r="K22" s="976"/>
      <c r="L22" s="1008"/>
      <c r="M22" s="169"/>
      <c r="N22" s="158"/>
      <c r="O22" s="158"/>
      <c r="P22" s="153"/>
      <c r="Q22" s="153"/>
      <c r="R22" s="153"/>
      <c r="S22" s="153"/>
      <c r="T22" s="153"/>
      <c r="U22" s="153"/>
      <c r="V22" s="153"/>
      <c r="W22" s="153"/>
      <c r="X22" s="153"/>
      <c r="Y22" s="153"/>
      <c r="Z22" s="153"/>
      <c r="AA22" s="153"/>
      <c r="AB22" s="153"/>
      <c r="AC22" s="153"/>
    </row>
    <row r="23" spans="1:29" ht="15" customHeight="1">
      <c r="A23" s="986"/>
      <c r="B23" s="987"/>
      <c r="C23" s="163" t="s">
        <v>221</v>
      </c>
      <c r="D23" s="1012"/>
      <c r="E23" s="675" t="s">
        <v>228</v>
      </c>
      <c r="F23" s="1009" t="s">
        <v>227</v>
      </c>
      <c r="G23" s="1010"/>
      <c r="H23" s="1010"/>
      <c r="I23" s="1010"/>
      <c r="J23" s="1010"/>
      <c r="K23" s="1010"/>
      <c r="L23" s="1010"/>
      <c r="M23" s="1011"/>
      <c r="N23" s="158"/>
      <c r="O23" s="158"/>
      <c r="P23" s="153"/>
      <c r="Q23" s="153"/>
      <c r="R23" s="153"/>
      <c r="S23" s="153"/>
      <c r="T23" s="153"/>
      <c r="U23" s="153"/>
      <c r="V23" s="153"/>
      <c r="W23" s="153"/>
      <c r="X23" s="153"/>
      <c r="Y23" s="153"/>
      <c r="Z23" s="153"/>
      <c r="AA23" s="153"/>
      <c r="AB23" s="153"/>
      <c r="AC23" s="153"/>
    </row>
    <row r="24" spans="1:29" ht="15" customHeight="1">
      <c r="A24" s="986"/>
      <c r="B24" s="987"/>
      <c r="C24" s="170" t="s">
        <v>222</v>
      </c>
      <c r="D24" s="1013"/>
      <c r="E24" s="679"/>
      <c r="F24" s="974"/>
      <c r="G24" s="975"/>
      <c r="H24" s="975"/>
      <c r="I24" s="975"/>
      <c r="J24" s="975"/>
      <c r="K24" s="975"/>
      <c r="L24" s="975"/>
      <c r="M24" s="975"/>
      <c r="N24" s="158"/>
      <c r="O24" s="158"/>
      <c r="P24" s="153"/>
      <c r="Q24" s="153"/>
      <c r="R24" s="153"/>
      <c r="S24" s="153"/>
      <c r="T24" s="153"/>
      <c r="U24" s="153"/>
      <c r="V24" s="153"/>
      <c r="W24" s="153"/>
      <c r="X24" s="153"/>
      <c r="Y24" s="153"/>
      <c r="Z24" s="153"/>
      <c r="AA24" s="153"/>
      <c r="AB24" s="153"/>
      <c r="AC24" s="153"/>
    </row>
    <row r="25" spans="1:29" ht="30" customHeight="1">
      <c r="A25" s="630" t="s">
        <v>223</v>
      </c>
      <c r="B25" s="632"/>
      <c r="C25" s="978"/>
      <c r="D25" s="979"/>
      <c r="E25" s="238" t="s">
        <v>1655</v>
      </c>
      <c r="F25" s="974"/>
      <c r="G25" s="975"/>
      <c r="H25" s="975"/>
      <c r="I25" s="975"/>
      <c r="J25" s="975"/>
      <c r="K25" s="975"/>
      <c r="L25" s="975"/>
      <c r="M25" s="975"/>
      <c r="N25" s="153"/>
      <c r="O25" s="153"/>
      <c r="P25" s="153"/>
      <c r="Q25" s="153"/>
      <c r="R25" s="153"/>
      <c r="S25" s="153"/>
      <c r="T25" s="153"/>
      <c r="U25" s="153"/>
      <c r="V25" s="153"/>
      <c r="W25" s="153"/>
      <c r="X25" s="153"/>
      <c r="Y25" s="153"/>
      <c r="Z25" s="153"/>
      <c r="AA25" s="153"/>
      <c r="AB25" s="153"/>
      <c r="AC25" s="153"/>
    </row>
    <row r="26" spans="1:29" ht="30" customHeight="1">
      <c r="A26" s="970" t="s">
        <v>1657</v>
      </c>
      <c r="B26" s="632"/>
      <c r="C26" s="978"/>
      <c r="D26" s="979"/>
      <c r="E26" s="238" t="s">
        <v>1655</v>
      </c>
      <c r="F26" s="974"/>
      <c r="G26" s="975"/>
      <c r="H26" s="975"/>
      <c r="I26" s="975"/>
      <c r="J26" s="975"/>
      <c r="K26" s="975"/>
      <c r="L26" s="975"/>
      <c r="M26" s="975"/>
      <c r="N26" s="153"/>
      <c r="O26" s="153"/>
      <c r="P26" s="153"/>
      <c r="Q26" s="153"/>
      <c r="R26" s="153"/>
      <c r="S26" s="153"/>
      <c r="T26" s="153"/>
      <c r="U26" s="153"/>
      <c r="V26" s="153"/>
      <c r="W26" s="153"/>
      <c r="X26" s="153"/>
      <c r="Y26" s="153"/>
      <c r="Z26" s="153"/>
      <c r="AA26" s="153"/>
      <c r="AB26" s="153"/>
      <c r="AC26" s="153"/>
    </row>
    <row r="27" spans="1:29" ht="30" customHeight="1">
      <c r="A27" s="970" t="s">
        <v>1658</v>
      </c>
      <c r="B27" s="632"/>
      <c r="C27" s="980"/>
      <c r="D27" s="979"/>
      <c r="E27" s="238" t="s">
        <v>1655</v>
      </c>
      <c r="F27" s="974"/>
      <c r="G27" s="975"/>
      <c r="H27" s="975"/>
      <c r="I27" s="975"/>
      <c r="J27" s="975"/>
      <c r="K27" s="975"/>
      <c r="L27" s="975"/>
      <c r="M27" s="975"/>
      <c r="N27" s="153"/>
      <c r="O27" s="153"/>
      <c r="P27" s="153"/>
      <c r="Q27" s="153"/>
      <c r="R27" s="153"/>
      <c r="S27" s="153"/>
      <c r="T27" s="153"/>
      <c r="U27" s="153"/>
      <c r="V27" s="153"/>
      <c r="W27" s="153"/>
      <c r="X27" s="153"/>
      <c r="Y27" s="153"/>
      <c r="Z27" s="153"/>
      <c r="AA27" s="153"/>
      <c r="AB27" s="153"/>
      <c r="AC27" s="153"/>
    </row>
    <row r="28" spans="1:29" ht="12" customHeight="1">
      <c r="A28" s="128" t="s">
        <v>224</v>
      </c>
      <c r="B28" s="632" t="s">
        <v>225</v>
      </c>
      <c r="C28" s="674"/>
      <c r="D28" s="971"/>
      <c r="E28" s="675" t="s">
        <v>1659</v>
      </c>
      <c r="F28" s="974"/>
      <c r="G28" s="975"/>
      <c r="H28" s="975"/>
      <c r="I28" s="975"/>
      <c r="J28" s="975"/>
      <c r="K28" s="975"/>
      <c r="L28" s="975"/>
      <c r="M28" s="975"/>
      <c r="N28" s="153"/>
      <c r="O28" s="153"/>
      <c r="P28" s="153"/>
      <c r="Q28" s="153"/>
      <c r="R28" s="153"/>
      <c r="S28" s="153"/>
      <c r="T28" s="153"/>
      <c r="U28" s="153"/>
      <c r="V28" s="153"/>
      <c r="W28" s="153"/>
      <c r="X28" s="153"/>
      <c r="Y28" s="153"/>
      <c r="Z28" s="153"/>
      <c r="AA28" s="153"/>
      <c r="AB28" s="153"/>
      <c r="AC28" s="153"/>
    </row>
    <row r="29" spans="1:29" ht="6" customHeight="1">
      <c r="A29" s="171" t="s">
        <v>1</v>
      </c>
      <c r="B29" s="635"/>
      <c r="C29" s="676"/>
      <c r="D29" s="972"/>
      <c r="E29" s="677"/>
      <c r="F29" s="974"/>
      <c r="G29" s="975"/>
      <c r="H29" s="975"/>
      <c r="I29" s="975"/>
      <c r="J29" s="975"/>
      <c r="K29" s="975"/>
      <c r="L29" s="975"/>
      <c r="M29" s="975"/>
      <c r="N29" s="153"/>
      <c r="O29" s="153"/>
      <c r="P29" s="153"/>
      <c r="Q29" s="153"/>
      <c r="R29" s="153"/>
      <c r="S29" s="153"/>
      <c r="T29" s="153"/>
      <c r="U29" s="153"/>
      <c r="V29" s="153"/>
      <c r="W29" s="153"/>
      <c r="X29" s="153"/>
      <c r="Y29" s="153"/>
      <c r="Z29" s="153"/>
      <c r="AA29" s="153"/>
      <c r="AB29" s="153"/>
      <c r="AC29" s="153"/>
    </row>
    <row r="30" spans="1:29" ht="12" customHeight="1">
      <c r="A30" s="129" t="s">
        <v>226</v>
      </c>
      <c r="B30" s="638"/>
      <c r="C30" s="678"/>
      <c r="D30" s="973"/>
      <c r="E30" s="679"/>
      <c r="F30" s="976"/>
      <c r="G30" s="977"/>
      <c r="H30" s="977"/>
      <c r="I30" s="977"/>
      <c r="J30" s="977"/>
      <c r="K30" s="977"/>
      <c r="L30" s="977"/>
      <c r="M30" s="977"/>
      <c r="N30" s="153"/>
      <c r="O30" s="153"/>
      <c r="P30" s="153"/>
      <c r="Q30" s="153"/>
      <c r="R30" s="153"/>
      <c r="S30" s="153"/>
      <c r="T30" s="153"/>
      <c r="U30" s="153"/>
      <c r="V30" s="153"/>
      <c r="W30" s="153"/>
      <c r="X30" s="153"/>
      <c r="Y30" s="153"/>
      <c r="Z30" s="153"/>
      <c r="AA30" s="153"/>
      <c r="AB30" s="153"/>
      <c r="AC30" s="153"/>
    </row>
    <row r="31" spans="1:29" ht="24" customHeight="1">
      <c r="A31" s="152"/>
      <c r="B31" s="152"/>
      <c r="C31" s="152"/>
      <c r="D31" s="152"/>
      <c r="E31" s="152"/>
    </row>
    <row r="32" spans="1:29" ht="24" customHeight="1">
      <c r="A32" s="152"/>
      <c r="B32" s="152"/>
      <c r="C32" s="152"/>
      <c r="D32" s="152"/>
      <c r="E32" s="152"/>
    </row>
    <row r="33" spans="1:5" ht="24" customHeight="1">
      <c r="A33" s="152"/>
      <c r="B33" s="152"/>
      <c r="C33" s="152"/>
      <c r="D33" s="152"/>
      <c r="E33" s="152"/>
    </row>
    <row r="34" spans="1:5" ht="24" customHeight="1">
      <c r="A34" s="152"/>
      <c r="B34" s="152"/>
      <c r="C34" s="152"/>
      <c r="D34" s="152"/>
      <c r="E34" s="152"/>
    </row>
    <row r="35" spans="1:5" ht="24" customHeight="1">
      <c r="A35" s="152"/>
      <c r="B35" s="152"/>
      <c r="C35" s="152"/>
      <c r="D35" s="152"/>
      <c r="E35" s="152"/>
    </row>
    <row r="36" spans="1:5" ht="24" customHeight="1">
      <c r="A36" s="152"/>
      <c r="B36" s="152"/>
      <c r="C36" s="152"/>
      <c r="D36" s="152"/>
      <c r="E36" s="152"/>
    </row>
    <row r="37" spans="1:5" ht="24" customHeight="1">
      <c r="A37" s="152"/>
      <c r="B37" s="152"/>
      <c r="C37" s="152"/>
      <c r="D37" s="152"/>
      <c r="E37" s="152"/>
    </row>
    <row r="38" spans="1:5" ht="24" customHeight="1">
      <c r="A38" s="152"/>
      <c r="B38" s="152"/>
      <c r="C38" s="152"/>
      <c r="D38" s="152"/>
      <c r="E38" s="152"/>
    </row>
    <row r="39" spans="1:5" ht="24" customHeight="1">
      <c r="A39" s="152"/>
      <c r="B39" s="152"/>
      <c r="C39" s="152"/>
      <c r="D39" s="152"/>
      <c r="E39" s="152"/>
    </row>
    <row r="40" spans="1:5" ht="24" customHeight="1">
      <c r="A40" s="152"/>
      <c r="B40" s="152"/>
      <c r="C40" s="152"/>
      <c r="D40" s="152"/>
      <c r="E40" s="152"/>
    </row>
    <row r="41" spans="1:5" ht="24" customHeight="1">
      <c r="A41" s="152"/>
      <c r="B41" s="152"/>
      <c r="C41" s="152"/>
      <c r="D41" s="152"/>
      <c r="E41" s="152"/>
    </row>
    <row r="42" spans="1:5" ht="24" customHeight="1">
      <c r="A42" s="152"/>
      <c r="B42" s="152"/>
      <c r="C42" s="152"/>
      <c r="D42" s="152"/>
      <c r="E42" s="152"/>
    </row>
    <row r="43" spans="1:5" ht="24" customHeight="1">
      <c r="A43" s="152"/>
      <c r="B43" s="152"/>
      <c r="C43" s="152"/>
      <c r="D43" s="152"/>
      <c r="E43" s="152"/>
    </row>
    <row r="44" spans="1:5" ht="24" customHeight="1">
      <c r="A44" s="152"/>
      <c r="B44" s="152"/>
      <c r="C44" s="152"/>
      <c r="D44" s="152"/>
      <c r="E44" s="152"/>
    </row>
    <row r="45" spans="1:5" ht="24" customHeight="1">
      <c r="A45" s="152"/>
      <c r="B45" s="152"/>
      <c r="C45" s="152"/>
      <c r="D45" s="152"/>
      <c r="E45" s="152"/>
    </row>
    <row r="46" spans="1:5" ht="24" customHeight="1">
      <c r="A46" s="152"/>
      <c r="B46" s="152"/>
      <c r="C46" s="152"/>
      <c r="D46" s="152"/>
      <c r="E46" s="152"/>
    </row>
    <row r="47" spans="1:5" ht="24" customHeight="1">
      <c r="A47" s="152"/>
      <c r="B47" s="152"/>
      <c r="C47" s="152"/>
      <c r="D47" s="152"/>
      <c r="E47" s="152"/>
    </row>
    <row r="48" spans="1:5" ht="24" customHeight="1">
      <c r="A48" s="152"/>
      <c r="B48" s="152"/>
      <c r="C48" s="152"/>
      <c r="D48" s="152"/>
      <c r="E48" s="152"/>
    </row>
    <row r="49" spans="1:5" ht="24" customHeight="1">
      <c r="A49" s="152"/>
      <c r="B49" s="152"/>
      <c r="C49" s="152"/>
      <c r="D49" s="152"/>
      <c r="E49" s="152"/>
    </row>
    <row r="50" spans="1:5" ht="24" customHeight="1">
      <c r="A50" s="152"/>
      <c r="B50" s="152"/>
      <c r="C50" s="152"/>
      <c r="D50" s="152"/>
      <c r="E50" s="152"/>
    </row>
    <row r="51" spans="1:5" ht="24" customHeight="1">
      <c r="A51" s="152"/>
      <c r="B51" s="152"/>
      <c r="C51" s="152"/>
      <c r="D51" s="152"/>
      <c r="E51" s="152"/>
    </row>
    <row r="52" spans="1:5" ht="24" customHeight="1">
      <c r="A52" s="152"/>
      <c r="B52" s="152"/>
      <c r="C52" s="152"/>
      <c r="D52" s="152"/>
      <c r="E52" s="152"/>
    </row>
    <row r="53" spans="1:5" ht="24" customHeight="1">
      <c r="A53" s="152"/>
      <c r="B53" s="152"/>
      <c r="C53" s="152"/>
      <c r="D53" s="152"/>
      <c r="E53" s="152"/>
    </row>
    <row r="54" spans="1:5" ht="24" customHeight="1">
      <c r="A54" s="152"/>
      <c r="B54" s="152"/>
      <c r="C54" s="152"/>
      <c r="D54" s="152"/>
      <c r="E54" s="152"/>
    </row>
    <row r="55" spans="1:5" ht="24" customHeight="1">
      <c r="A55" s="152"/>
      <c r="B55" s="152"/>
      <c r="C55" s="152"/>
      <c r="D55" s="152"/>
      <c r="E55" s="152"/>
    </row>
    <row r="56" spans="1:5" ht="24" customHeight="1">
      <c r="A56" s="152"/>
      <c r="B56" s="152"/>
      <c r="C56" s="152"/>
      <c r="D56" s="152"/>
      <c r="E56" s="152"/>
    </row>
    <row r="57" spans="1:5" ht="24" customHeight="1">
      <c r="A57" s="152"/>
      <c r="B57" s="152"/>
      <c r="C57" s="152"/>
      <c r="D57" s="152"/>
      <c r="E57" s="152"/>
    </row>
    <row r="58" spans="1:5" ht="24" customHeight="1">
      <c r="A58" s="152"/>
      <c r="B58" s="152"/>
      <c r="C58" s="152"/>
      <c r="D58" s="152"/>
      <c r="E58" s="152"/>
    </row>
    <row r="59" spans="1:5" ht="24" customHeight="1">
      <c r="A59" s="152"/>
      <c r="B59" s="152"/>
      <c r="C59" s="152"/>
      <c r="D59" s="152"/>
      <c r="E59" s="152"/>
    </row>
    <row r="60" spans="1:5" ht="24" customHeight="1">
      <c r="A60" s="152"/>
      <c r="B60" s="152"/>
      <c r="C60" s="152"/>
      <c r="D60" s="152"/>
      <c r="E60" s="152"/>
    </row>
    <row r="61" spans="1:5" ht="24" customHeight="1">
      <c r="A61" s="152"/>
      <c r="B61" s="152"/>
      <c r="C61" s="152"/>
      <c r="D61" s="152"/>
      <c r="E61" s="152"/>
    </row>
    <row r="62" spans="1:5" ht="24" customHeight="1">
      <c r="A62" s="152"/>
      <c r="B62" s="152"/>
      <c r="C62" s="152"/>
      <c r="D62" s="152"/>
      <c r="E62" s="152"/>
    </row>
    <row r="63" spans="1:5" ht="24" customHeight="1">
      <c r="A63" s="152"/>
      <c r="B63" s="152"/>
      <c r="C63" s="152"/>
      <c r="D63" s="249"/>
      <c r="E63" s="67"/>
    </row>
    <row r="64" spans="1:5" ht="24" customHeight="1">
      <c r="A64" s="152"/>
      <c r="B64" s="152"/>
      <c r="C64" s="152"/>
      <c r="D64" s="249"/>
      <c r="E64" s="67"/>
    </row>
    <row r="65" spans="1:5" ht="24" customHeight="1">
      <c r="A65" s="152"/>
      <c r="B65" s="152"/>
      <c r="C65" s="152"/>
      <c r="D65" s="249"/>
      <c r="E65" s="67"/>
    </row>
    <row r="66" spans="1:5" ht="24" customHeight="1">
      <c r="A66" s="152"/>
      <c r="B66" s="152"/>
      <c r="C66" s="152"/>
      <c r="D66" s="249"/>
      <c r="E66" s="67"/>
    </row>
    <row r="67" spans="1:5" ht="24" customHeight="1">
      <c r="A67" s="152"/>
      <c r="B67" s="152"/>
      <c r="C67" s="152"/>
      <c r="D67" s="152"/>
      <c r="E67" s="152"/>
    </row>
    <row r="68" spans="1:5" ht="24" customHeight="1">
      <c r="A68" s="152"/>
      <c r="B68" s="152"/>
      <c r="C68" s="152"/>
      <c r="D68" s="152"/>
      <c r="E68" s="152"/>
    </row>
    <row r="69" spans="1:5" ht="24" customHeight="1">
      <c r="A69" s="152"/>
      <c r="B69" s="152"/>
      <c r="C69" s="152"/>
      <c r="D69" s="152"/>
      <c r="E69" s="152"/>
    </row>
    <row r="70" spans="1:5" ht="24" customHeight="1">
      <c r="A70" s="152"/>
      <c r="B70" s="152"/>
      <c r="C70" s="152"/>
      <c r="D70" s="152"/>
      <c r="E70" s="152"/>
    </row>
    <row r="71" spans="1:5" ht="24" customHeight="1">
      <c r="A71" s="152"/>
      <c r="B71" s="152"/>
      <c r="C71" s="152"/>
      <c r="D71" s="152"/>
      <c r="E71" s="152"/>
    </row>
    <row r="72" spans="1:5" ht="24" customHeight="1">
      <c r="A72" s="152"/>
      <c r="B72" s="152"/>
      <c r="C72" s="152"/>
      <c r="D72" s="152"/>
      <c r="E72" s="152"/>
    </row>
    <row r="73" spans="1:5" ht="24" customHeight="1">
      <c r="A73" s="152"/>
      <c r="B73" s="152"/>
      <c r="C73" s="152"/>
      <c r="D73" s="152"/>
      <c r="E73" s="152"/>
    </row>
  </sheetData>
  <mergeCells count="69">
    <mergeCell ref="C5:D5"/>
    <mergeCell ref="C22:E22"/>
    <mergeCell ref="G22:H22"/>
    <mergeCell ref="K22:L22"/>
    <mergeCell ref="E23:E24"/>
    <mergeCell ref="F23:M23"/>
    <mergeCell ref="D23:D24"/>
    <mergeCell ref="C20:E20"/>
    <mergeCell ref="G20:H20"/>
    <mergeCell ref="K20:L20"/>
    <mergeCell ref="C21:E21"/>
    <mergeCell ref="G21:H21"/>
    <mergeCell ref="K21:L21"/>
    <mergeCell ref="C18:E18"/>
    <mergeCell ref="G18:H18"/>
    <mergeCell ref="K18:L18"/>
    <mergeCell ref="C19:E19"/>
    <mergeCell ref="G19:H19"/>
    <mergeCell ref="K19:L19"/>
    <mergeCell ref="C16:E16"/>
    <mergeCell ref="G16:H16"/>
    <mergeCell ref="K16:L16"/>
    <mergeCell ref="C17:E17"/>
    <mergeCell ref="G17:H17"/>
    <mergeCell ref="K17:L17"/>
    <mergeCell ref="C14:E14"/>
    <mergeCell ref="G14:H14"/>
    <mergeCell ref="K14:L14"/>
    <mergeCell ref="C15:E15"/>
    <mergeCell ref="G15:H15"/>
    <mergeCell ref="K15:L15"/>
    <mergeCell ref="C12:E12"/>
    <mergeCell ref="G12:H12"/>
    <mergeCell ref="K12:L12"/>
    <mergeCell ref="C13:E13"/>
    <mergeCell ref="G13:H13"/>
    <mergeCell ref="K13:L13"/>
    <mergeCell ref="C10:E10"/>
    <mergeCell ref="G10:H10"/>
    <mergeCell ref="K10:L10"/>
    <mergeCell ref="C11:E11"/>
    <mergeCell ref="G11:H11"/>
    <mergeCell ref="K11:L11"/>
    <mergeCell ref="F3:L3"/>
    <mergeCell ref="L5:M5"/>
    <mergeCell ref="A6:B24"/>
    <mergeCell ref="C6:E6"/>
    <mergeCell ref="F6:I6"/>
    <mergeCell ref="J6:M6"/>
    <mergeCell ref="C7:E8"/>
    <mergeCell ref="F7:F8"/>
    <mergeCell ref="G7:I7"/>
    <mergeCell ref="J7:L7"/>
    <mergeCell ref="M7:M8"/>
    <mergeCell ref="G8:H8"/>
    <mergeCell ref="K8:L8"/>
    <mergeCell ref="C9:E9"/>
    <mergeCell ref="G9:H9"/>
    <mergeCell ref="K9:L9"/>
    <mergeCell ref="A26:B26"/>
    <mergeCell ref="A27:B27"/>
    <mergeCell ref="C28:D30"/>
    <mergeCell ref="E28:E30"/>
    <mergeCell ref="F24:M30"/>
    <mergeCell ref="A25:B25"/>
    <mergeCell ref="C25:D25"/>
    <mergeCell ref="C26:D26"/>
    <mergeCell ref="C27:D27"/>
    <mergeCell ref="B28:B30"/>
  </mergeCells>
  <phoneticPr fontId="19"/>
  <pageMargins left="0.78740157480314965" right="0.78740157480314965" top="0.70866141732283472" bottom="0.70866141732283472" header="0.31496062992125984" footer="0.70866141732283472"/>
  <pageSetup paperSize="9" scale="98" orientation="landscape" r:id="rId1"/>
  <headerFooter>
    <oddFooter>&amp;C&amp;"ＭＳ 明朝,標準"-8-</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042A25-7F8B-412A-ADEA-1095475C1770}">
          <x14:formula1>
            <xm:f>入力規則用!$H$3:$H$4</xm:f>
          </x14:formula1>
          <xm:sqref>E5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CQ46"/>
  <sheetViews>
    <sheetView view="pageBreakPreview" zoomScaleNormal="120" zoomScaleSheetLayoutView="100" workbookViewId="0">
      <selection activeCell="I9" sqref="I9:I15"/>
    </sheetView>
  </sheetViews>
  <sheetFormatPr defaultColWidth="2.08984375" defaultRowHeight="9.5"/>
  <cols>
    <col min="1" max="1" width="9.08984375" style="37" customWidth="1"/>
    <col min="2" max="2" width="3.08984375" style="37" customWidth="1"/>
    <col min="3" max="3" width="20.453125" style="37" customWidth="1"/>
    <col min="4" max="4" width="6.08984375" style="37" customWidth="1"/>
    <col min="5" max="5" width="21.453125" style="37" customWidth="1"/>
    <col min="6" max="6" width="5.7265625" style="37" customWidth="1"/>
    <col min="7" max="7" width="16" style="244" customWidth="1"/>
    <col min="8" max="8" width="7.36328125" style="37" customWidth="1"/>
    <col min="9" max="9" width="14.90625" style="37" customWidth="1"/>
    <col min="10" max="10" width="6.453125" style="37" customWidth="1"/>
    <col min="11" max="13" width="6.6328125" style="37" customWidth="1"/>
    <col min="14" max="14" width="9.90625" style="37" customWidth="1"/>
    <col min="15" max="15" width="2.90625" style="37" customWidth="1"/>
    <col min="16" max="95" width="2.453125" style="37" customWidth="1"/>
    <col min="96" max="16384" width="2.08984375" style="37"/>
  </cols>
  <sheetData>
    <row r="2" spans="1:90" ht="22.4" customHeight="1">
      <c r="A2" s="77" t="s">
        <v>346</v>
      </c>
      <c r="L2" s="85"/>
      <c r="M2" s="85"/>
    </row>
    <row r="3" spans="1:90" ht="3.65" customHeight="1">
      <c r="L3" s="86"/>
      <c r="M3" s="86"/>
    </row>
    <row r="4" spans="1:90" ht="26.15" customHeight="1">
      <c r="A4" s="1033" t="str">
        <f>申!A1</f>
        <v>　令和 ７ 年度</v>
      </c>
      <c r="B4" s="1033"/>
      <c r="C4" s="759" t="s">
        <v>281</v>
      </c>
      <c r="D4" s="759"/>
      <c r="E4" s="759"/>
      <c r="F4" s="759"/>
      <c r="G4" s="759"/>
      <c r="H4" s="759"/>
      <c r="I4" s="759"/>
      <c r="J4" s="759"/>
      <c r="K4" s="759"/>
      <c r="L4" s="27"/>
      <c r="M4" s="27"/>
      <c r="Y4" s="38"/>
      <c r="Z4" s="38"/>
      <c r="AA4" s="38"/>
      <c r="AB4" s="38"/>
      <c r="AC4" s="38"/>
      <c r="AD4" s="38"/>
      <c r="AE4" s="38"/>
      <c r="AF4" s="38"/>
      <c r="AG4" s="38"/>
    </row>
    <row r="5" spans="1:90" ht="9.65" customHeight="1">
      <c r="A5" s="87"/>
      <c r="C5" s="27"/>
      <c r="D5" s="27"/>
      <c r="E5" s="27"/>
      <c r="F5" s="27"/>
      <c r="G5" s="27"/>
      <c r="H5" s="27"/>
      <c r="I5" s="27"/>
      <c r="J5" s="27"/>
      <c r="K5" s="27"/>
      <c r="L5" s="86"/>
      <c r="M5" s="86"/>
      <c r="Y5" s="38"/>
      <c r="Z5" s="38"/>
      <c r="AA5" s="38"/>
      <c r="AB5" s="38"/>
      <c r="AC5" s="38"/>
      <c r="AD5" s="38"/>
      <c r="AE5" s="38"/>
      <c r="AF5" s="38"/>
      <c r="AG5" s="38"/>
    </row>
    <row r="6" spans="1:90" ht="26.15" customHeight="1">
      <c r="B6" s="958"/>
      <c r="C6" s="958"/>
      <c r="H6" s="44" t="s">
        <v>294</v>
      </c>
      <c r="I6" s="125"/>
      <c r="J6" s="44" t="s">
        <v>282</v>
      </c>
      <c r="K6" s="932"/>
      <c r="L6" s="932"/>
      <c r="M6" s="932"/>
      <c r="BI6" s="39"/>
    </row>
    <row r="7" spans="1:90" ht="22.5" customHeight="1">
      <c r="A7" s="1034" t="s">
        <v>261</v>
      </c>
      <c r="B7" s="1035"/>
      <c r="C7" s="1043" t="s">
        <v>262</v>
      </c>
      <c r="D7" s="1044"/>
      <c r="E7" s="1044"/>
      <c r="F7" s="1037" t="s">
        <v>297</v>
      </c>
      <c r="G7" s="1038"/>
      <c r="H7" s="1039"/>
      <c r="I7" s="1041" t="s">
        <v>283</v>
      </c>
      <c r="J7" s="1042"/>
      <c r="K7" s="1034" t="s">
        <v>263</v>
      </c>
      <c r="L7" s="1040"/>
      <c r="M7" s="1035"/>
      <c r="CE7" s="40"/>
      <c r="CF7" s="40"/>
      <c r="CG7" s="40"/>
      <c r="CH7" s="40"/>
      <c r="CI7" s="40"/>
      <c r="CJ7" s="40"/>
      <c r="CK7" s="40"/>
      <c r="CL7" s="40"/>
    </row>
    <row r="8" spans="1:90" ht="22.5" customHeight="1">
      <c r="A8" s="1026" t="s">
        <v>284</v>
      </c>
      <c r="B8" s="1027"/>
      <c r="C8" s="957" t="s">
        <v>285</v>
      </c>
      <c r="D8" s="958"/>
      <c r="E8" s="958"/>
      <c r="F8" s="957" t="s">
        <v>286</v>
      </c>
      <c r="G8" s="958"/>
      <c r="H8" s="959"/>
      <c r="I8" s="1031" t="s">
        <v>287</v>
      </c>
      <c r="J8" s="1032"/>
      <c r="K8" s="1026"/>
      <c r="L8" s="1036"/>
      <c r="M8" s="1027"/>
      <c r="CC8" s="40"/>
      <c r="CD8" s="40"/>
      <c r="CE8" s="40"/>
      <c r="CF8" s="40"/>
      <c r="CG8" s="40"/>
      <c r="CH8" s="40"/>
      <c r="CI8" s="40"/>
      <c r="CJ8" s="40"/>
    </row>
    <row r="9" spans="1:90" ht="35.15" customHeight="1">
      <c r="A9" s="1019"/>
      <c r="B9" s="1019" t="s">
        <v>288</v>
      </c>
      <c r="C9" s="88"/>
      <c r="D9" s="76" t="s">
        <v>289</v>
      </c>
      <c r="E9" s="76"/>
      <c r="F9" s="1024"/>
      <c r="G9" s="1025"/>
      <c r="H9" s="54" t="s">
        <v>264</v>
      </c>
      <c r="I9" s="916"/>
      <c r="J9" s="966" t="s">
        <v>290</v>
      </c>
      <c r="K9" s="964"/>
      <c r="L9" s="965"/>
      <c r="M9" s="966"/>
      <c r="CC9" s="40"/>
      <c r="CD9" s="40"/>
      <c r="CE9" s="40"/>
      <c r="CF9" s="40"/>
      <c r="CG9" s="40"/>
      <c r="CH9" s="40"/>
      <c r="CI9" s="40"/>
      <c r="CJ9" s="40"/>
    </row>
    <row r="10" spans="1:90" ht="35.15" customHeight="1">
      <c r="A10" s="1020"/>
      <c r="B10" s="1020"/>
      <c r="C10" s="89"/>
      <c r="D10" s="76" t="s">
        <v>289</v>
      </c>
      <c r="E10" s="76"/>
      <c r="F10" s="1024"/>
      <c r="G10" s="1025"/>
      <c r="H10" s="54" t="s">
        <v>264</v>
      </c>
      <c r="I10" s="1022"/>
      <c r="J10" s="954"/>
      <c r="K10" s="952"/>
      <c r="L10" s="953"/>
      <c r="M10" s="954"/>
    </row>
    <row r="11" spans="1:90" ht="35.15" customHeight="1">
      <c r="A11" s="1020"/>
      <c r="B11" s="1020"/>
      <c r="C11" s="89"/>
      <c r="D11" s="76" t="s">
        <v>289</v>
      </c>
      <c r="E11" s="76"/>
      <c r="F11" s="1024"/>
      <c r="G11" s="1025"/>
      <c r="H11" s="54" t="s">
        <v>265</v>
      </c>
      <c r="I11" s="1022"/>
      <c r="J11" s="954"/>
      <c r="K11" s="952"/>
      <c r="L11" s="953"/>
      <c r="M11" s="954"/>
    </row>
    <row r="12" spans="1:90" ht="35.15" customHeight="1">
      <c r="A12" s="1020"/>
      <c r="B12" s="1020"/>
      <c r="C12" s="89"/>
      <c r="D12" s="76" t="s">
        <v>289</v>
      </c>
      <c r="E12" s="76"/>
      <c r="F12" s="1024"/>
      <c r="G12" s="1025"/>
      <c r="H12" s="54" t="s">
        <v>265</v>
      </c>
      <c r="I12" s="1022"/>
      <c r="J12" s="954"/>
      <c r="K12" s="952"/>
      <c r="L12" s="953"/>
      <c r="M12" s="954"/>
    </row>
    <row r="13" spans="1:90" ht="35.15" customHeight="1">
      <c r="A13" s="1020"/>
      <c r="B13" s="1020"/>
      <c r="C13" s="89"/>
      <c r="D13" s="76" t="s">
        <v>289</v>
      </c>
      <c r="E13" s="76"/>
      <c r="F13" s="1024"/>
      <c r="G13" s="1025"/>
      <c r="H13" s="54" t="s">
        <v>265</v>
      </c>
      <c r="I13" s="1022"/>
      <c r="J13" s="954"/>
      <c r="K13" s="952"/>
      <c r="L13" s="953"/>
      <c r="M13" s="954"/>
    </row>
    <row r="14" spans="1:90" ht="35.15" customHeight="1">
      <c r="A14" s="1020"/>
      <c r="B14" s="1021"/>
      <c r="C14" s="89"/>
      <c r="D14" s="76" t="s">
        <v>289</v>
      </c>
      <c r="E14" s="76"/>
      <c r="F14" s="1024"/>
      <c r="G14" s="1025"/>
      <c r="H14" s="54" t="s">
        <v>264</v>
      </c>
      <c r="I14" s="1022"/>
      <c r="J14" s="954"/>
      <c r="K14" s="952"/>
      <c r="L14" s="953"/>
      <c r="M14" s="954"/>
    </row>
    <row r="15" spans="1:90" ht="35.15" customHeight="1">
      <c r="A15" s="1028"/>
      <c r="B15" s="1029"/>
      <c r="C15" s="1029"/>
      <c r="D15" s="1029"/>
      <c r="E15" s="1030"/>
      <c r="F15" s="126" t="s">
        <v>291</v>
      </c>
      <c r="G15" s="126"/>
      <c r="H15" s="54" t="s">
        <v>264</v>
      </c>
      <c r="I15" s="1023"/>
      <c r="J15" s="959"/>
      <c r="K15" s="957"/>
      <c r="L15" s="958"/>
      <c r="M15" s="959"/>
    </row>
    <row r="16" spans="1:90" ht="15.75" customHeight="1">
      <c r="A16" s="90"/>
      <c r="B16" s="90"/>
      <c r="C16" s="91"/>
      <c r="D16" s="92"/>
      <c r="E16" s="90"/>
      <c r="F16" s="127"/>
      <c r="G16" s="265"/>
      <c r="H16" s="92"/>
      <c r="I16" s="85"/>
      <c r="J16" s="43"/>
      <c r="K16" s="43"/>
      <c r="L16" s="43"/>
      <c r="M16" s="43"/>
    </row>
    <row r="17" spans="1:95" ht="17.5" customHeight="1">
      <c r="A17" s="942" t="s">
        <v>97</v>
      </c>
      <c r="B17" s="942"/>
      <c r="E17" s="92"/>
      <c r="F17" s="90"/>
      <c r="G17" s="90"/>
      <c r="H17" s="90"/>
      <c r="I17" s="90"/>
      <c r="J17" s="90"/>
      <c r="K17" s="90"/>
    </row>
    <row r="18" spans="1:95" ht="12.65" customHeight="1">
      <c r="A18" s="93" t="s">
        <v>292</v>
      </c>
      <c r="B18" s="282" t="s">
        <v>1736</v>
      </c>
      <c r="C18" s="282"/>
      <c r="D18" s="282"/>
      <c r="E18" s="282"/>
      <c r="F18" s="281"/>
      <c r="G18" s="281"/>
      <c r="H18" s="36"/>
    </row>
    <row r="19" spans="1:95" ht="12" customHeight="1">
      <c r="A19" s="93" t="s">
        <v>267</v>
      </c>
      <c r="B19" s="32" t="s">
        <v>266</v>
      </c>
      <c r="C19" s="32"/>
      <c r="D19" s="282"/>
      <c r="E19" s="282"/>
      <c r="F19" s="281"/>
      <c r="G19" s="281"/>
      <c r="H19" s="36"/>
    </row>
    <row r="20" spans="1:95" ht="12" customHeight="1">
      <c r="A20" s="93" t="s">
        <v>277</v>
      </c>
      <c r="B20" s="32" t="s">
        <v>298</v>
      </c>
      <c r="C20" s="32"/>
      <c r="D20" s="282"/>
      <c r="E20" s="282"/>
      <c r="F20" s="281"/>
      <c r="G20" s="281"/>
      <c r="H20" s="36"/>
    </row>
    <row r="21" spans="1:95" ht="12.65" customHeight="1">
      <c r="A21" s="93" t="s">
        <v>293</v>
      </c>
      <c r="B21" s="32" t="s">
        <v>1737</v>
      </c>
      <c r="C21" s="32"/>
      <c r="D21" s="32"/>
      <c r="E21" s="282"/>
      <c r="F21" s="281"/>
      <c r="G21" s="281"/>
      <c r="H21" s="36"/>
      <c r="CE21" s="40"/>
      <c r="CF21" s="40"/>
      <c r="CG21" s="40"/>
      <c r="CH21" s="40"/>
      <c r="CI21" s="40"/>
      <c r="CJ21" s="40"/>
      <c r="CK21" s="40"/>
      <c r="CL21" s="40"/>
    </row>
    <row r="22" spans="1:95" ht="12.65" customHeight="1">
      <c r="A22" s="93"/>
      <c r="B22" s="32"/>
      <c r="C22" s="32"/>
      <c r="D22" s="32"/>
      <c r="E22" s="41"/>
      <c r="F22" s="36"/>
      <c r="G22" s="240"/>
      <c r="H22" s="36"/>
      <c r="I22" s="36"/>
      <c r="J22" s="36"/>
      <c r="K22" s="36"/>
      <c r="L22" s="36"/>
      <c r="M22" s="36"/>
      <c r="N22" s="36"/>
      <c r="O22" s="36"/>
      <c r="P22" s="36"/>
      <c r="Q22" s="36"/>
      <c r="R22" s="36"/>
      <c r="S22" s="36"/>
      <c r="T22" s="36"/>
      <c r="U22" s="36"/>
      <c r="CJ22" s="40"/>
      <c r="CK22" s="40"/>
      <c r="CL22" s="40"/>
      <c r="CM22" s="40"/>
      <c r="CN22" s="40"/>
      <c r="CO22" s="40"/>
      <c r="CP22" s="40"/>
      <c r="CQ22" s="40"/>
    </row>
    <row r="23" spans="1:95">
      <c r="A23" s="32"/>
      <c r="B23" s="32"/>
      <c r="C23" s="32"/>
      <c r="D23" s="32"/>
      <c r="E23" s="41"/>
      <c r="F23" s="36"/>
      <c r="G23" s="240"/>
      <c r="H23" s="36"/>
      <c r="I23" s="36"/>
      <c r="J23" s="36"/>
      <c r="K23" s="36"/>
      <c r="L23" s="36"/>
      <c r="M23" s="36"/>
      <c r="N23" s="36"/>
      <c r="P23" s="36"/>
      <c r="Q23" s="36"/>
      <c r="R23" s="36"/>
      <c r="S23" s="36"/>
      <c r="T23" s="36"/>
      <c r="U23" s="36"/>
      <c r="V23" s="36"/>
      <c r="W23" s="36"/>
      <c r="X23" s="36"/>
      <c r="Y23" s="36"/>
      <c r="Z23" s="36"/>
      <c r="AA23" s="36"/>
      <c r="AB23" s="36"/>
      <c r="AC23" s="36"/>
      <c r="AD23" s="36"/>
      <c r="AE23" s="36"/>
      <c r="AF23" s="36"/>
      <c r="AG23" s="36"/>
      <c r="AH23" s="36"/>
      <c r="AI23" s="36"/>
      <c r="CJ23" s="40"/>
      <c r="CK23" s="40"/>
      <c r="CL23" s="40"/>
      <c r="CM23" s="40"/>
      <c r="CN23" s="40"/>
      <c r="CO23" s="40"/>
      <c r="CP23" s="40"/>
      <c r="CQ23" s="40"/>
    </row>
    <row r="24" spans="1:95" ht="13.5" customHeight="1">
      <c r="A24" s="32"/>
      <c r="B24" s="32"/>
      <c r="C24" s="32"/>
      <c r="D24" s="32"/>
      <c r="E24" s="41"/>
      <c r="F24" s="36"/>
      <c r="G24" s="240"/>
      <c r="H24" s="36"/>
      <c r="I24" s="36"/>
      <c r="J24" s="36"/>
      <c r="K24" s="36"/>
      <c r="L24" s="36"/>
      <c r="M24" s="36"/>
      <c r="N24" s="36"/>
      <c r="P24" s="36"/>
      <c r="Q24" s="36"/>
      <c r="R24" s="36"/>
      <c r="S24" s="36"/>
      <c r="T24" s="36"/>
      <c r="U24" s="36"/>
      <c r="V24" s="36"/>
      <c r="W24" s="36"/>
      <c r="X24" s="36"/>
      <c r="Y24" s="36"/>
      <c r="Z24" s="36"/>
      <c r="AA24" s="36"/>
      <c r="AB24" s="36"/>
      <c r="AC24" s="36"/>
      <c r="AD24" s="36"/>
      <c r="AE24" s="36"/>
      <c r="AF24" s="36"/>
      <c r="AG24" s="36"/>
      <c r="AH24" s="36"/>
      <c r="AI24" s="36"/>
      <c r="CJ24" s="40"/>
      <c r="CK24" s="40"/>
      <c r="CL24" s="40"/>
      <c r="CM24" s="40"/>
      <c r="CN24" s="40"/>
      <c r="CO24" s="40"/>
      <c r="CP24" s="40"/>
      <c r="CQ24" s="40"/>
    </row>
    <row r="25" spans="1:95" ht="13.5" customHeight="1">
      <c r="A25" s="32"/>
      <c r="B25" s="32"/>
      <c r="C25" s="32"/>
      <c r="D25" s="32"/>
      <c r="E25" s="41"/>
      <c r="F25" s="36"/>
      <c r="G25" s="240"/>
      <c r="H25" s="36"/>
      <c r="I25" s="36"/>
      <c r="J25" s="36"/>
      <c r="K25" s="36"/>
      <c r="L25" s="36"/>
      <c r="M25" s="36"/>
      <c r="N25" s="36"/>
      <c r="P25" s="36"/>
      <c r="Q25" s="36"/>
      <c r="R25" s="36"/>
      <c r="S25" s="36"/>
      <c r="T25" s="36"/>
      <c r="U25" s="36"/>
      <c r="V25" s="36"/>
      <c r="W25" s="36"/>
      <c r="X25" s="36"/>
      <c r="Y25" s="36"/>
      <c r="Z25" s="36"/>
      <c r="AA25" s="36"/>
      <c r="AB25" s="36"/>
      <c r="AC25" s="36"/>
      <c r="AD25" s="36"/>
      <c r="AE25" s="36"/>
      <c r="AF25" s="36"/>
      <c r="AG25" s="36"/>
      <c r="AH25" s="36"/>
      <c r="AI25" s="36"/>
      <c r="CJ25" s="40"/>
      <c r="CK25" s="40"/>
      <c r="CL25" s="40"/>
      <c r="CM25" s="40"/>
      <c r="CN25" s="40"/>
      <c r="CO25" s="40"/>
      <c r="CP25" s="40"/>
      <c r="CQ25" s="40"/>
    </row>
    <row r="26" spans="1:95" ht="13.5" customHeight="1">
      <c r="A26" s="32"/>
      <c r="B26" s="32"/>
      <c r="C26" s="32"/>
      <c r="D26" s="32"/>
      <c r="E26" s="41"/>
      <c r="F26" s="36"/>
      <c r="G26" s="240"/>
      <c r="H26" s="36"/>
      <c r="I26" s="36"/>
      <c r="J26" s="36"/>
      <c r="K26" s="36"/>
      <c r="L26" s="36"/>
      <c r="M26" s="36"/>
      <c r="N26" s="36"/>
      <c r="P26" s="36"/>
      <c r="Q26" s="36"/>
      <c r="R26" s="36"/>
      <c r="S26" s="36"/>
      <c r="T26" s="36"/>
      <c r="U26" s="36"/>
      <c r="V26" s="36"/>
      <c r="W26" s="36"/>
      <c r="X26" s="36"/>
      <c r="Y26" s="36"/>
      <c r="Z26" s="36"/>
      <c r="AA26" s="36"/>
      <c r="AB26" s="36"/>
      <c r="AC26" s="36"/>
      <c r="AD26" s="36"/>
      <c r="AE26" s="36"/>
      <c r="AF26" s="36"/>
      <c r="AG26" s="36"/>
      <c r="AH26" s="36"/>
      <c r="AI26" s="36"/>
    </row>
    <row r="27" spans="1:95" ht="13.5" customHeight="1">
      <c r="E27" s="41"/>
      <c r="F27" s="36"/>
      <c r="G27" s="240"/>
      <c r="H27" s="36"/>
      <c r="I27" s="36"/>
      <c r="J27" s="36"/>
      <c r="K27" s="36"/>
      <c r="L27" s="36"/>
      <c r="M27" s="36"/>
      <c r="N27" s="36"/>
      <c r="P27" s="36"/>
      <c r="Q27" s="36"/>
      <c r="R27" s="36"/>
      <c r="S27" s="36"/>
      <c r="T27" s="36"/>
      <c r="U27" s="36"/>
      <c r="V27" s="36"/>
      <c r="W27" s="36"/>
      <c r="X27" s="36"/>
      <c r="Y27" s="36"/>
      <c r="Z27" s="36"/>
      <c r="AA27" s="36"/>
      <c r="AB27" s="36"/>
      <c r="AC27" s="36"/>
      <c r="AD27" s="36"/>
      <c r="AE27" s="36"/>
      <c r="AF27" s="36"/>
      <c r="AG27" s="36"/>
      <c r="AH27" s="36"/>
      <c r="AI27" s="36"/>
    </row>
    <row r="28" spans="1:95" ht="13.5" customHeight="1">
      <c r="F28" s="36"/>
      <c r="G28" s="240"/>
      <c r="H28" s="36"/>
      <c r="I28" s="36"/>
      <c r="J28" s="36"/>
      <c r="K28" s="36"/>
      <c r="L28" s="36"/>
      <c r="M28" s="36"/>
      <c r="N28" s="36"/>
      <c r="P28" s="36"/>
      <c r="Q28" s="36"/>
      <c r="R28" s="36"/>
      <c r="S28" s="36"/>
      <c r="T28" s="36"/>
      <c r="U28" s="36"/>
      <c r="V28" s="36"/>
      <c r="W28" s="36"/>
      <c r="X28" s="36"/>
      <c r="Y28" s="36"/>
      <c r="Z28" s="36"/>
      <c r="AA28" s="36"/>
      <c r="AB28" s="36"/>
      <c r="AC28" s="36"/>
      <c r="AD28" s="36"/>
      <c r="AE28" s="36"/>
      <c r="AF28" s="36"/>
      <c r="AG28" s="36"/>
      <c r="AH28" s="36"/>
      <c r="AI28" s="36"/>
      <c r="BN28" s="39"/>
      <c r="CM28" s="39"/>
    </row>
    <row r="29" spans="1:95" ht="13.5" customHeight="1">
      <c r="F29" s="36"/>
      <c r="G29" s="240"/>
      <c r="H29" s="36"/>
      <c r="I29" s="36"/>
      <c r="J29" s="36"/>
      <c r="K29" s="36"/>
      <c r="L29" s="36"/>
      <c r="M29" s="36"/>
      <c r="N29" s="36"/>
      <c r="P29" s="36"/>
      <c r="Q29" s="36"/>
      <c r="R29" s="36"/>
      <c r="S29" s="36"/>
      <c r="T29" s="36"/>
      <c r="U29" s="36"/>
      <c r="V29" s="36"/>
      <c r="W29" s="36"/>
      <c r="X29" s="36"/>
      <c r="Y29" s="36"/>
      <c r="Z29" s="36"/>
      <c r="AA29" s="36"/>
      <c r="AB29" s="36"/>
      <c r="AC29" s="36"/>
      <c r="AD29" s="36"/>
      <c r="AE29" s="36"/>
      <c r="AF29" s="36"/>
      <c r="AG29" s="36"/>
      <c r="AH29" s="36"/>
      <c r="AI29" s="36"/>
      <c r="CJ29" s="40"/>
      <c r="CK29" s="40"/>
      <c r="CL29" s="40"/>
      <c r="CM29" s="40"/>
      <c r="CN29" s="40"/>
      <c r="CO29" s="40"/>
      <c r="CP29" s="40"/>
      <c r="CQ29" s="40"/>
    </row>
    <row r="30" spans="1:95" ht="13.5" customHeight="1">
      <c r="F30" s="36"/>
      <c r="G30" s="240"/>
      <c r="H30" s="36"/>
      <c r="I30" s="36"/>
      <c r="J30" s="36"/>
      <c r="K30" s="36"/>
      <c r="L30" s="36"/>
      <c r="M30" s="36"/>
      <c r="N30" s="36"/>
      <c r="P30" s="36"/>
      <c r="Q30" s="36"/>
      <c r="R30" s="36"/>
      <c r="S30" s="36"/>
      <c r="T30" s="36"/>
      <c r="U30" s="36"/>
      <c r="V30" s="36"/>
      <c r="W30" s="36"/>
      <c r="X30" s="36"/>
      <c r="Y30" s="36"/>
      <c r="Z30" s="36"/>
      <c r="AA30" s="36"/>
      <c r="AB30" s="36"/>
      <c r="AC30" s="36"/>
      <c r="AD30" s="36"/>
      <c r="AE30" s="36"/>
      <c r="AF30" s="36"/>
      <c r="AG30" s="36"/>
      <c r="AH30" s="36"/>
      <c r="AI30" s="36"/>
      <c r="CJ30" s="40"/>
      <c r="CK30" s="40"/>
      <c r="CL30" s="40"/>
      <c r="CM30" s="40"/>
      <c r="CN30" s="40"/>
      <c r="CO30" s="40"/>
      <c r="CP30" s="40"/>
      <c r="CQ30" s="40"/>
    </row>
    <row r="31" spans="1:95" ht="13.5" customHeight="1">
      <c r="F31" s="36"/>
      <c r="G31" s="240"/>
      <c r="H31" s="36"/>
      <c r="I31" s="36"/>
      <c r="J31" s="36"/>
      <c r="K31" s="36"/>
      <c r="L31" s="36"/>
      <c r="M31" s="36"/>
      <c r="N31" s="36"/>
      <c r="P31" s="36"/>
      <c r="Q31" s="36"/>
      <c r="R31" s="36"/>
      <c r="S31" s="36"/>
      <c r="T31" s="36"/>
      <c r="U31" s="36"/>
      <c r="V31" s="36"/>
      <c r="W31" s="36"/>
      <c r="X31" s="36"/>
      <c r="Y31" s="36"/>
      <c r="Z31" s="36"/>
      <c r="AA31" s="36"/>
      <c r="AB31" s="36"/>
      <c r="AC31" s="36"/>
      <c r="AD31" s="36"/>
      <c r="AE31" s="36"/>
      <c r="AF31" s="36"/>
      <c r="AG31" s="36"/>
      <c r="AH31" s="36"/>
      <c r="AI31" s="36"/>
      <c r="CJ31" s="40"/>
      <c r="CK31" s="40"/>
      <c r="CL31" s="40"/>
      <c r="CM31" s="40"/>
      <c r="CN31" s="40"/>
      <c r="CO31" s="40"/>
      <c r="CP31" s="40"/>
      <c r="CQ31" s="40"/>
    </row>
    <row r="32" spans="1:95" ht="13.5" customHeight="1">
      <c r="F32" s="36"/>
      <c r="G32" s="240"/>
      <c r="H32" s="36"/>
      <c r="I32" s="36"/>
      <c r="J32" s="36"/>
      <c r="K32" s="36"/>
      <c r="L32" s="36"/>
      <c r="M32" s="36"/>
      <c r="N32" s="36"/>
      <c r="P32" s="36"/>
      <c r="Q32" s="36"/>
      <c r="R32" s="36"/>
      <c r="S32" s="36"/>
      <c r="T32" s="36"/>
      <c r="U32" s="36"/>
      <c r="V32" s="36"/>
      <c r="W32" s="36"/>
      <c r="X32" s="36"/>
      <c r="Y32" s="36"/>
      <c r="Z32" s="36"/>
      <c r="AA32" s="36"/>
      <c r="AB32" s="36"/>
      <c r="AC32" s="36"/>
      <c r="AD32" s="36"/>
      <c r="AE32" s="36"/>
      <c r="AF32" s="36"/>
      <c r="AG32" s="36"/>
      <c r="AH32" s="36"/>
      <c r="AI32" s="36"/>
      <c r="CJ32" s="40"/>
      <c r="CK32" s="40"/>
      <c r="CL32" s="40"/>
      <c r="CM32" s="40"/>
      <c r="CN32" s="40"/>
      <c r="CO32" s="40"/>
      <c r="CP32" s="40"/>
      <c r="CQ32" s="40"/>
    </row>
    <row r="33" spans="9:95" ht="13.5" customHeight="1">
      <c r="I33" s="36"/>
      <c r="J33" s="36"/>
      <c r="K33" s="36"/>
      <c r="L33" s="36"/>
      <c r="M33" s="36"/>
      <c r="N33" s="36"/>
      <c r="P33" s="36"/>
      <c r="Q33" s="36"/>
      <c r="R33" s="36"/>
      <c r="S33" s="36"/>
      <c r="T33" s="36"/>
      <c r="U33" s="36"/>
      <c r="V33" s="36"/>
      <c r="W33" s="36"/>
      <c r="X33" s="36"/>
      <c r="Y33" s="36"/>
      <c r="Z33" s="36"/>
      <c r="AA33" s="36"/>
      <c r="AB33" s="36"/>
      <c r="AC33" s="36"/>
      <c r="AD33" s="36"/>
      <c r="AE33" s="36"/>
      <c r="AF33" s="36"/>
      <c r="AG33" s="36"/>
      <c r="AH33" s="36"/>
      <c r="AI33" s="36"/>
      <c r="CJ33" s="40"/>
      <c r="CK33" s="40"/>
      <c r="CL33" s="40"/>
      <c r="CM33" s="40"/>
      <c r="CN33" s="40"/>
      <c r="CO33" s="40"/>
      <c r="CP33" s="40"/>
      <c r="CQ33" s="40"/>
    </row>
    <row r="34" spans="9:95" ht="13.5" customHeight="1">
      <c r="I34" s="36"/>
      <c r="J34" s="36"/>
      <c r="K34" s="36"/>
      <c r="L34" s="36"/>
      <c r="M34" s="36"/>
      <c r="N34" s="36"/>
      <c r="P34" s="36"/>
      <c r="Q34" s="36"/>
      <c r="R34" s="36"/>
      <c r="S34" s="36"/>
      <c r="T34" s="36"/>
      <c r="U34" s="36"/>
      <c r="V34" s="36"/>
      <c r="W34" s="36"/>
      <c r="X34" s="36"/>
      <c r="Y34" s="36"/>
      <c r="Z34" s="36"/>
      <c r="AA34" s="36"/>
      <c r="AB34" s="36"/>
      <c r="AC34" s="36"/>
      <c r="AD34" s="36"/>
      <c r="AE34" s="36"/>
      <c r="AF34" s="36"/>
      <c r="AG34" s="36"/>
      <c r="AH34" s="36"/>
      <c r="AI34" s="36"/>
    </row>
    <row r="35" spans="9:95" ht="15" customHeight="1">
      <c r="I35" s="36"/>
      <c r="J35" s="36"/>
      <c r="K35" s="36"/>
      <c r="L35" s="36"/>
      <c r="M35" s="36"/>
      <c r="N35" s="36"/>
      <c r="V35" s="36"/>
      <c r="W35" s="36"/>
    </row>
    <row r="36" spans="9:95" ht="15" customHeight="1">
      <c r="BN36" s="39"/>
      <c r="CM36" s="39"/>
    </row>
    <row r="37" spans="9:95" ht="15" customHeight="1">
      <c r="CJ37" s="40"/>
      <c r="CK37" s="40"/>
      <c r="CL37" s="40"/>
      <c r="CM37" s="40"/>
      <c r="CN37" s="40"/>
      <c r="CO37" s="40"/>
      <c r="CP37" s="40"/>
      <c r="CQ37" s="40"/>
    </row>
    <row r="38" spans="9:95" ht="15" customHeight="1">
      <c r="CJ38" s="40"/>
      <c r="CK38" s="40"/>
      <c r="CL38" s="40"/>
      <c r="CM38" s="40"/>
      <c r="CN38" s="40"/>
      <c r="CO38" s="40"/>
      <c r="CP38" s="40"/>
      <c r="CQ38" s="40"/>
    </row>
    <row r="39" spans="9:95" ht="15" customHeight="1">
      <c r="CJ39" s="40"/>
      <c r="CK39" s="40"/>
      <c r="CL39" s="40"/>
      <c r="CM39" s="40"/>
      <c r="CN39" s="40"/>
      <c r="CO39" s="40"/>
      <c r="CP39" s="40"/>
      <c r="CQ39" s="40"/>
    </row>
    <row r="40" spans="9:95" ht="15" customHeight="1">
      <c r="CJ40" s="40"/>
      <c r="CK40" s="40"/>
      <c r="CL40" s="40"/>
      <c r="CM40" s="40"/>
      <c r="CN40" s="40"/>
      <c r="CO40" s="40"/>
      <c r="CP40" s="40"/>
      <c r="CQ40" s="40"/>
    </row>
    <row r="41" spans="9:95" ht="15" customHeight="1">
      <c r="CJ41" s="40"/>
      <c r="CK41" s="40"/>
      <c r="CL41" s="40"/>
      <c r="CM41" s="40"/>
      <c r="CN41" s="40"/>
      <c r="CO41" s="40"/>
      <c r="CP41" s="40"/>
      <c r="CQ41" s="40"/>
    </row>
    <row r="42" spans="9:95" ht="15" customHeight="1"/>
    <row r="43" spans="9:95" ht="15" customHeight="1"/>
    <row r="44" spans="9:95" ht="15" customHeight="1"/>
    <row r="45" spans="9:95" ht="15" customHeight="1"/>
    <row r="46" spans="9:95" ht="15" customHeight="1"/>
  </sheetData>
  <mergeCells count="27">
    <mergeCell ref="K8:M8"/>
    <mergeCell ref="F7:H7"/>
    <mergeCell ref="K7:M7"/>
    <mergeCell ref="I7:J7"/>
    <mergeCell ref="C7:E7"/>
    <mergeCell ref="A4:B4"/>
    <mergeCell ref="C4:K4"/>
    <mergeCell ref="B6:C6"/>
    <mergeCell ref="K6:M6"/>
    <mergeCell ref="A7:B7"/>
    <mergeCell ref="A8:B8"/>
    <mergeCell ref="F8:H8"/>
    <mergeCell ref="A15:E15"/>
    <mergeCell ref="I8:J8"/>
    <mergeCell ref="C8:E8"/>
    <mergeCell ref="K9:M15"/>
    <mergeCell ref="J9:J15"/>
    <mergeCell ref="A17:B17"/>
    <mergeCell ref="A9:A14"/>
    <mergeCell ref="B9:B14"/>
    <mergeCell ref="I9:I15"/>
    <mergeCell ref="F9:G9"/>
    <mergeCell ref="F10:G10"/>
    <mergeCell ref="F11:G11"/>
    <mergeCell ref="F12:G12"/>
    <mergeCell ref="F13:G13"/>
    <mergeCell ref="F14:G14"/>
  </mergeCells>
  <phoneticPr fontId="23"/>
  <pageMargins left="0.7" right="0.7" top="0.75" bottom="0.75" header="0.3" footer="0.3"/>
  <pageSetup paperSize="9" orientation="landscape" r:id="rId1"/>
  <headerFooter>
    <oddFooter>&amp;C&amp;"ＭＳ 明朝,標準"-9-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S29"/>
  <sheetViews>
    <sheetView view="pageBreakPreview" zoomScale="85" zoomScaleNormal="100" zoomScaleSheetLayoutView="85" workbookViewId="0">
      <selection activeCell="B25" sqref="B25:M25"/>
    </sheetView>
  </sheetViews>
  <sheetFormatPr defaultColWidth="9" defaultRowHeight="13"/>
  <cols>
    <col min="1" max="1" width="9" style="84"/>
    <col min="2" max="2" width="15.1796875" style="84" customWidth="1"/>
    <col min="3" max="3" width="1.6328125" style="84" customWidth="1"/>
    <col min="4" max="4" width="13.6328125" style="84" customWidth="1"/>
    <col min="5" max="5" width="11.08984375" style="84" customWidth="1"/>
    <col min="6" max="6" width="21.08984375" style="84" customWidth="1"/>
    <col min="7" max="7" width="17.453125" style="84" customWidth="1"/>
    <col min="8" max="9" width="11.08984375" style="84" customWidth="1"/>
    <col min="10" max="10" width="6.7265625" style="84" customWidth="1"/>
    <col min="11" max="11" width="11.7265625" style="84" customWidth="1"/>
    <col min="12" max="12" width="7.7265625" style="84" customWidth="1"/>
    <col min="13" max="13" width="16.6328125" style="84" customWidth="1"/>
    <col min="14" max="14" width="1.453125" style="84" customWidth="1"/>
    <col min="15" max="16384" width="9" style="84"/>
  </cols>
  <sheetData>
    <row r="1" spans="1:13" s="78" customFormat="1" ht="22.4" customHeight="1">
      <c r="A1" s="1058" t="s">
        <v>268</v>
      </c>
      <c r="B1" s="1058"/>
      <c r="D1" s="124"/>
      <c r="E1" s="96"/>
      <c r="F1" s="96"/>
      <c r="G1" s="96"/>
      <c r="H1" s="79"/>
      <c r="I1" s="79"/>
      <c r="J1" s="79"/>
      <c r="K1" s="79"/>
      <c r="L1" s="79"/>
    </row>
    <row r="2" spans="1:13" s="78" customFormat="1" ht="3.65" customHeight="1">
      <c r="F2" s="79"/>
      <c r="G2" s="79"/>
      <c r="H2" s="79"/>
      <c r="I2" s="79"/>
      <c r="J2" s="79"/>
      <c r="K2" s="79"/>
      <c r="L2" s="79"/>
    </row>
    <row r="3" spans="1:13" s="78" customFormat="1" ht="26.5" customHeight="1">
      <c r="A3" s="1059" t="str">
        <f>申!A1</f>
        <v>　令和 ７ 年度</v>
      </c>
      <c r="B3" s="1059"/>
      <c r="C3" s="80"/>
      <c r="D3" s="1067" t="s">
        <v>269</v>
      </c>
      <c r="E3" s="1067"/>
      <c r="F3" s="1067"/>
      <c r="G3" s="1067"/>
      <c r="H3" s="1067"/>
      <c r="I3" s="1067"/>
      <c r="J3" s="1067"/>
      <c r="K3" s="1067"/>
      <c r="L3" s="1067"/>
    </row>
    <row r="4" spans="1:13" s="81" customFormat="1" ht="3.65" customHeight="1">
      <c r="B4" s="82"/>
      <c r="C4" s="82"/>
      <c r="D4" s="82"/>
      <c r="E4" s="82"/>
      <c r="F4" s="83"/>
      <c r="G4" s="83"/>
      <c r="H4" s="83"/>
      <c r="I4" s="83"/>
      <c r="M4" s="83"/>
    </row>
    <row r="5" spans="1:13" s="94" customFormat="1" ht="27" customHeight="1">
      <c r="B5" s="95"/>
      <c r="C5" s="1060"/>
      <c r="D5" s="1060"/>
      <c r="E5" s="96"/>
      <c r="F5" s="96"/>
      <c r="K5" s="97" t="s">
        <v>270</v>
      </c>
      <c r="L5" s="98"/>
      <c r="M5" s="99"/>
    </row>
    <row r="6" spans="1:13" s="100" customFormat="1" ht="13" customHeight="1">
      <c r="A6" s="1068" t="s">
        <v>279</v>
      </c>
      <c r="B6" s="1061" t="s">
        <v>280</v>
      </c>
      <c r="C6" s="1062"/>
      <c r="D6" s="1049"/>
      <c r="E6" s="1045" t="s">
        <v>271</v>
      </c>
      <c r="F6" s="1045" t="s">
        <v>272</v>
      </c>
      <c r="G6" s="1045" t="s">
        <v>256</v>
      </c>
      <c r="H6" s="1045" t="s">
        <v>32</v>
      </c>
      <c r="I6" s="1048" t="s">
        <v>257</v>
      </c>
      <c r="J6" s="1049"/>
      <c r="K6" s="1054" t="s">
        <v>329</v>
      </c>
      <c r="L6" s="1051"/>
      <c r="M6" s="1045" t="s">
        <v>258</v>
      </c>
    </row>
    <row r="7" spans="1:13" s="100" customFormat="1" ht="11">
      <c r="A7" s="1069"/>
      <c r="B7" s="1050"/>
      <c r="C7" s="1063"/>
      <c r="D7" s="1051"/>
      <c r="E7" s="1046"/>
      <c r="F7" s="1046"/>
      <c r="G7" s="1046"/>
      <c r="H7" s="1046"/>
      <c r="I7" s="1050"/>
      <c r="J7" s="1051"/>
      <c r="K7" s="1050"/>
      <c r="L7" s="1051"/>
      <c r="M7" s="1046"/>
    </row>
    <row r="8" spans="1:13" s="102" customFormat="1" ht="11">
      <c r="A8" s="1069"/>
      <c r="B8" s="1052"/>
      <c r="C8" s="1064"/>
      <c r="D8" s="1053"/>
      <c r="E8" s="1047"/>
      <c r="F8" s="1047"/>
      <c r="G8" s="1047"/>
      <c r="H8" s="1047"/>
      <c r="I8" s="1052"/>
      <c r="J8" s="1053"/>
      <c r="K8" s="1052"/>
      <c r="L8" s="1053"/>
      <c r="M8" s="1047"/>
    </row>
    <row r="9" spans="1:13" s="94" customFormat="1" ht="32.9" customHeight="1">
      <c r="A9" s="1069"/>
      <c r="B9" s="103"/>
      <c r="C9" s="104"/>
      <c r="D9" s="101"/>
      <c r="E9" s="105"/>
      <c r="F9" s="106"/>
      <c r="G9" s="107" t="s">
        <v>259</v>
      </c>
      <c r="H9" s="108"/>
      <c r="I9" s="247"/>
      <c r="J9" s="248" t="s">
        <v>260</v>
      </c>
      <c r="K9" s="247"/>
      <c r="L9" s="248" t="s">
        <v>260</v>
      </c>
      <c r="M9" s="108"/>
    </row>
    <row r="10" spans="1:13" s="94" customFormat="1" ht="32.9" customHeight="1">
      <c r="A10" s="1069"/>
      <c r="B10" s="109"/>
      <c r="C10" s="109"/>
      <c r="D10" s="110"/>
      <c r="E10" s="111"/>
      <c r="F10" s="112"/>
      <c r="G10" s="107" t="s">
        <v>259</v>
      </c>
      <c r="H10" s="105"/>
      <c r="I10" s="98"/>
      <c r="J10" s="248" t="s">
        <v>260</v>
      </c>
      <c r="K10" s="247"/>
      <c r="L10" s="248" t="s">
        <v>260</v>
      </c>
      <c r="M10" s="105"/>
    </row>
    <row r="11" spans="1:13" s="94" customFormat="1" ht="32.9" customHeight="1">
      <c r="A11" s="1069"/>
      <c r="B11" s="109"/>
      <c r="C11" s="109"/>
      <c r="D11" s="110"/>
      <c r="E11" s="111"/>
      <c r="F11" s="112"/>
      <c r="G11" s="107" t="s">
        <v>259</v>
      </c>
      <c r="H11" s="105"/>
      <c r="I11" s="98"/>
      <c r="J11" s="248" t="s">
        <v>260</v>
      </c>
      <c r="K11" s="247"/>
      <c r="L11" s="248" t="s">
        <v>260</v>
      </c>
      <c r="M11" s="105"/>
    </row>
    <row r="12" spans="1:13" s="94" customFormat="1" ht="32.9" customHeight="1">
      <c r="A12" s="1069"/>
      <c r="B12" s="109"/>
      <c r="C12" s="109"/>
      <c r="D12" s="110"/>
      <c r="E12" s="111"/>
      <c r="F12" s="112"/>
      <c r="G12" s="107" t="s">
        <v>259</v>
      </c>
      <c r="H12" s="105"/>
      <c r="I12" s="98"/>
      <c r="J12" s="248" t="s">
        <v>260</v>
      </c>
      <c r="K12" s="247"/>
      <c r="L12" s="248" t="s">
        <v>260</v>
      </c>
      <c r="M12" s="105"/>
    </row>
    <row r="13" spans="1:13" s="94" customFormat="1" ht="32.9" customHeight="1">
      <c r="A13" s="1070"/>
      <c r="B13" s="109"/>
      <c r="C13" s="109"/>
      <c r="D13" s="110"/>
      <c r="E13" s="111"/>
      <c r="F13" s="112"/>
      <c r="G13" s="97" t="s">
        <v>259</v>
      </c>
      <c r="H13" s="105"/>
      <c r="I13" s="98"/>
      <c r="J13" s="248" t="s">
        <v>260</v>
      </c>
      <c r="K13" s="247"/>
      <c r="L13" s="248" t="s">
        <v>260</v>
      </c>
      <c r="M13" s="105"/>
    </row>
    <row r="14" spans="1:13" s="94" customFormat="1" ht="3.65" customHeight="1">
      <c r="A14" s="105"/>
      <c r="B14" s="96"/>
      <c r="C14" s="96"/>
      <c r="D14" s="101"/>
      <c r="E14" s="113"/>
      <c r="F14" s="114"/>
      <c r="G14" s="115"/>
      <c r="H14" s="115"/>
      <c r="I14" s="266"/>
      <c r="J14" s="99"/>
      <c r="K14" s="116"/>
      <c r="L14" s="117"/>
      <c r="M14" s="118"/>
    </row>
    <row r="15" spans="1:13" s="94" customFormat="1" ht="13" customHeight="1">
      <c r="A15" s="1065" t="s">
        <v>276</v>
      </c>
      <c r="B15" s="1071" t="s">
        <v>273</v>
      </c>
      <c r="C15" s="1072"/>
      <c r="D15" s="1073"/>
      <c r="E15" s="1045" t="s">
        <v>271</v>
      </c>
      <c r="F15" s="1045" t="s">
        <v>272</v>
      </c>
      <c r="G15" s="1045" t="s">
        <v>256</v>
      </c>
      <c r="H15" s="1045" t="s">
        <v>32</v>
      </c>
      <c r="I15" s="1048" t="s">
        <v>257</v>
      </c>
      <c r="J15" s="1049"/>
      <c r="K15" s="1061" t="s">
        <v>329</v>
      </c>
      <c r="L15" s="1049"/>
      <c r="M15" s="1045" t="s">
        <v>258</v>
      </c>
    </row>
    <row r="16" spans="1:13" s="94" customFormat="1" ht="11">
      <c r="A16" s="1066"/>
      <c r="B16" s="1074" t="s">
        <v>274</v>
      </c>
      <c r="C16" s="1075"/>
      <c r="D16" s="1076"/>
      <c r="E16" s="1046"/>
      <c r="F16" s="1046"/>
      <c r="G16" s="1046"/>
      <c r="H16" s="1046"/>
      <c r="I16" s="1050"/>
      <c r="J16" s="1051"/>
      <c r="K16" s="1050"/>
      <c r="L16" s="1051"/>
      <c r="M16" s="1046"/>
    </row>
    <row r="17" spans="1:19" s="94" customFormat="1" ht="11">
      <c r="A17" s="1066"/>
      <c r="B17" s="1052" t="s">
        <v>275</v>
      </c>
      <c r="C17" s="1064"/>
      <c r="D17" s="1053"/>
      <c r="E17" s="1047"/>
      <c r="F17" s="1047"/>
      <c r="G17" s="1047"/>
      <c r="H17" s="1047"/>
      <c r="I17" s="1052"/>
      <c r="J17" s="1053"/>
      <c r="K17" s="1052"/>
      <c r="L17" s="1053"/>
      <c r="M17" s="1047"/>
    </row>
    <row r="18" spans="1:19" s="94" customFormat="1" ht="32.9" customHeight="1">
      <c r="A18" s="1066"/>
      <c r="B18" s="98"/>
      <c r="C18" s="119"/>
      <c r="D18" s="120"/>
      <c r="E18" s="121"/>
      <c r="F18" s="112"/>
      <c r="G18" s="107" t="s">
        <v>259</v>
      </c>
      <c r="H18" s="108"/>
      <c r="I18" s="247"/>
      <c r="J18" s="248" t="s">
        <v>260</v>
      </c>
      <c r="K18" s="1056" t="s">
        <v>260</v>
      </c>
      <c r="L18" s="1057"/>
      <c r="M18" s="105"/>
      <c r="S18" s="96"/>
    </row>
    <row r="19" spans="1:19" s="94" customFormat="1" ht="32.9" customHeight="1">
      <c r="A19" s="1066"/>
      <c r="B19" s="98"/>
      <c r="C19" s="109"/>
      <c r="D19" s="122"/>
      <c r="E19" s="121"/>
      <c r="F19" s="112"/>
      <c r="G19" s="107" t="s">
        <v>259</v>
      </c>
      <c r="H19" s="105"/>
      <c r="I19" s="247"/>
      <c r="J19" s="248" t="s">
        <v>260</v>
      </c>
      <c r="K19" s="1056" t="s">
        <v>260</v>
      </c>
      <c r="L19" s="1057"/>
      <c r="M19" s="105"/>
      <c r="R19" s="96"/>
    </row>
    <row r="20" spans="1:19" s="94" customFormat="1" ht="32.9" customHeight="1">
      <c r="A20" s="1066"/>
      <c r="B20" s="98"/>
      <c r="C20" s="109"/>
      <c r="D20" s="110"/>
      <c r="E20" s="111"/>
      <c r="F20" s="112"/>
      <c r="G20" s="107" t="s">
        <v>259</v>
      </c>
      <c r="H20" s="105"/>
      <c r="I20" s="247"/>
      <c r="J20" s="248" t="s">
        <v>260</v>
      </c>
      <c r="K20" s="1056" t="s">
        <v>260</v>
      </c>
      <c r="L20" s="1057"/>
      <c r="M20" s="105"/>
    </row>
    <row r="21" spans="1:19" s="94" customFormat="1" ht="32.9" customHeight="1">
      <c r="A21" s="1066"/>
      <c r="B21" s="98"/>
      <c r="C21" s="109"/>
      <c r="D21" s="110"/>
      <c r="E21" s="111"/>
      <c r="F21" s="112"/>
      <c r="G21" s="107" t="s">
        <v>259</v>
      </c>
      <c r="H21" s="105"/>
      <c r="I21" s="247"/>
      <c r="J21" s="248" t="s">
        <v>260</v>
      </c>
      <c r="K21" s="1056" t="s">
        <v>260</v>
      </c>
      <c r="L21" s="1057"/>
      <c r="M21" s="105"/>
    </row>
    <row r="22" spans="1:19" s="94" customFormat="1" ht="32.9" customHeight="1">
      <c r="A22" s="1066"/>
      <c r="B22" s="98"/>
      <c r="C22" s="109"/>
      <c r="D22" s="110"/>
      <c r="E22" s="111"/>
      <c r="F22" s="112"/>
      <c r="G22" s="97" t="s">
        <v>259</v>
      </c>
      <c r="H22" s="105"/>
      <c r="I22" s="247"/>
      <c r="J22" s="248" t="s">
        <v>260</v>
      </c>
      <c r="K22" s="1056" t="s">
        <v>260</v>
      </c>
      <c r="L22" s="1057"/>
      <c r="M22" s="105"/>
    </row>
    <row r="23" spans="1:19" ht="18" customHeight="1"/>
    <row r="24" spans="1:19">
      <c r="A24" s="37" t="s">
        <v>153</v>
      </c>
    </row>
    <row r="25" spans="1:19" ht="58.5" customHeight="1">
      <c r="A25" s="123" t="s">
        <v>163</v>
      </c>
      <c r="B25" s="1055" t="s">
        <v>1779</v>
      </c>
      <c r="C25" s="1055"/>
      <c r="D25" s="1055"/>
      <c r="E25" s="1055"/>
      <c r="F25" s="1055"/>
      <c r="G25" s="1055"/>
      <c r="H25" s="1055"/>
      <c r="I25" s="1055"/>
      <c r="J25" s="1055"/>
      <c r="K25" s="1055"/>
      <c r="L25" s="1055"/>
      <c r="M25" s="1055"/>
    </row>
    <row r="26" spans="1:19" ht="13.4" customHeight="1">
      <c r="A26" s="35" t="s">
        <v>267</v>
      </c>
      <c r="B26" s="94" t="s">
        <v>331</v>
      </c>
    </row>
    <row r="27" spans="1:19">
      <c r="A27" s="35"/>
      <c r="B27" s="94" t="s">
        <v>330</v>
      </c>
    </row>
    <row r="28" spans="1:19">
      <c r="A28" s="35" t="s">
        <v>277</v>
      </c>
      <c r="B28" s="94" t="s">
        <v>278</v>
      </c>
    </row>
    <row r="29" spans="1:19">
      <c r="A29" s="35" t="s">
        <v>296</v>
      </c>
      <c r="B29" s="94" t="s">
        <v>295</v>
      </c>
    </row>
  </sheetData>
  <mergeCells count="30">
    <mergeCell ref="A1:B1"/>
    <mergeCell ref="A3:B3"/>
    <mergeCell ref="C5:D5"/>
    <mergeCell ref="B6:D8"/>
    <mergeCell ref="B17:D17"/>
    <mergeCell ref="A15:A22"/>
    <mergeCell ref="D3:L3"/>
    <mergeCell ref="A6:A13"/>
    <mergeCell ref="K15:L17"/>
    <mergeCell ref="B15:D15"/>
    <mergeCell ref="B16:D16"/>
    <mergeCell ref="I6:J8"/>
    <mergeCell ref="B25:M25"/>
    <mergeCell ref="K22:L22"/>
    <mergeCell ref="K18:L18"/>
    <mergeCell ref="K21:L21"/>
    <mergeCell ref="K19:L19"/>
    <mergeCell ref="K20:L20"/>
    <mergeCell ref="M15:M17"/>
    <mergeCell ref="M6:M8"/>
    <mergeCell ref="E6:E8"/>
    <mergeCell ref="F6:F8"/>
    <mergeCell ref="G6:G8"/>
    <mergeCell ref="H6:H8"/>
    <mergeCell ref="I15:J17"/>
    <mergeCell ref="E15:E17"/>
    <mergeCell ref="F15:F17"/>
    <mergeCell ref="G15:G17"/>
    <mergeCell ref="H15:H17"/>
    <mergeCell ref="K6:L8"/>
  </mergeCells>
  <phoneticPr fontId="21"/>
  <pageMargins left="0.70866141732283472" right="0.70866141732283472" top="0.74803149606299213" bottom="0.74803149606299213" header="0.31496062992125984" footer="0.31496062992125984"/>
  <pageSetup paperSize="9" scale="76" orientation="landscape" r:id="rId1"/>
  <headerFooter>
    <oddFooter>&amp;C&amp;"ＭＳ 明朝,標準"-10-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0" tint="-0.499984740745262"/>
  </sheetPr>
  <dimension ref="B1:CG740"/>
  <sheetViews>
    <sheetView view="pageBreakPreview" topLeftCell="A55" zoomScale="145" zoomScaleNormal="85" zoomScaleSheetLayoutView="145" workbookViewId="0">
      <selection activeCell="D4" sqref="D4"/>
    </sheetView>
  </sheetViews>
  <sheetFormatPr defaultRowHeight="13"/>
  <cols>
    <col min="1" max="1" width="8.7265625" style="284"/>
    <col min="2" max="2" width="3.90625" style="284" customWidth="1"/>
    <col min="3" max="4" width="8.7265625" style="284"/>
    <col min="5" max="6" width="11.08984375" style="284" customWidth="1"/>
    <col min="7" max="7" width="13.54296875" style="284" customWidth="1"/>
    <col min="8" max="8" width="13.81640625" style="284" customWidth="1"/>
    <col min="9" max="9" width="4" style="284" customWidth="1"/>
    <col min="10" max="14" width="8.7265625" style="284"/>
    <col min="15" max="66" width="8.7265625" style="284" customWidth="1"/>
    <col min="67" max="16384" width="8.7265625" style="284"/>
  </cols>
  <sheetData>
    <row r="1" spans="2:85" ht="16.5">
      <c r="C1" s="285" t="s">
        <v>1744</v>
      </c>
      <c r="D1" s="286"/>
      <c r="F1" s="286"/>
      <c r="G1" s="286"/>
      <c r="H1" s="284" t="s">
        <v>1507</v>
      </c>
    </row>
    <row r="2" spans="2:85">
      <c r="D2" s="286"/>
      <c r="F2" s="286"/>
      <c r="G2" s="286"/>
      <c r="J2" s="284" t="s">
        <v>1509</v>
      </c>
      <c r="M2" s="287"/>
    </row>
    <row r="3" spans="2:85" s="287" customFormat="1" ht="25">
      <c r="C3" s="288" t="s">
        <v>351</v>
      </c>
      <c r="D3" s="288" t="s">
        <v>352</v>
      </c>
      <c r="E3" s="289" t="s">
        <v>353</v>
      </c>
      <c r="F3" s="290"/>
      <c r="G3" s="288" t="s">
        <v>354</v>
      </c>
      <c r="H3" s="291" t="s">
        <v>1505</v>
      </c>
      <c r="I3" s="292"/>
      <c r="J3" s="289" t="s">
        <v>353</v>
      </c>
      <c r="K3" s="290"/>
      <c r="L3" s="288" t="s">
        <v>354</v>
      </c>
      <c r="O3" s="287">
        <v>1</v>
      </c>
      <c r="P3" s="287">
        <v>2</v>
      </c>
      <c r="Q3" s="287">
        <v>3</v>
      </c>
      <c r="R3" s="287">
        <v>4</v>
      </c>
      <c r="S3" s="287">
        <v>5</v>
      </c>
      <c r="T3" s="287">
        <v>6</v>
      </c>
      <c r="U3" s="287">
        <v>7</v>
      </c>
      <c r="V3" s="287">
        <v>8</v>
      </c>
      <c r="W3" s="287">
        <v>9</v>
      </c>
      <c r="X3" s="287">
        <v>10</v>
      </c>
      <c r="Y3" s="287">
        <v>11</v>
      </c>
      <c r="Z3" s="287">
        <v>12</v>
      </c>
      <c r="AA3" s="287">
        <v>13</v>
      </c>
      <c r="AB3" s="287">
        <v>14</v>
      </c>
      <c r="AC3" s="287">
        <v>15</v>
      </c>
      <c r="AD3" s="287">
        <v>16</v>
      </c>
      <c r="AE3" s="287">
        <v>17</v>
      </c>
      <c r="AF3" s="287">
        <v>18</v>
      </c>
      <c r="AG3" s="287">
        <v>19</v>
      </c>
      <c r="AH3" s="287">
        <v>20</v>
      </c>
      <c r="AI3" s="287">
        <v>21</v>
      </c>
      <c r="AJ3" s="287">
        <v>22</v>
      </c>
      <c r="AK3" s="287">
        <v>23</v>
      </c>
      <c r="AL3" s="287">
        <v>24</v>
      </c>
      <c r="AM3" s="287">
        <v>25</v>
      </c>
      <c r="AN3" s="287">
        <v>26</v>
      </c>
      <c r="AO3" s="287">
        <v>27</v>
      </c>
      <c r="AP3" s="287">
        <v>28</v>
      </c>
      <c r="AQ3" s="287">
        <v>29</v>
      </c>
      <c r="AR3" s="287">
        <v>30</v>
      </c>
      <c r="AS3" s="287">
        <v>31</v>
      </c>
      <c r="AT3" s="287">
        <v>32</v>
      </c>
      <c r="AU3" s="287">
        <v>33</v>
      </c>
      <c r="AV3" s="287">
        <v>34</v>
      </c>
      <c r="AW3" s="287">
        <v>35</v>
      </c>
      <c r="AX3" s="287">
        <v>36</v>
      </c>
      <c r="AY3" s="287">
        <v>37</v>
      </c>
      <c r="AZ3" s="287">
        <v>38</v>
      </c>
      <c r="BA3" s="287">
        <v>39</v>
      </c>
      <c r="BB3" s="287">
        <v>40</v>
      </c>
      <c r="BC3" s="287">
        <v>41</v>
      </c>
      <c r="BD3" s="287">
        <v>42</v>
      </c>
      <c r="BE3" s="287">
        <v>43</v>
      </c>
      <c r="BF3" s="287">
        <v>44</v>
      </c>
      <c r="BG3" s="287">
        <v>45</v>
      </c>
      <c r="BH3" s="287">
        <v>46</v>
      </c>
      <c r="BI3" s="287">
        <v>47</v>
      </c>
      <c r="BJ3" s="287">
        <v>48</v>
      </c>
      <c r="BK3" s="287">
        <v>49</v>
      </c>
      <c r="BL3" s="287">
        <v>50</v>
      </c>
      <c r="BM3" s="287">
        <v>51</v>
      </c>
      <c r="BN3" s="287">
        <v>52</v>
      </c>
      <c r="BO3" s="287">
        <v>53</v>
      </c>
      <c r="BP3" s="287">
        <v>54</v>
      </c>
      <c r="BQ3" s="287">
        <v>55</v>
      </c>
      <c r="BR3" s="287">
        <v>56</v>
      </c>
      <c r="BS3" s="287">
        <v>57</v>
      </c>
      <c r="BT3" s="287">
        <v>58</v>
      </c>
      <c r="BU3" s="287">
        <v>59</v>
      </c>
      <c r="BV3" s="287">
        <v>60</v>
      </c>
      <c r="BW3" s="287">
        <v>61</v>
      </c>
      <c r="BX3" s="287">
        <v>62</v>
      </c>
      <c r="BY3" s="287">
        <v>63</v>
      </c>
      <c r="BZ3" s="287">
        <v>64</v>
      </c>
      <c r="CA3" s="287">
        <v>65</v>
      </c>
      <c r="CB3" s="287">
        <v>66</v>
      </c>
      <c r="CC3" s="287">
        <v>67</v>
      </c>
      <c r="CD3" s="287">
        <v>68</v>
      </c>
      <c r="CE3" s="287">
        <v>69</v>
      </c>
      <c r="CF3" s="287">
        <v>70</v>
      </c>
      <c r="CG3" s="287">
        <v>71</v>
      </c>
    </row>
    <row r="4" spans="2:85" ht="18.75" customHeight="1">
      <c r="B4" s="284" t="str">
        <f>E4&amp;G4</f>
        <v>北海道函館港</v>
      </c>
      <c r="C4" s="293" t="s">
        <v>1511</v>
      </c>
      <c r="D4" s="294">
        <v>12025</v>
      </c>
      <c r="E4" s="295" t="s">
        <v>1061</v>
      </c>
      <c r="F4" s="296" t="s">
        <v>1062</v>
      </c>
      <c r="G4" s="294" t="s">
        <v>355</v>
      </c>
      <c r="H4" s="297" t="s">
        <v>356</v>
      </c>
      <c r="I4" s="284" t="str">
        <f>IF(COUNTIF($C$4:C4,C4)&gt;1,1,"")</f>
        <v/>
      </c>
      <c r="J4" s="295" t="s">
        <v>1510</v>
      </c>
      <c r="K4" s="296" t="s">
        <v>1062</v>
      </c>
      <c r="L4" s="294" t="s">
        <v>355</v>
      </c>
      <c r="N4" s="284" t="s">
        <v>1061</v>
      </c>
      <c r="O4" s="298" t="str">
        <f t="shared" ref="O4:O43" ca="1" si="0">IF(MATCH($N5,$E$4:$E$740,0)-MATCH($N4,$E$4:$E$740,0)&lt;O$3,"",OFFSET($E$4,MATCH($N4,$E$4:$E$740,0)+O$3-2,2,1,1))</f>
        <v>函館港</v>
      </c>
      <c r="P4" s="299" t="str">
        <f t="shared" ref="P4:P43" ca="1" si="1">IF(MATCH($N5,$E$4:$E$740,0)-MATCH($N4,$E$4:$E$740,0)&lt;P$3,"",OFFSET($E$4,MATCH($N4,$E$4:$E$740,0)+P$3-2,2,1,1))</f>
        <v>小樽港</v>
      </c>
      <c r="Q4" s="299" t="str">
        <f t="shared" ref="Q4:Q43" ca="1" si="2">IF(MATCH($N5,$E$4:$E$740,0)-MATCH($N4,$E$4:$E$740,0)&lt;Q$3,"",OFFSET($E$4,MATCH($N4,$E$4:$E$740,0)+Q$3-2,2,1,1))</f>
        <v>室蘭港</v>
      </c>
      <c r="R4" s="299" t="str">
        <f t="shared" ref="R4:R43" ca="1" si="3">IF(MATCH($N5,$E$4:$E$740,0)-MATCH($N4,$E$4:$E$740,0)&lt;R$3,"",OFFSET($E$4,MATCH($N4,$E$4:$E$740,0)+R$3-2,2,1,1))</f>
        <v>釧路港</v>
      </c>
      <c r="S4" s="299" t="str">
        <f t="shared" ref="S4:S43" ca="1" si="4">IF(MATCH($N5,$E$4:$E$740,0)-MATCH($N4,$E$4:$E$740,0)&lt;S$3,"",OFFSET($E$4,MATCH($N4,$E$4:$E$740,0)+S$3-2,2,1,1))</f>
        <v>網走港</v>
      </c>
      <c r="T4" s="299" t="str">
        <f t="shared" ref="T4:T43" ca="1" si="5">IF(MATCH($N5,$E$4:$E$740,0)-MATCH($N4,$E$4:$E$740,0)&lt;T$3,"",OFFSET($E$4,MATCH($N4,$E$4:$E$740,0)+T$3-2,2,1,1))</f>
        <v>留萌港</v>
      </c>
      <c r="U4" s="299" t="str">
        <f t="shared" ref="U4:U43" ca="1" si="6">IF(MATCH($N5,$E$4:$E$740,0)-MATCH($N4,$E$4:$E$740,0)&lt;U$3,"",OFFSET($E$4,MATCH($N4,$E$4:$E$740,0)+U$3-2,2,1,1))</f>
        <v>苫小牧港</v>
      </c>
      <c r="V4" s="299" t="str">
        <f t="shared" ref="V4:V43" ca="1" si="7">IF(MATCH($N5,$E$4:$E$740,0)-MATCH($N4,$E$4:$E$740,0)&lt;V$3,"",OFFSET($E$4,MATCH($N4,$E$4:$E$740,0)+V$3-2,2,1,1))</f>
        <v>稚内港</v>
      </c>
      <c r="W4" s="299" t="str">
        <f t="shared" ref="W4:W43" ca="1" si="8">IF(MATCH($N5,$E$4:$E$740,0)-MATCH($N4,$E$4:$E$740,0)&lt;W$3,"",OFFSET($E$4,MATCH($N4,$E$4:$E$740,0)+W$3-2,2,1,1))</f>
        <v>紋別港</v>
      </c>
      <c r="X4" s="299" t="str">
        <f t="shared" ref="X4:X43" ca="1" si="9">IF(MATCH($N5,$E$4:$E$740,0)-MATCH($N4,$E$4:$E$740,0)&lt;X$3,"",OFFSET($E$4,MATCH($N4,$E$4:$E$740,0)+X$3-2,2,1,1))</f>
        <v>花咲港</v>
      </c>
      <c r="Y4" s="299" t="str">
        <f t="shared" ref="Y4:Y43" ca="1" si="10">IF(MATCH($N5,$E$4:$E$740,0)-MATCH($N4,$E$4:$E$740,0)&lt;Y$3,"",OFFSET($E$4,MATCH($N4,$E$4:$E$740,0)+Y$3-2,2,1,1))</f>
        <v>山背泊港（尻岸内港）</v>
      </c>
      <c r="Z4" s="299" t="str">
        <f t="shared" ref="Z4:Z43" ca="1" si="11">IF(MATCH($N5,$E$4:$E$740,0)-MATCH($N4,$E$4:$E$740,0)&lt;Z$3,"",OFFSET($E$4,MATCH($N4,$E$4:$E$740,0)+Z$3-2,2,1,1))</f>
        <v>森港</v>
      </c>
      <c r="AA4" s="299" t="str">
        <f t="shared" ref="AA4:AA43" ca="1" si="12">IF(MATCH($N5,$E$4:$E$740,0)-MATCH($N4,$E$4:$E$740,0)&lt;AA$3,"",OFFSET($E$4,MATCH($N4,$E$4:$E$740,0)+AA$3-2,2,1,1))</f>
        <v>江差港</v>
      </c>
      <c r="AB4" s="299" t="str">
        <f t="shared" ref="AB4:AB43" ca="1" si="13">IF(MATCH($N5,$E$4:$E$740,0)-MATCH($N4,$E$4:$E$740,0)&lt;AB$3,"",OFFSET($E$4,MATCH($N4,$E$4:$E$740,0)+AB$3-2,2,1,1))</f>
        <v>岩内港</v>
      </c>
      <c r="AC4" s="299" t="str">
        <f t="shared" ref="AC4:AC43" ca="1" si="14">IF(MATCH($N5,$E$4:$E$740,0)-MATCH($N4,$E$4:$E$740,0)&lt;AC$3,"",OFFSET($E$4,MATCH($N4,$E$4:$E$740,0)+AC$3-2,2,1,1))</f>
        <v>古平港</v>
      </c>
      <c r="AD4" s="299" t="str">
        <f t="shared" ref="AD4:AD43" ca="1" si="15">IF(MATCH($N5,$E$4:$E$740,0)-MATCH($N4,$E$4:$E$740,0)&lt;AD$3,"",OFFSET($E$4,MATCH($N4,$E$4:$E$740,0)+AD$3-2,2,1,1))</f>
        <v>増毛港</v>
      </c>
      <c r="AE4" s="299" t="str">
        <f t="shared" ref="AE4:AE43" ca="1" si="16">IF(MATCH($N5,$E$4:$E$740,0)-MATCH($N4,$E$4:$E$740,0)&lt;AE$3,"",OFFSET($E$4,MATCH($N4,$E$4:$E$740,0)+AE$3-2,2,1,1))</f>
        <v>様似港</v>
      </c>
      <c r="AF4" s="299" t="str">
        <f t="shared" ref="AF4:AF43" ca="1" si="17">IF(MATCH($N5,$E$4:$E$740,0)-MATCH($N4,$E$4:$E$740,0)&lt;AF$3,"",OFFSET($E$4,MATCH($N4,$E$4:$E$740,0)+AF$3-2,2,1,1))</f>
        <v>十勝港</v>
      </c>
      <c r="AG4" s="299" t="str">
        <f t="shared" ref="AG4:AG43" ca="1" si="18">IF(MATCH($N5,$E$4:$E$740,0)-MATCH($N4,$E$4:$E$740,0)&lt;AG$3,"",OFFSET($E$4,MATCH($N4,$E$4:$E$740,0)+AG$3-2,2,1,1))</f>
        <v>厚岸港</v>
      </c>
      <c r="AH4" s="299" t="str">
        <f t="shared" ref="AH4:AH43" ca="1" si="19">IF(MATCH($N5,$E$4:$E$740,0)-MATCH($N4,$E$4:$E$740,0)&lt;AH$3,"",OFFSET($E$4,MATCH($N4,$E$4:$E$740,0)+AH$3-2,2,1,1))</f>
        <v>羽幌港</v>
      </c>
      <c r="AI4" s="299" t="str">
        <f t="shared" ref="AI4:AI43" ca="1" si="20">IF(MATCH($N5,$E$4:$E$740,0)-MATCH($N4,$E$4:$E$740,0)&lt;AI$3,"",OFFSET($E$4,MATCH($N4,$E$4:$E$740,0)+AI$3-2,2,1,1))</f>
        <v>浦河港</v>
      </c>
      <c r="AJ4" s="299" t="str">
        <f t="shared" ref="AJ4:AJ43" ca="1" si="21">IF(MATCH($N5,$E$4:$E$740,0)-MATCH($N4,$E$4:$E$740,0)&lt;AJ$3,"",OFFSET($E$4,MATCH($N4,$E$4:$E$740,0)+AJ$3-2,2,1,1))</f>
        <v>松前港</v>
      </c>
      <c r="AK4" s="299" t="str">
        <f t="shared" ref="AK4:AK43" ca="1" si="22">IF(MATCH($N5,$E$4:$E$740,0)-MATCH($N4,$E$4:$E$740,0)&lt;AK$3,"",OFFSET($E$4,MATCH($N4,$E$4:$E$740,0)+AK$3-2,2,1,1))</f>
        <v>椴法華港</v>
      </c>
      <c r="AL4" s="299" t="str">
        <f t="shared" ref="AL4:AL43" ca="1" si="23">IF(MATCH($N5,$E$4:$E$740,0)-MATCH($N4,$E$4:$E$740,0)&lt;AL$3,"",OFFSET($E$4,MATCH($N4,$E$4:$E$740,0)+AL$3-2,2,1,1))</f>
        <v>根室港</v>
      </c>
      <c r="AM4" s="299" t="str">
        <f t="shared" ref="AM4:AM43" ca="1" si="24">IF(MATCH($N5,$E$4:$E$740,0)-MATCH($N4,$E$4:$E$740,0)&lt;AM$3,"",OFFSET($E$4,MATCH($N4,$E$4:$E$740,0)+AM$3-2,2,1,1))</f>
        <v>霧多布港</v>
      </c>
      <c r="AN4" s="299" t="str">
        <f t="shared" ref="AN4:AN43" ca="1" si="25">IF(MATCH($N5,$E$4:$E$740,0)-MATCH($N4,$E$4:$E$740,0)&lt;AN$3,"",OFFSET($E$4,MATCH($N4,$E$4:$E$740,0)+AN$3-2,2,1,1))</f>
        <v>戸井港</v>
      </c>
      <c r="AO4" s="299" t="str">
        <f t="shared" ref="AO4:AO43" ca="1" si="26">IF(MATCH($N5,$E$4:$E$740,0)-MATCH($N4,$E$4:$E$740,0)&lt;AO$3,"",OFFSET($E$4,MATCH($N4,$E$4:$E$740,0)+AO$3-2,2,1,1))</f>
        <v>上磯港（太平洋セメント出荷桟橋）</v>
      </c>
      <c r="AP4" s="299" t="str">
        <f t="shared" ref="AP4:AP43" ca="1" si="27">IF(MATCH($N5,$E$4:$E$740,0)-MATCH($N4,$E$4:$E$740,0)&lt;AP$3,"",OFFSET($E$4,MATCH($N4,$E$4:$E$740,0)+AP$3-2,2,1,1))</f>
        <v>青苗港</v>
      </c>
      <c r="AQ4" s="299" t="str">
        <f t="shared" ref="AQ4:AQ43" ca="1" si="28">IF(MATCH($N5,$E$4:$E$740,0)-MATCH($N4,$E$4:$E$740,0)&lt;AQ$3,"",OFFSET($E$4,MATCH($N4,$E$4:$E$740,0)+AQ$3-2,2,1,1))</f>
        <v>奥尻港</v>
      </c>
      <c r="AR4" s="299" t="str">
        <f t="shared" ref="AR4:AR43" ca="1" si="29">IF(MATCH($N5,$E$4:$E$740,0)-MATCH($N4,$E$4:$E$740,0)&lt;AR$3,"",OFFSET($E$4,MATCH($N4,$E$4:$E$740,0)+AR$3-2,2,1,1))</f>
        <v>香深港</v>
      </c>
      <c r="AS4" s="299" t="str">
        <f t="shared" ref="AS4:AS43" ca="1" si="30">IF(MATCH($N5,$E$4:$E$740,0)-MATCH($N4,$E$4:$E$740,0)&lt;AS$3,"",OFFSET($E$4,MATCH($N4,$E$4:$E$740,0)+AS$3-2,2,1,1))</f>
        <v>鴛泊港</v>
      </c>
      <c r="AT4" s="299" t="str">
        <f t="shared" ref="AT4:AT43" ca="1" si="31">IF(MATCH($N5,$E$4:$E$740,0)-MATCH($N4,$E$4:$E$740,0)&lt;AT$3,"",OFFSET($E$4,MATCH($N4,$E$4:$E$740,0)+AT$3-2,2,1,1))</f>
        <v>涌元港</v>
      </c>
      <c r="AU4" s="299" t="str">
        <f t="shared" ref="AU4:AU43" ca="1" si="32">IF(MATCH($N5,$E$4:$E$740,0)-MATCH($N4,$E$4:$E$740,0)&lt;AU$3,"",OFFSET($E$4,MATCH($N4,$E$4:$E$740,0)+AU$3-2,2,1,1))</f>
        <v>熊石港</v>
      </c>
      <c r="AV4" s="299" t="str">
        <f t="shared" ref="AV4:AV43" ca="1" si="33">IF(MATCH($N5,$E$4:$E$740,0)-MATCH($N4,$E$4:$E$740,0)&lt;AV$3,"",OFFSET($E$4,MATCH($N4,$E$4:$E$740,0)+AV$3-2,2,1,1))</f>
        <v>船泊港</v>
      </c>
      <c r="AW4" s="299" t="str">
        <f t="shared" ref="AW4:AW43" ca="1" si="34">IF(MATCH($N5,$E$4:$E$740,0)-MATCH($N4,$E$4:$E$740,0)&lt;AW$3,"",OFFSET($E$4,MATCH($N4,$E$4:$E$740,0)+AW$3-2,2,1,1))</f>
        <v>石狩湾新港</v>
      </c>
      <c r="AX4" s="299" t="str">
        <f t="shared" ref="AX4:AX43" ca="1" si="35">IF(MATCH($N5,$E$4:$E$740,0)-MATCH($N4,$E$4:$E$740,0)&lt;AX$3,"",OFFSET($E$4,MATCH($N4,$E$4:$E$740,0)+AX$3-2,2,1,1))</f>
        <v>瀬棚港</v>
      </c>
      <c r="AY4" s="299" t="str">
        <f t="shared" ref="AY4:AY43" ca="1" si="36">IF(MATCH($N5,$E$4:$E$740,0)-MATCH($N4,$E$4:$E$740,0)&lt;AY$3,"",OFFSET($E$4,MATCH($N4,$E$4:$E$740,0)+AY$3-2,2,1,1))</f>
        <v>余市港</v>
      </c>
      <c r="AZ4" s="299" t="str">
        <f t="shared" ref="AZ4:AZ43" ca="1" si="37">IF(MATCH($N5,$E$4:$E$740,0)-MATCH($N4,$E$4:$E$740,0)&lt;AZ$3,"",OFFSET($E$4,MATCH($N4,$E$4:$E$740,0)+AZ$3-2,2,1,1))</f>
        <v>えりも港</v>
      </c>
      <c r="BA4" s="299" t="str">
        <f t="shared" ref="BA4:BA43" ca="1" si="38">IF(MATCH($N5,$E$4:$E$740,0)-MATCH($N4,$E$4:$E$740,0)&lt;BA$3,"",OFFSET($E$4,MATCH($N4,$E$4:$E$740,0)+BA$3-2,2,1,1))</f>
        <v>寿都港</v>
      </c>
      <c r="BB4" s="299" t="str">
        <f t="shared" ref="BB4:BB43" ca="1" si="39">IF(MATCH($N5,$E$4:$E$740,0)-MATCH($N4,$E$4:$E$740,0)&lt;BB$3,"",OFFSET($E$4,MATCH($N4,$E$4:$E$740,0)+BB$3-2,2,1,1))</f>
        <v>天塩港</v>
      </c>
      <c r="BC4" s="299" t="str">
        <f t="shared" ref="BC4:BC43" ca="1" si="40">IF(MATCH($N5,$E$4:$E$740,0)-MATCH($N4,$E$4:$E$740,0)&lt;BC$3,"",OFFSET($E$4,MATCH($N4,$E$4:$E$740,0)+BC$3-2,2,1,1))</f>
        <v>沓形港</v>
      </c>
      <c r="BD4" s="299" t="str">
        <f t="shared" ref="BD4:BD43" ca="1" si="41">IF(MATCH($N5,$E$4:$E$740,0)-MATCH($N4,$E$4:$E$740,0)&lt;BD$3,"",OFFSET($E$4,MATCH($N4,$E$4:$E$740,0)+BD$3-2,2,1,1))</f>
        <v>福島港</v>
      </c>
      <c r="BE4" s="299" t="str">
        <f t="shared" ref="BE4:BE43" ca="1" si="42">IF(MATCH($N5,$E$4:$E$740,0)-MATCH($N4,$E$4:$E$740,0)&lt;BE$3,"",OFFSET($E$4,MATCH($N4,$E$4:$E$740,0)+BE$3-2,2,1,1))</f>
        <v>焼尻港</v>
      </c>
      <c r="BF4" s="299" t="str">
        <f t="shared" ref="BF4:BF43" ca="1" si="43">IF(MATCH($N5,$E$4:$E$740,0)-MATCH($N4,$E$4:$E$740,0)&lt;BF$3,"",OFFSET($E$4,MATCH($N4,$E$4:$E$740,0)+BF$3-2,2,1,1))</f>
        <v>白老港</v>
      </c>
      <c r="BG4" s="299" t="str">
        <f t="shared" ref="BG4:BG43" ca="1" si="44">IF(MATCH($N5,$E$4:$E$740,0)-MATCH($N4,$E$4:$E$740,0)&lt;BG$3,"",OFFSET($E$4,MATCH($N4,$E$4:$E$740,0)+BG$3-2,2,1,1))</f>
        <v>天売港</v>
      </c>
      <c r="BH4" s="299" t="str">
        <f t="shared" ref="BH4:BH43" ca="1" si="45">IF(MATCH($N5,$E$4:$E$740,0)-MATCH($N4,$E$4:$E$740,0)&lt;BH$3,"",OFFSET($E$4,MATCH($N4,$E$4:$E$740,0)+BH$3-2,2,1,1))</f>
        <v>北海道電力泊発電所専用港</v>
      </c>
      <c r="BI4" s="299" t="str">
        <f t="shared" ref="BI4:BI43" ca="1" si="46">IF(MATCH($N5,$E$4:$E$740,0)-MATCH($N4,$E$4:$E$740,0)&lt;BI$3,"",OFFSET($E$4,MATCH($N4,$E$4:$E$740,0)+BI$3-2,2,1,1))</f>
        <v>浜鬼志別港</v>
      </c>
      <c r="BJ4" s="299" t="str">
        <f t="shared" ref="BJ4:BJ43" ca="1" si="47">IF(MATCH($N5,$E$4:$E$740,0)-MATCH($N4,$E$4:$E$740,0)&lt;BJ$3,"",OFFSET($E$4,MATCH($N4,$E$4:$E$740,0)+BJ$3-2,2,1,1))</f>
        <v>枝幸港</v>
      </c>
      <c r="BK4" s="299" t="str">
        <f t="shared" ref="BK4:BK43" ca="1" si="48">IF(MATCH($N5,$E$4:$E$740,0)-MATCH($N4,$E$4:$E$740,0)&lt;BK$3,"",OFFSET($E$4,MATCH($N4,$E$4:$E$740,0)+BK$3-2,2,1,1))</f>
        <v>羅臼港</v>
      </c>
      <c r="BL4" s="299" t="str">
        <f t="shared" ref="BL4:BL43" ca="1" si="49">IF(MATCH($N5,$E$4:$E$740,0)-MATCH($N4,$E$4:$E$740,0)&lt;BL$3,"",OFFSET($E$4,MATCH($N4,$E$4:$E$740,0)+BL$3-2,2,1,1))</f>
        <v/>
      </c>
      <c r="BM4" s="299" t="str">
        <f t="shared" ref="BM4:BM43" ca="1" si="50">IF(MATCH($N5,$E$4:$E$740,0)-MATCH($N4,$E$4:$E$740,0)&lt;BM$3,"",OFFSET($E$4,MATCH($N4,$E$4:$E$740,0)+BM$3-2,2,1,1))</f>
        <v/>
      </c>
      <c r="BN4" s="299" t="str">
        <f t="shared" ref="BN4:BN43" ca="1" si="51">IF(MATCH($N5,$E$4:$E$740,0)-MATCH($N4,$E$4:$E$740,0)&lt;BN$3,"",OFFSET($E$4,MATCH($N4,$E$4:$E$740,0)+BN$3-2,2,1,1))</f>
        <v/>
      </c>
      <c r="BO4" s="299" t="str">
        <f t="shared" ref="BO4:BO43" ca="1" si="52">IF(MATCH($N5,$E$4:$E$740,0)-MATCH($N4,$E$4:$E$740,0)&lt;BO$3,"",OFFSET($E$4,MATCH($N4,$E$4:$E$740,0)+BO$3-2,2,1,1))</f>
        <v/>
      </c>
      <c r="BP4" s="299" t="str">
        <f t="shared" ref="BP4:BP43" ca="1" si="53">IF(MATCH($N5,$E$4:$E$740,0)-MATCH($N4,$E$4:$E$740,0)&lt;BP$3,"",OFFSET($E$4,MATCH($N4,$E$4:$E$740,0)+BP$3-2,2,1,1))</f>
        <v/>
      </c>
      <c r="BQ4" s="299" t="str">
        <f t="shared" ref="BQ4:BQ43" ca="1" si="54">IF(MATCH($N5,$E$4:$E$740,0)-MATCH($N4,$E$4:$E$740,0)&lt;BQ$3,"",OFFSET($E$4,MATCH($N4,$E$4:$E$740,0)+BQ$3-2,2,1,1))</f>
        <v/>
      </c>
      <c r="BR4" s="299" t="str">
        <f t="shared" ref="BR4:BR43" ca="1" si="55">IF(MATCH($N5,$E$4:$E$740,0)-MATCH($N4,$E$4:$E$740,0)&lt;BR$3,"",OFFSET($E$4,MATCH($N4,$E$4:$E$740,0)+BR$3-2,2,1,1))</f>
        <v/>
      </c>
      <c r="BS4" s="299" t="str">
        <f t="shared" ref="BS4:BS43" ca="1" si="56">IF(MATCH($N5,$E$4:$E$740,0)-MATCH($N4,$E$4:$E$740,0)&lt;BS$3,"",OFFSET($E$4,MATCH($N4,$E$4:$E$740,0)+BS$3-2,2,1,1))</f>
        <v/>
      </c>
      <c r="BT4" s="299" t="str">
        <f t="shared" ref="BT4:BT43" ca="1" si="57">IF(MATCH($N5,$E$4:$E$740,0)-MATCH($N4,$E$4:$E$740,0)&lt;BT$3,"",OFFSET($E$4,MATCH($N4,$E$4:$E$740,0)+BT$3-2,2,1,1))</f>
        <v/>
      </c>
      <c r="BU4" s="299" t="str">
        <f t="shared" ref="BU4:BU43" ca="1" si="58">IF(MATCH($N5,$E$4:$E$740,0)-MATCH($N4,$E$4:$E$740,0)&lt;BU$3,"",OFFSET($E$4,MATCH($N4,$E$4:$E$740,0)+BU$3-2,2,1,1))</f>
        <v/>
      </c>
      <c r="BV4" s="299" t="str">
        <f t="shared" ref="BV4:BV43" ca="1" si="59">IF(MATCH($N5,$E$4:$E$740,0)-MATCH($N4,$E$4:$E$740,0)&lt;BV$3,"",OFFSET($E$4,MATCH($N4,$E$4:$E$740,0)+BV$3-2,2,1,1))</f>
        <v/>
      </c>
      <c r="BW4" s="299" t="str">
        <f t="shared" ref="BW4:BW43" ca="1" si="60">IF(MATCH($N5,$E$4:$E$740,0)-MATCH($N4,$E$4:$E$740,0)&lt;BW$3,"",OFFSET($E$4,MATCH($N4,$E$4:$E$740,0)+BW$3-2,2,1,1))</f>
        <v/>
      </c>
      <c r="BX4" s="299" t="str">
        <f t="shared" ref="BX4:BX43" ca="1" si="61">IF(MATCH($N5,$E$4:$E$740,0)-MATCH($N4,$E$4:$E$740,0)&lt;BX$3,"",OFFSET($E$4,MATCH($N4,$E$4:$E$740,0)+BX$3-2,2,1,1))</f>
        <v/>
      </c>
      <c r="BY4" s="299" t="str">
        <f t="shared" ref="BY4:BY43" ca="1" si="62">IF(MATCH($N5,$E$4:$E$740,0)-MATCH($N4,$E$4:$E$740,0)&lt;BY$3,"",OFFSET($E$4,MATCH($N4,$E$4:$E$740,0)+BY$3-2,2,1,1))</f>
        <v/>
      </c>
      <c r="BZ4" s="299" t="str">
        <f t="shared" ref="BZ4:BZ43" ca="1" si="63">IF(MATCH($N5,$E$4:$E$740,0)-MATCH($N4,$E$4:$E$740,0)&lt;BZ$3,"",OFFSET($E$4,MATCH($N4,$E$4:$E$740,0)+BZ$3-2,2,1,1))</f>
        <v/>
      </c>
      <c r="CA4" s="299" t="str">
        <f t="shared" ref="CA4:CA43" ca="1" si="64">IF(MATCH($N5,$E$4:$E$740,0)-MATCH($N4,$E$4:$E$740,0)&lt;CA$3,"",OFFSET($E$4,MATCH($N4,$E$4:$E$740,0)+CA$3-2,2,1,1))</f>
        <v/>
      </c>
      <c r="CB4" s="299" t="str">
        <f t="shared" ref="CB4:CB43" ca="1" si="65">IF(MATCH($N5,$E$4:$E$740,0)-MATCH($N4,$E$4:$E$740,0)&lt;CB$3,"",OFFSET($E$4,MATCH($N4,$E$4:$E$740,0)+CB$3-2,2,1,1))</f>
        <v/>
      </c>
      <c r="CC4" s="299" t="str">
        <f t="shared" ref="CC4:CC43" ca="1" si="66">IF(MATCH($N5,$E$4:$E$740,0)-MATCH($N4,$E$4:$E$740,0)&lt;CC$3,"",OFFSET($E$4,MATCH($N4,$E$4:$E$740,0)+CC$3-2,2,1,1))</f>
        <v/>
      </c>
      <c r="CD4" s="299" t="str">
        <f t="shared" ref="CD4:CD43" ca="1" si="67">IF(MATCH($N5,$E$4:$E$740,0)-MATCH($N4,$E$4:$E$740,0)&lt;CD$3,"",OFFSET($E$4,MATCH($N4,$E$4:$E$740,0)+CD$3-2,2,1,1))</f>
        <v/>
      </c>
      <c r="CE4" s="299" t="str">
        <f t="shared" ref="CE4:CE43" ca="1" si="68">IF(MATCH($N5,$E$4:$E$740,0)-MATCH($N4,$E$4:$E$740,0)&lt;CE$3,"",OFFSET($E$4,MATCH($N4,$E$4:$E$740,0)+CE$3-2,2,1,1))</f>
        <v/>
      </c>
      <c r="CF4" s="299" t="str">
        <f t="shared" ref="CF4:CF43" ca="1" si="69">IF(MATCH($N5,$E$4:$E$740,0)-MATCH($N4,$E$4:$E$740,0)&lt;CF$3,"",OFFSET($E$4,MATCH($N4,$E$4:$E$740,0)+CF$3-2,2,1,1))</f>
        <v/>
      </c>
      <c r="CG4" s="300" t="str">
        <f t="shared" ref="CG4:CG43" ca="1" si="70">IF(MATCH($N5,$E$4:$E$740,0)-MATCH($N4,$E$4:$E$740,0)&lt;CG$3,"",OFFSET($E$4,MATCH($N4,$E$4:$E$740,0)+CG$3-2,2,1,1))</f>
        <v/>
      </c>
    </row>
    <row r="5" spans="2:85" ht="18.75" customHeight="1">
      <c r="B5" s="284" t="str">
        <f t="shared" ref="B5:B67" si="71">E5&amp;G5</f>
        <v>北海道小樽港</v>
      </c>
      <c r="C5" s="301" t="s">
        <v>1512</v>
      </c>
      <c r="D5" s="221">
        <v>12033</v>
      </c>
      <c r="E5" s="295" t="s">
        <v>1061</v>
      </c>
      <c r="F5" s="220" t="s">
        <v>1064</v>
      </c>
      <c r="G5" s="221" t="s">
        <v>357</v>
      </c>
      <c r="H5" s="302" t="s">
        <v>356</v>
      </c>
      <c r="I5" s="284" t="str">
        <f>IF(COUNTIF($C$4:C5,C5)&gt;1,1,"")</f>
        <v/>
      </c>
      <c r="J5" s="303"/>
      <c r="K5" s="220" t="s">
        <v>1064</v>
      </c>
      <c r="L5" s="221" t="s">
        <v>357</v>
      </c>
      <c r="N5" s="284" t="s">
        <v>1101</v>
      </c>
      <c r="O5" s="304" t="str">
        <f t="shared" ca="1" si="0"/>
        <v>青森港</v>
      </c>
      <c r="P5" s="305" t="str">
        <f t="shared" ca="1" si="1"/>
        <v>八戸港</v>
      </c>
      <c r="Q5" s="305" t="str">
        <f t="shared" ca="1" si="2"/>
        <v>大湊港</v>
      </c>
      <c r="R5" s="305" t="str">
        <f t="shared" ca="1" si="3"/>
        <v>野辺地港</v>
      </c>
      <c r="S5" s="305" t="str">
        <f t="shared" ca="1" si="4"/>
        <v>尻屋岬港（尻屋港）</v>
      </c>
      <c r="T5" s="305" t="str">
        <f t="shared" ca="1" si="5"/>
        <v>大間港</v>
      </c>
      <c r="U5" s="305" t="str">
        <f t="shared" ca="1" si="6"/>
        <v>むつ小川原港</v>
      </c>
      <c r="V5" s="305" t="str">
        <f t="shared" ca="1" si="7"/>
        <v>関根浜港</v>
      </c>
      <c r="W5" s="305" t="str">
        <f t="shared" ca="1" si="8"/>
        <v>小湊港</v>
      </c>
      <c r="X5" s="305" t="str">
        <f t="shared" ca="1" si="9"/>
        <v>七里長浜港</v>
      </c>
      <c r="Y5" s="305" t="str">
        <f t="shared" ca="1" si="10"/>
        <v>深浦港</v>
      </c>
      <c r="Z5" s="305" t="str">
        <f t="shared" ca="1" si="11"/>
        <v>川内港</v>
      </c>
      <c r="AA5" s="305" t="str">
        <f t="shared" ca="1" si="12"/>
        <v>小泊港</v>
      </c>
      <c r="AB5" s="305" t="str">
        <f t="shared" ca="1" si="13"/>
        <v>三厩港</v>
      </c>
      <c r="AC5" s="305" t="str">
        <f t="shared" ca="1" si="14"/>
        <v>大畑港</v>
      </c>
      <c r="AD5" s="305" t="str">
        <f t="shared" ca="1" si="15"/>
        <v>仏ケ浦港</v>
      </c>
      <c r="AE5" s="305" t="str">
        <f t="shared" ca="1" si="16"/>
        <v>車力漁港</v>
      </c>
      <c r="AF5" s="305" t="str">
        <f t="shared" ca="1" si="17"/>
        <v/>
      </c>
      <c r="AG5" s="305" t="str">
        <f t="shared" ca="1" si="18"/>
        <v/>
      </c>
      <c r="AH5" s="305" t="str">
        <f t="shared" ca="1" si="19"/>
        <v/>
      </c>
      <c r="AI5" s="305" t="str">
        <f t="shared" ca="1" si="20"/>
        <v/>
      </c>
      <c r="AJ5" s="305" t="str">
        <f t="shared" ca="1" si="21"/>
        <v/>
      </c>
      <c r="AK5" s="305" t="str">
        <f t="shared" ca="1" si="22"/>
        <v/>
      </c>
      <c r="AL5" s="305" t="str">
        <f t="shared" ca="1" si="23"/>
        <v/>
      </c>
      <c r="AM5" s="305" t="str">
        <f t="shared" ca="1" si="24"/>
        <v/>
      </c>
      <c r="AN5" s="305" t="str">
        <f t="shared" ca="1" si="25"/>
        <v/>
      </c>
      <c r="AO5" s="305" t="str">
        <f t="shared" ca="1" si="26"/>
        <v/>
      </c>
      <c r="AP5" s="305" t="str">
        <f t="shared" ca="1" si="27"/>
        <v/>
      </c>
      <c r="AQ5" s="305" t="str">
        <f t="shared" ca="1" si="28"/>
        <v/>
      </c>
      <c r="AR5" s="305" t="str">
        <f t="shared" ca="1" si="29"/>
        <v/>
      </c>
      <c r="AS5" s="305" t="str">
        <f t="shared" ca="1" si="30"/>
        <v/>
      </c>
      <c r="AT5" s="305" t="str">
        <f t="shared" ca="1" si="31"/>
        <v/>
      </c>
      <c r="AU5" s="305" t="str">
        <f t="shared" ca="1" si="32"/>
        <v/>
      </c>
      <c r="AV5" s="305" t="str">
        <f t="shared" ca="1" si="33"/>
        <v/>
      </c>
      <c r="AW5" s="305" t="str">
        <f t="shared" ca="1" si="34"/>
        <v/>
      </c>
      <c r="AX5" s="305" t="str">
        <f t="shared" ca="1" si="35"/>
        <v/>
      </c>
      <c r="AY5" s="305" t="str">
        <f t="shared" ca="1" si="36"/>
        <v/>
      </c>
      <c r="AZ5" s="305" t="str">
        <f t="shared" ca="1" si="37"/>
        <v/>
      </c>
      <c r="BA5" s="305" t="str">
        <f t="shared" ca="1" si="38"/>
        <v/>
      </c>
      <c r="BB5" s="305" t="str">
        <f t="shared" ca="1" si="39"/>
        <v/>
      </c>
      <c r="BC5" s="305" t="str">
        <f t="shared" ca="1" si="40"/>
        <v/>
      </c>
      <c r="BD5" s="305" t="str">
        <f t="shared" ca="1" si="41"/>
        <v/>
      </c>
      <c r="BE5" s="305" t="str">
        <f t="shared" ca="1" si="42"/>
        <v/>
      </c>
      <c r="BF5" s="305" t="str">
        <f t="shared" ca="1" si="43"/>
        <v/>
      </c>
      <c r="BG5" s="305" t="str">
        <f t="shared" ca="1" si="44"/>
        <v/>
      </c>
      <c r="BH5" s="305" t="str">
        <f t="shared" ca="1" si="45"/>
        <v/>
      </c>
      <c r="BI5" s="305" t="str">
        <f t="shared" ca="1" si="46"/>
        <v/>
      </c>
      <c r="BJ5" s="305" t="str">
        <f t="shared" ca="1" si="47"/>
        <v/>
      </c>
      <c r="BK5" s="305" t="str">
        <f t="shared" ca="1" si="48"/>
        <v/>
      </c>
      <c r="BL5" s="305" t="str">
        <f t="shared" ca="1" si="49"/>
        <v/>
      </c>
      <c r="BM5" s="305" t="str">
        <f t="shared" ca="1" si="50"/>
        <v/>
      </c>
      <c r="BN5" s="305" t="str">
        <f t="shared" ca="1" si="51"/>
        <v/>
      </c>
      <c r="BO5" s="305" t="str">
        <f t="shared" ca="1" si="52"/>
        <v/>
      </c>
      <c r="BP5" s="305" t="str">
        <f t="shared" ca="1" si="53"/>
        <v/>
      </c>
      <c r="BQ5" s="305" t="str">
        <f t="shared" ca="1" si="54"/>
        <v/>
      </c>
      <c r="BR5" s="305" t="str">
        <f t="shared" ca="1" si="55"/>
        <v/>
      </c>
      <c r="BS5" s="305" t="str">
        <f t="shared" ca="1" si="56"/>
        <v/>
      </c>
      <c r="BT5" s="305" t="str">
        <f t="shared" ca="1" si="57"/>
        <v/>
      </c>
      <c r="BU5" s="305" t="str">
        <f t="shared" ca="1" si="58"/>
        <v/>
      </c>
      <c r="BV5" s="305" t="str">
        <f t="shared" ca="1" si="59"/>
        <v/>
      </c>
      <c r="BW5" s="305" t="str">
        <f t="shared" ca="1" si="60"/>
        <v/>
      </c>
      <c r="BX5" s="305" t="str">
        <f t="shared" ca="1" si="61"/>
        <v/>
      </c>
      <c r="BY5" s="305" t="str">
        <f t="shared" ca="1" si="62"/>
        <v/>
      </c>
      <c r="BZ5" s="305" t="str">
        <f t="shared" ca="1" si="63"/>
        <v/>
      </c>
      <c r="CA5" s="305" t="str">
        <f t="shared" ca="1" si="64"/>
        <v/>
      </c>
      <c r="CB5" s="305" t="str">
        <f t="shared" ca="1" si="65"/>
        <v/>
      </c>
      <c r="CC5" s="305" t="str">
        <f t="shared" ca="1" si="66"/>
        <v/>
      </c>
      <c r="CD5" s="305" t="str">
        <f t="shared" ca="1" si="67"/>
        <v/>
      </c>
      <c r="CE5" s="305" t="str">
        <f t="shared" ca="1" si="68"/>
        <v/>
      </c>
      <c r="CF5" s="305" t="str">
        <f t="shared" ca="1" si="69"/>
        <v/>
      </c>
      <c r="CG5" s="306" t="str">
        <f t="shared" ca="1" si="70"/>
        <v/>
      </c>
    </row>
    <row r="6" spans="2:85" ht="18.75" customHeight="1">
      <c r="B6" s="284" t="str">
        <f t="shared" si="71"/>
        <v>北海道室蘭港</v>
      </c>
      <c r="C6" s="301" t="s">
        <v>1513</v>
      </c>
      <c r="D6" s="221">
        <v>12050</v>
      </c>
      <c r="E6" s="295" t="s">
        <v>1061</v>
      </c>
      <c r="F6" s="220" t="s">
        <v>1065</v>
      </c>
      <c r="G6" s="221" t="s">
        <v>358</v>
      </c>
      <c r="H6" s="302" t="s">
        <v>356</v>
      </c>
      <c r="I6" s="284" t="str">
        <f>IF(COUNTIF($C$4:C6,C6)&gt;1,1,"")</f>
        <v/>
      </c>
      <c r="J6" s="303"/>
      <c r="K6" s="220" t="s">
        <v>1065</v>
      </c>
      <c r="L6" s="221" t="s">
        <v>358</v>
      </c>
      <c r="N6" s="284" t="s">
        <v>1116</v>
      </c>
      <c r="O6" s="304" t="str">
        <f t="shared" ca="1" si="0"/>
        <v>釜石港</v>
      </c>
      <c r="P6" s="305" t="str">
        <f t="shared" ca="1" si="1"/>
        <v>宮古港</v>
      </c>
      <c r="Q6" s="305" t="str">
        <f t="shared" ca="1" si="2"/>
        <v>大船渡港</v>
      </c>
      <c r="R6" s="305" t="str">
        <f t="shared" ca="1" si="3"/>
        <v>久慈港</v>
      </c>
      <c r="S6" s="305" t="str">
        <f t="shared" ca="1" si="4"/>
        <v>山田港</v>
      </c>
      <c r="T6" s="305" t="str">
        <f t="shared" ca="1" si="5"/>
        <v>大槌港</v>
      </c>
      <c r="U6" s="305" t="str">
        <f t="shared" ca="1" si="6"/>
        <v>小本港</v>
      </c>
      <c r="V6" s="305" t="str">
        <f t="shared" ca="1" si="7"/>
        <v/>
      </c>
      <c r="W6" s="305" t="str">
        <f t="shared" ca="1" si="8"/>
        <v/>
      </c>
      <c r="X6" s="305" t="str">
        <f t="shared" ca="1" si="9"/>
        <v/>
      </c>
      <c r="Y6" s="305" t="str">
        <f t="shared" ca="1" si="10"/>
        <v/>
      </c>
      <c r="Z6" s="305" t="str">
        <f t="shared" ca="1" si="11"/>
        <v/>
      </c>
      <c r="AA6" s="305" t="str">
        <f t="shared" ca="1" si="12"/>
        <v/>
      </c>
      <c r="AB6" s="305" t="str">
        <f t="shared" ca="1" si="13"/>
        <v/>
      </c>
      <c r="AC6" s="305" t="str">
        <f t="shared" ca="1" si="14"/>
        <v/>
      </c>
      <c r="AD6" s="305" t="str">
        <f t="shared" ca="1" si="15"/>
        <v/>
      </c>
      <c r="AE6" s="305" t="str">
        <f t="shared" ca="1" si="16"/>
        <v/>
      </c>
      <c r="AF6" s="305" t="str">
        <f t="shared" ca="1" si="17"/>
        <v/>
      </c>
      <c r="AG6" s="305" t="str">
        <f t="shared" ca="1" si="18"/>
        <v/>
      </c>
      <c r="AH6" s="305" t="str">
        <f t="shared" ca="1" si="19"/>
        <v/>
      </c>
      <c r="AI6" s="305" t="str">
        <f t="shared" ca="1" si="20"/>
        <v/>
      </c>
      <c r="AJ6" s="305" t="str">
        <f t="shared" ca="1" si="21"/>
        <v/>
      </c>
      <c r="AK6" s="305" t="str">
        <f t="shared" ca="1" si="22"/>
        <v/>
      </c>
      <c r="AL6" s="305" t="str">
        <f t="shared" ca="1" si="23"/>
        <v/>
      </c>
      <c r="AM6" s="305" t="str">
        <f t="shared" ca="1" si="24"/>
        <v/>
      </c>
      <c r="AN6" s="305" t="str">
        <f t="shared" ca="1" si="25"/>
        <v/>
      </c>
      <c r="AO6" s="305" t="str">
        <f t="shared" ca="1" si="26"/>
        <v/>
      </c>
      <c r="AP6" s="305" t="str">
        <f t="shared" ca="1" si="27"/>
        <v/>
      </c>
      <c r="AQ6" s="305" t="str">
        <f t="shared" ca="1" si="28"/>
        <v/>
      </c>
      <c r="AR6" s="305" t="str">
        <f t="shared" ca="1" si="29"/>
        <v/>
      </c>
      <c r="AS6" s="305" t="str">
        <f t="shared" ca="1" si="30"/>
        <v/>
      </c>
      <c r="AT6" s="305" t="str">
        <f t="shared" ca="1" si="31"/>
        <v/>
      </c>
      <c r="AU6" s="305" t="str">
        <f t="shared" ca="1" si="32"/>
        <v/>
      </c>
      <c r="AV6" s="305" t="str">
        <f t="shared" ca="1" si="33"/>
        <v/>
      </c>
      <c r="AW6" s="305" t="str">
        <f t="shared" ca="1" si="34"/>
        <v/>
      </c>
      <c r="AX6" s="305" t="str">
        <f t="shared" ca="1" si="35"/>
        <v/>
      </c>
      <c r="AY6" s="305" t="str">
        <f t="shared" ca="1" si="36"/>
        <v/>
      </c>
      <c r="AZ6" s="305" t="str">
        <f t="shared" ca="1" si="37"/>
        <v/>
      </c>
      <c r="BA6" s="305" t="str">
        <f t="shared" ca="1" si="38"/>
        <v/>
      </c>
      <c r="BB6" s="305" t="str">
        <f t="shared" ca="1" si="39"/>
        <v/>
      </c>
      <c r="BC6" s="305" t="str">
        <f t="shared" ca="1" si="40"/>
        <v/>
      </c>
      <c r="BD6" s="305" t="str">
        <f t="shared" ca="1" si="41"/>
        <v/>
      </c>
      <c r="BE6" s="305" t="str">
        <f t="shared" ca="1" si="42"/>
        <v/>
      </c>
      <c r="BF6" s="305" t="str">
        <f t="shared" ca="1" si="43"/>
        <v/>
      </c>
      <c r="BG6" s="305" t="str">
        <f t="shared" ca="1" si="44"/>
        <v/>
      </c>
      <c r="BH6" s="305" t="str">
        <f t="shared" ca="1" si="45"/>
        <v/>
      </c>
      <c r="BI6" s="305" t="str">
        <f t="shared" ca="1" si="46"/>
        <v/>
      </c>
      <c r="BJ6" s="305" t="str">
        <f t="shared" ca="1" si="47"/>
        <v/>
      </c>
      <c r="BK6" s="305" t="str">
        <f t="shared" ca="1" si="48"/>
        <v/>
      </c>
      <c r="BL6" s="305" t="str">
        <f t="shared" ca="1" si="49"/>
        <v/>
      </c>
      <c r="BM6" s="305" t="str">
        <f t="shared" ca="1" si="50"/>
        <v/>
      </c>
      <c r="BN6" s="305" t="str">
        <f t="shared" ca="1" si="51"/>
        <v/>
      </c>
      <c r="BO6" s="305" t="str">
        <f t="shared" ca="1" si="52"/>
        <v/>
      </c>
      <c r="BP6" s="305" t="str">
        <f t="shared" ca="1" si="53"/>
        <v/>
      </c>
      <c r="BQ6" s="305" t="str">
        <f t="shared" ca="1" si="54"/>
        <v/>
      </c>
      <c r="BR6" s="305" t="str">
        <f t="shared" ca="1" si="55"/>
        <v/>
      </c>
      <c r="BS6" s="305" t="str">
        <f t="shared" ca="1" si="56"/>
        <v/>
      </c>
      <c r="BT6" s="305" t="str">
        <f t="shared" ca="1" si="57"/>
        <v/>
      </c>
      <c r="BU6" s="305" t="str">
        <f t="shared" ca="1" si="58"/>
        <v/>
      </c>
      <c r="BV6" s="305" t="str">
        <f t="shared" ca="1" si="59"/>
        <v/>
      </c>
      <c r="BW6" s="305" t="str">
        <f t="shared" ca="1" si="60"/>
        <v/>
      </c>
      <c r="BX6" s="305" t="str">
        <f t="shared" ca="1" si="61"/>
        <v/>
      </c>
      <c r="BY6" s="305" t="str">
        <f t="shared" ca="1" si="62"/>
        <v/>
      </c>
      <c r="BZ6" s="305" t="str">
        <f t="shared" ca="1" si="63"/>
        <v/>
      </c>
      <c r="CA6" s="305" t="str">
        <f t="shared" ca="1" si="64"/>
        <v/>
      </c>
      <c r="CB6" s="305" t="str">
        <f t="shared" ca="1" si="65"/>
        <v/>
      </c>
      <c r="CC6" s="305" t="str">
        <f t="shared" ca="1" si="66"/>
        <v/>
      </c>
      <c r="CD6" s="305" t="str">
        <f t="shared" ca="1" si="67"/>
        <v/>
      </c>
      <c r="CE6" s="305" t="str">
        <f t="shared" ca="1" si="68"/>
        <v/>
      </c>
      <c r="CF6" s="305" t="str">
        <f t="shared" ca="1" si="69"/>
        <v/>
      </c>
      <c r="CG6" s="306" t="str">
        <f t="shared" ca="1" si="70"/>
        <v/>
      </c>
    </row>
    <row r="7" spans="2:85" ht="18.75" customHeight="1">
      <c r="B7" s="284" t="str">
        <f t="shared" si="71"/>
        <v>北海道釧路港</v>
      </c>
      <c r="C7" s="301" t="s">
        <v>1514</v>
      </c>
      <c r="D7" s="221">
        <v>12068</v>
      </c>
      <c r="E7" s="295" t="s">
        <v>1061</v>
      </c>
      <c r="F7" s="220" t="s">
        <v>1066</v>
      </c>
      <c r="G7" s="221" t="s">
        <v>359</v>
      </c>
      <c r="H7" s="302" t="s">
        <v>356</v>
      </c>
      <c r="I7" s="284" t="str">
        <f>IF(COUNTIF($C$4:C7,C7)&gt;1,1,"")</f>
        <v/>
      </c>
      <c r="J7" s="303"/>
      <c r="K7" s="220" t="s">
        <v>1066</v>
      </c>
      <c r="L7" s="221" t="s">
        <v>359</v>
      </c>
      <c r="N7" s="284" t="s">
        <v>1124</v>
      </c>
      <c r="O7" s="304" t="str">
        <f t="shared" ca="1" si="0"/>
        <v>仙台塩釜港［塩釜地区］</v>
      </c>
      <c r="P7" s="305" t="str">
        <f t="shared" ca="1" si="1"/>
        <v>仙台塩釜港［七ケ浜地区］</v>
      </c>
      <c r="Q7" s="305" t="str">
        <f t="shared" ca="1" si="2"/>
        <v>石巻港</v>
      </c>
      <c r="R7" s="305" t="str">
        <f t="shared" ca="1" si="3"/>
        <v>気仙沼港</v>
      </c>
      <c r="S7" s="305" t="str">
        <f t="shared" ca="1" si="4"/>
        <v>女川港</v>
      </c>
      <c r="T7" s="305" t="str">
        <f t="shared" ca="1" si="5"/>
        <v>鮎川港</v>
      </c>
      <c r="U7" s="305" t="str">
        <f t="shared" ca="1" si="6"/>
        <v>仙台塩釜港［仙台地区］（第六桟橋を除く）</v>
      </c>
      <c r="V7" s="305" t="str">
        <f t="shared" ca="1" si="7"/>
        <v>仙台塩釜港［仙台地区］（第六桟橋分）</v>
      </c>
      <c r="W7" s="305" t="str">
        <f t="shared" ca="1" si="8"/>
        <v/>
      </c>
      <c r="X7" s="305" t="str">
        <f t="shared" ca="1" si="9"/>
        <v/>
      </c>
      <c r="Y7" s="305" t="str">
        <f t="shared" ca="1" si="10"/>
        <v/>
      </c>
      <c r="Z7" s="305" t="str">
        <f t="shared" ca="1" si="11"/>
        <v/>
      </c>
      <c r="AA7" s="305" t="str">
        <f t="shared" ca="1" si="12"/>
        <v/>
      </c>
      <c r="AB7" s="305" t="str">
        <f t="shared" ca="1" si="13"/>
        <v/>
      </c>
      <c r="AC7" s="305" t="str">
        <f t="shared" ca="1" si="14"/>
        <v/>
      </c>
      <c r="AD7" s="305" t="str">
        <f t="shared" ca="1" si="15"/>
        <v/>
      </c>
      <c r="AE7" s="305" t="str">
        <f t="shared" ca="1" si="16"/>
        <v/>
      </c>
      <c r="AF7" s="305" t="str">
        <f t="shared" ca="1" si="17"/>
        <v/>
      </c>
      <c r="AG7" s="305" t="str">
        <f t="shared" ca="1" si="18"/>
        <v/>
      </c>
      <c r="AH7" s="305" t="str">
        <f t="shared" ca="1" si="19"/>
        <v/>
      </c>
      <c r="AI7" s="305" t="str">
        <f t="shared" ca="1" si="20"/>
        <v/>
      </c>
      <c r="AJ7" s="305" t="str">
        <f t="shared" ca="1" si="21"/>
        <v/>
      </c>
      <c r="AK7" s="305" t="str">
        <f t="shared" ca="1" si="22"/>
        <v/>
      </c>
      <c r="AL7" s="305" t="str">
        <f t="shared" ca="1" si="23"/>
        <v/>
      </c>
      <c r="AM7" s="305" t="str">
        <f t="shared" ca="1" si="24"/>
        <v/>
      </c>
      <c r="AN7" s="305" t="str">
        <f t="shared" ca="1" si="25"/>
        <v/>
      </c>
      <c r="AO7" s="305" t="str">
        <f t="shared" ca="1" si="26"/>
        <v/>
      </c>
      <c r="AP7" s="305" t="str">
        <f t="shared" ca="1" si="27"/>
        <v/>
      </c>
      <c r="AQ7" s="305" t="str">
        <f t="shared" ca="1" si="28"/>
        <v/>
      </c>
      <c r="AR7" s="305" t="str">
        <f t="shared" ca="1" si="29"/>
        <v/>
      </c>
      <c r="AS7" s="305" t="str">
        <f t="shared" ca="1" si="30"/>
        <v/>
      </c>
      <c r="AT7" s="305" t="str">
        <f t="shared" ca="1" si="31"/>
        <v/>
      </c>
      <c r="AU7" s="305" t="str">
        <f t="shared" ca="1" si="32"/>
        <v/>
      </c>
      <c r="AV7" s="305" t="str">
        <f t="shared" ca="1" si="33"/>
        <v/>
      </c>
      <c r="AW7" s="305" t="str">
        <f t="shared" ca="1" si="34"/>
        <v/>
      </c>
      <c r="AX7" s="305" t="str">
        <f t="shared" ca="1" si="35"/>
        <v/>
      </c>
      <c r="AY7" s="305" t="str">
        <f t="shared" ca="1" si="36"/>
        <v/>
      </c>
      <c r="AZ7" s="305" t="str">
        <f t="shared" ca="1" si="37"/>
        <v/>
      </c>
      <c r="BA7" s="305" t="str">
        <f t="shared" ca="1" si="38"/>
        <v/>
      </c>
      <c r="BB7" s="305" t="str">
        <f t="shared" ca="1" si="39"/>
        <v/>
      </c>
      <c r="BC7" s="305" t="str">
        <f t="shared" ca="1" si="40"/>
        <v/>
      </c>
      <c r="BD7" s="305" t="str">
        <f t="shared" ca="1" si="41"/>
        <v/>
      </c>
      <c r="BE7" s="305" t="str">
        <f t="shared" ca="1" si="42"/>
        <v/>
      </c>
      <c r="BF7" s="305" t="str">
        <f t="shared" ca="1" si="43"/>
        <v/>
      </c>
      <c r="BG7" s="305" t="str">
        <f t="shared" ca="1" si="44"/>
        <v/>
      </c>
      <c r="BH7" s="305" t="str">
        <f t="shared" ca="1" si="45"/>
        <v/>
      </c>
      <c r="BI7" s="305" t="str">
        <f t="shared" ca="1" si="46"/>
        <v/>
      </c>
      <c r="BJ7" s="305" t="str">
        <f t="shared" ca="1" si="47"/>
        <v/>
      </c>
      <c r="BK7" s="305" t="str">
        <f t="shared" ca="1" si="48"/>
        <v/>
      </c>
      <c r="BL7" s="305" t="str">
        <f t="shared" ca="1" si="49"/>
        <v/>
      </c>
      <c r="BM7" s="305" t="str">
        <f t="shared" ca="1" si="50"/>
        <v/>
      </c>
      <c r="BN7" s="305" t="str">
        <f t="shared" ca="1" si="51"/>
        <v/>
      </c>
      <c r="BO7" s="305" t="str">
        <f t="shared" ca="1" si="52"/>
        <v/>
      </c>
      <c r="BP7" s="305" t="str">
        <f t="shared" ca="1" si="53"/>
        <v/>
      </c>
      <c r="BQ7" s="305" t="str">
        <f t="shared" ca="1" si="54"/>
        <v/>
      </c>
      <c r="BR7" s="305" t="str">
        <f t="shared" ca="1" si="55"/>
        <v/>
      </c>
      <c r="BS7" s="305" t="str">
        <f t="shared" ca="1" si="56"/>
        <v/>
      </c>
      <c r="BT7" s="305" t="str">
        <f t="shared" ca="1" si="57"/>
        <v/>
      </c>
      <c r="BU7" s="305" t="str">
        <f t="shared" ca="1" si="58"/>
        <v/>
      </c>
      <c r="BV7" s="305" t="str">
        <f t="shared" ca="1" si="59"/>
        <v/>
      </c>
      <c r="BW7" s="305" t="str">
        <f t="shared" ca="1" si="60"/>
        <v/>
      </c>
      <c r="BX7" s="305" t="str">
        <f t="shared" ca="1" si="61"/>
        <v/>
      </c>
      <c r="BY7" s="305" t="str">
        <f t="shared" ca="1" si="62"/>
        <v/>
      </c>
      <c r="BZ7" s="305" t="str">
        <f t="shared" ca="1" si="63"/>
        <v/>
      </c>
      <c r="CA7" s="305" t="str">
        <f t="shared" ca="1" si="64"/>
        <v/>
      </c>
      <c r="CB7" s="305" t="str">
        <f t="shared" ca="1" si="65"/>
        <v/>
      </c>
      <c r="CC7" s="305" t="str">
        <f t="shared" ca="1" si="66"/>
        <v/>
      </c>
      <c r="CD7" s="305" t="str">
        <f t="shared" ca="1" si="67"/>
        <v/>
      </c>
      <c r="CE7" s="305" t="str">
        <f t="shared" ca="1" si="68"/>
        <v/>
      </c>
      <c r="CF7" s="305" t="str">
        <f t="shared" ca="1" si="69"/>
        <v/>
      </c>
      <c r="CG7" s="306" t="str">
        <f t="shared" ca="1" si="70"/>
        <v/>
      </c>
    </row>
    <row r="8" spans="2:85" ht="18.75" customHeight="1">
      <c r="B8" s="284" t="str">
        <f t="shared" si="71"/>
        <v>北海道網走港</v>
      </c>
      <c r="C8" s="301" t="s">
        <v>1515</v>
      </c>
      <c r="D8" s="221">
        <v>12114</v>
      </c>
      <c r="E8" s="295" t="s">
        <v>1061</v>
      </c>
      <c r="F8" s="220" t="s">
        <v>1067</v>
      </c>
      <c r="G8" s="221" t="s">
        <v>360</v>
      </c>
      <c r="H8" s="302" t="s">
        <v>356</v>
      </c>
      <c r="I8" s="284" t="str">
        <f>IF(COUNTIF($C$4:C8,C8)&gt;1,1,"")</f>
        <v/>
      </c>
      <c r="J8" s="303"/>
      <c r="K8" s="220" t="s">
        <v>1067</v>
      </c>
      <c r="L8" s="221" t="s">
        <v>360</v>
      </c>
      <c r="N8" s="284" t="s">
        <v>1132</v>
      </c>
      <c r="O8" s="304" t="str">
        <f t="shared" ca="1" si="0"/>
        <v>秋田・船川港［秋田地区］</v>
      </c>
      <c r="P8" s="305" t="str">
        <f t="shared" ca="1" si="1"/>
        <v>秋田・船川港［男鹿地区］</v>
      </c>
      <c r="Q8" s="305" t="str">
        <f t="shared" ca="1" si="2"/>
        <v>能代港</v>
      </c>
      <c r="R8" s="305" t="str">
        <f t="shared" ca="1" si="3"/>
        <v/>
      </c>
      <c r="S8" s="305" t="str">
        <f t="shared" ca="1" si="4"/>
        <v/>
      </c>
      <c r="T8" s="305" t="str">
        <f t="shared" ca="1" si="5"/>
        <v/>
      </c>
      <c r="U8" s="305" t="str">
        <f t="shared" ca="1" si="6"/>
        <v/>
      </c>
      <c r="V8" s="305" t="str">
        <f t="shared" ca="1" si="7"/>
        <v/>
      </c>
      <c r="W8" s="305" t="str">
        <f t="shared" ca="1" si="8"/>
        <v/>
      </c>
      <c r="X8" s="305" t="str">
        <f t="shared" ca="1" si="9"/>
        <v/>
      </c>
      <c r="Y8" s="305" t="str">
        <f t="shared" ca="1" si="10"/>
        <v/>
      </c>
      <c r="Z8" s="305" t="str">
        <f t="shared" ca="1" si="11"/>
        <v/>
      </c>
      <c r="AA8" s="305" t="str">
        <f t="shared" ca="1" si="12"/>
        <v/>
      </c>
      <c r="AB8" s="305" t="str">
        <f t="shared" ca="1" si="13"/>
        <v/>
      </c>
      <c r="AC8" s="305" t="str">
        <f t="shared" ca="1" si="14"/>
        <v/>
      </c>
      <c r="AD8" s="305" t="str">
        <f t="shared" ca="1" si="15"/>
        <v/>
      </c>
      <c r="AE8" s="305" t="str">
        <f t="shared" ca="1" si="16"/>
        <v/>
      </c>
      <c r="AF8" s="305" t="str">
        <f t="shared" ca="1" si="17"/>
        <v/>
      </c>
      <c r="AG8" s="305" t="str">
        <f t="shared" ca="1" si="18"/>
        <v/>
      </c>
      <c r="AH8" s="305" t="str">
        <f t="shared" ca="1" si="19"/>
        <v/>
      </c>
      <c r="AI8" s="305" t="str">
        <f t="shared" ca="1" si="20"/>
        <v/>
      </c>
      <c r="AJ8" s="305" t="str">
        <f t="shared" ca="1" si="21"/>
        <v/>
      </c>
      <c r="AK8" s="305" t="str">
        <f t="shared" ca="1" si="22"/>
        <v/>
      </c>
      <c r="AL8" s="305" t="str">
        <f t="shared" ca="1" si="23"/>
        <v/>
      </c>
      <c r="AM8" s="305" t="str">
        <f t="shared" ca="1" si="24"/>
        <v/>
      </c>
      <c r="AN8" s="305" t="str">
        <f t="shared" ca="1" si="25"/>
        <v/>
      </c>
      <c r="AO8" s="305" t="str">
        <f t="shared" ca="1" si="26"/>
        <v/>
      </c>
      <c r="AP8" s="305" t="str">
        <f t="shared" ca="1" si="27"/>
        <v/>
      </c>
      <c r="AQ8" s="305" t="str">
        <f t="shared" ca="1" si="28"/>
        <v/>
      </c>
      <c r="AR8" s="305" t="str">
        <f t="shared" ca="1" si="29"/>
        <v/>
      </c>
      <c r="AS8" s="305" t="str">
        <f t="shared" ca="1" si="30"/>
        <v/>
      </c>
      <c r="AT8" s="305" t="str">
        <f t="shared" ca="1" si="31"/>
        <v/>
      </c>
      <c r="AU8" s="305" t="str">
        <f t="shared" ca="1" si="32"/>
        <v/>
      </c>
      <c r="AV8" s="305" t="str">
        <f t="shared" ca="1" si="33"/>
        <v/>
      </c>
      <c r="AW8" s="305" t="str">
        <f t="shared" ca="1" si="34"/>
        <v/>
      </c>
      <c r="AX8" s="305" t="str">
        <f t="shared" ca="1" si="35"/>
        <v/>
      </c>
      <c r="AY8" s="305" t="str">
        <f t="shared" ca="1" si="36"/>
        <v/>
      </c>
      <c r="AZ8" s="305" t="str">
        <f t="shared" ca="1" si="37"/>
        <v/>
      </c>
      <c r="BA8" s="305" t="str">
        <f t="shared" ca="1" si="38"/>
        <v/>
      </c>
      <c r="BB8" s="305" t="str">
        <f t="shared" ca="1" si="39"/>
        <v/>
      </c>
      <c r="BC8" s="305" t="str">
        <f t="shared" ca="1" si="40"/>
        <v/>
      </c>
      <c r="BD8" s="305" t="str">
        <f t="shared" ca="1" si="41"/>
        <v/>
      </c>
      <c r="BE8" s="305" t="str">
        <f t="shared" ca="1" si="42"/>
        <v/>
      </c>
      <c r="BF8" s="305" t="str">
        <f t="shared" ca="1" si="43"/>
        <v/>
      </c>
      <c r="BG8" s="305" t="str">
        <f t="shared" ca="1" si="44"/>
        <v/>
      </c>
      <c r="BH8" s="305" t="str">
        <f t="shared" ca="1" si="45"/>
        <v/>
      </c>
      <c r="BI8" s="305" t="str">
        <f t="shared" ca="1" si="46"/>
        <v/>
      </c>
      <c r="BJ8" s="305" t="str">
        <f t="shared" ca="1" si="47"/>
        <v/>
      </c>
      <c r="BK8" s="305" t="str">
        <f t="shared" ca="1" si="48"/>
        <v/>
      </c>
      <c r="BL8" s="305" t="str">
        <f t="shared" ca="1" si="49"/>
        <v/>
      </c>
      <c r="BM8" s="305" t="str">
        <f t="shared" ca="1" si="50"/>
        <v/>
      </c>
      <c r="BN8" s="305" t="str">
        <f t="shared" ca="1" si="51"/>
        <v/>
      </c>
      <c r="BO8" s="305" t="str">
        <f t="shared" ca="1" si="52"/>
        <v/>
      </c>
      <c r="BP8" s="305" t="str">
        <f t="shared" ca="1" si="53"/>
        <v/>
      </c>
      <c r="BQ8" s="305" t="str">
        <f t="shared" ca="1" si="54"/>
        <v/>
      </c>
      <c r="BR8" s="305" t="str">
        <f t="shared" ca="1" si="55"/>
        <v/>
      </c>
      <c r="BS8" s="305" t="str">
        <f t="shared" ca="1" si="56"/>
        <v/>
      </c>
      <c r="BT8" s="305" t="str">
        <f t="shared" ca="1" si="57"/>
        <v/>
      </c>
      <c r="BU8" s="305" t="str">
        <f t="shared" ca="1" si="58"/>
        <v/>
      </c>
      <c r="BV8" s="305" t="str">
        <f t="shared" ca="1" si="59"/>
        <v/>
      </c>
      <c r="BW8" s="305" t="str">
        <f t="shared" ca="1" si="60"/>
        <v/>
      </c>
      <c r="BX8" s="305" t="str">
        <f t="shared" ca="1" si="61"/>
        <v/>
      </c>
      <c r="BY8" s="305" t="str">
        <f t="shared" ca="1" si="62"/>
        <v/>
      </c>
      <c r="BZ8" s="305" t="str">
        <f t="shared" ca="1" si="63"/>
        <v/>
      </c>
      <c r="CA8" s="305" t="str">
        <f t="shared" ca="1" si="64"/>
        <v/>
      </c>
      <c r="CB8" s="305" t="str">
        <f t="shared" ca="1" si="65"/>
        <v/>
      </c>
      <c r="CC8" s="305" t="str">
        <f t="shared" ca="1" si="66"/>
        <v/>
      </c>
      <c r="CD8" s="305" t="str">
        <f t="shared" ca="1" si="67"/>
        <v/>
      </c>
      <c r="CE8" s="305" t="str">
        <f t="shared" ca="1" si="68"/>
        <v/>
      </c>
      <c r="CF8" s="305" t="str">
        <f t="shared" ca="1" si="69"/>
        <v/>
      </c>
      <c r="CG8" s="306" t="str">
        <f t="shared" ca="1" si="70"/>
        <v/>
      </c>
    </row>
    <row r="9" spans="2:85" ht="18.75" customHeight="1">
      <c r="B9" s="284" t="str">
        <f t="shared" si="71"/>
        <v>北海道留萌港</v>
      </c>
      <c r="C9" s="301" t="s">
        <v>1516</v>
      </c>
      <c r="D9" s="221">
        <v>12122</v>
      </c>
      <c r="E9" s="295" t="s">
        <v>1061</v>
      </c>
      <c r="F9" s="220" t="s">
        <v>1068</v>
      </c>
      <c r="G9" s="221" t="s">
        <v>361</v>
      </c>
      <c r="H9" s="302" t="s">
        <v>356</v>
      </c>
      <c r="I9" s="284" t="str">
        <f>IF(COUNTIF($C$4:C9,C9)&gt;1,1,"")</f>
        <v/>
      </c>
      <c r="J9" s="303"/>
      <c r="K9" s="220" t="s">
        <v>1068</v>
      </c>
      <c r="L9" s="221" t="s">
        <v>361</v>
      </c>
      <c r="N9" s="284" t="s">
        <v>1136</v>
      </c>
      <c r="O9" s="304" t="str">
        <f t="shared" ca="1" si="0"/>
        <v>酒田港</v>
      </c>
      <c r="P9" s="305" t="str">
        <f t="shared" ca="1" si="1"/>
        <v>加茂港</v>
      </c>
      <c r="Q9" s="305" t="str">
        <f t="shared" ca="1" si="2"/>
        <v/>
      </c>
      <c r="R9" s="305" t="str">
        <f t="shared" ca="1" si="3"/>
        <v/>
      </c>
      <c r="S9" s="305" t="str">
        <f t="shared" ca="1" si="4"/>
        <v/>
      </c>
      <c r="T9" s="305" t="str">
        <f t="shared" ca="1" si="5"/>
        <v/>
      </c>
      <c r="U9" s="305" t="str">
        <f t="shared" ca="1" si="6"/>
        <v/>
      </c>
      <c r="V9" s="305" t="str">
        <f t="shared" ca="1" si="7"/>
        <v/>
      </c>
      <c r="W9" s="305" t="str">
        <f t="shared" ca="1" si="8"/>
        <v/>
      </c>
      <c r="X9" s="305" t="str">
        <f t="shared" ca="1" si="9"/>
        <v/>
      </c>
      <c r="Y9" s="305" t="str">
        <f t="shared" ca="1" si="10"/>
        <v/>
      </c>
      <c r="Z9" s="305" t="str">
        <f t="shared" ca="1" si="11"/>
        <v/>
      </c>
      <c r="AA9" s="305" t="str">
        <f t="shared" ca="1" si="12"/>
        <v/>
      </c>
      <c r="AB9" s="305" t="str">
        <f t="shared" ca="1" si="13"/>
        <v/>
      </c>
      <c r="AC9" s="305" t="str">
        <f t="shared" ca="1" si="14"/>
        <v/>
      </c>
      <c r="AD9" s="305" t="str">
        <f t="shared" ca="1" si="15"/>
        <v/>
      </c>
      <c r="AE9" s="305" t="str">
        <f t="shared" ca="1" si="16"/>
        <v/>
      </c>
      <c r="AF9" s="305" t="str">
        <f t="shared" ca="1" si="17"/>
        <v/>
      </c>
      <c r="AG9" s="305" t="str">
        <f t="shared" ca="1" si="18"/>
        <v/>
      </c>
      <c r="AH9" s="305" t="str">
        <f t="shared" ca="1" si="19"/>
        <v/>
      </c>
      <c r="AI9" s="305" t="str">
        <f t="shared" ca="1" si="20"/>
        <v/>
      </c>
      <c r="AJ9" s="305" t="str">
        <f t="shared" ca="1" si="21"/>
        <v/>
      </c>
      <c r="AK9" s="305" t="str">
        <f t="shared" ca="1" si="22"/>
        <v/>
      </c>
      <c r="AL9" s="305" t="str">
        <f t="shared" ca="1" si="23"/>
        <v/>
      </c>
      <c r="AM9" s="305" t="str">
        <f t="shared" ca="1" si="24"/>
        <v/>
      </c>
      <c r="AN9" s="305" t="str">
        <f t="shared" ca="1" si="25"/>
        <v/>
      </c>
      <c r="AO9" s="305" t="str">
        <f t="shared" ca="1" si="26"/>
        <v/>
      </c>
      <c r="AP9" s="305" t="str">
        <f t="shared" ca="1" si="27"/>
        <v/>
      </c>
      <c r="AQ9" s="305" t="str">
        <f t="shared" ca="1" si="28"/>
        <v/>
      </c>
      <c r="AR9" s="305" t="str">
        <f t="shared" ca="1" si="29"/>
        <v/>
      </c>
      <c r="AS9" s="305" t="str">
        <f t="shared" ca="1" si="30"/>
        <v/>
      </c>
      <c r="AT9" s="305" t="str">
        <f t="shared" ca="1" si="31"/>
        <v/>
      </c>
      <c r="AU9" s="305" t="str">
        <f t="shared" ca="1" si="32"/>
        <v/>
      </c>
      <c r="AV9" s="305" t="str">
        <f t="shared" ca="1" si="33"/>
        <v/>
      </c>
      <c r="AW9" s="305" t="str">
        <f t="shared" ca="1" si="34"/>
        <v/>
      </c>
      <c r="AX9" s="305" t="str">
        <f t="shared" ca="1" si="35"/>
        <v/>
      </c>
      <c r="AY9" s="305" t="str">
        <f t="shared" ca="1" si="36"/>
        <v/>
      </c>
      <c r="AZ9" s="305" t="str">
        <f t="shared" ca="1" si="37"/>
        <v/>
      </c>
      <c r="BA9" s="305" t="str">
        <f t="shared" ca="1" si="38"/>
        <v/>
      </c>
      <c r="BB9" s="305" t="str">
        <f t="shared" ca="1" si="39"/>
        <v/>
      </c>
      <c r="BC9" s="305" t="str">
        <f t="shared" ca="1" si="40"/>
        <v/>
      </c>
      <c r="BD9" s="305" t="str">
        <f t="shared" ca="1" si="41"/>
        <v/>
      </c>
      <c r="BE9" s="305" t="str">
        <f t="shared" ca="1" si="42"/>
        <v/>
      </c>
      <c r="BF9" s="305" t="str">
        <f t="shared" ca="1" si="43"/>
        <v/>
      </c>
      <c r="BG9" s="305" t="str">
        <f t="shared" ca="1" si="44"/>
        <v/>
      </c>
      <c r="BH9" s="305" t="str">
        <f t="shared" ca="1" si="45"/>
        <v/>
      </c>
      <c r="BI9" s="305" t="str">
        <f t="shared" ca="1" si="46"/>
        <v/>
      </c>
      <c r="BJ9" s="305" t="str">
        <f t="shared" ca="1" si="47"/>
        <v/>
      </c>
      <c r="BK9" s="305" t="str">
        <f t="shared" ca="1" si="48"/>
        <v/>
      </c>
      <c r="BL9" s="305" t="str">
        <f t="shared" ca="1" si="49"/>
        <v/>
      </c>
      <c r="BM9" s="305" t="str">
        <f t="shared" ca="1" si="50"/>
        <v/>
      </c>
      <c r="BN9" s="305" t="str">
        <f t="shared" ca="1" si="51"/>
        <v/>
      </c>
      <c r="BO9" s="305" t="str">
        <f t="shared" ca="1" si="52"/>
        <v/>
      </c>
      <c r="BP9" s="305" t="str">
        <f t="shared" ca="1" si="53"/>
        <v/>
      </c>
      <c r="BQ9" s="305" t="str">
        <f t="shared" ca="1" si="54"/>
        <v/>
      </c>
      <c r="BR9" s="305" t="str">
        <f t="shared" ca="1" si="55"/>
        <v/>
      </c>
      <c r="BS9" s="305" t="str">
        <f t="shared" ca="1" si="56"/>
        <v/>
      </c>
      <c r="BT9" s="305" t="str">
        <f t="shared" ca="1" si="57"/>
        <v/>
      </c>
      <c r="BU9" s="305" t="str">
        <f t="shared" ca="1" si="58"/>
        <v/>
      </c>
      <c r="BV9" s="305" t="str">
        <f t="shared" ca="1" si="59"/>
        <v/>
      </c>
      <c r="BW9" s="305" t="str">
        <f t="shared" ca="1" si="60"/>
        <v/>
      </c>
      <c r="BX9" s="305" t="str">
        <f t="shared" ca="1" si="61"/>
        <v/>
      </c>
      <c r="BY9" s="305" t="str">
        <f t="shared" ca="1" si="62"/>
        <v/>
      </c>
      <c r="BZ9" s="305" t="str">
        <f t="shared" ca="1" si="63"/>
        <v/>
      </c>
      <c r="CA9" s="305" t="str">
        <f t="shared" ca="1" si="64"/>
        <v/>
      </c>
      <c r="CB9" s="305" t="str">
        <f t="shared" ca="1" si="65"/>
        <v/>
      </c>
      <c r="CC9" s="305" t="str">
        <f t="shared" ca="1" si="66"/>
        <v/>
      </c>
      <c r="CD9" s="305" t="str">
        <f t="shared" ca="1" si="67"/>
        <v/>
      </c>
      <c r="CE9" s="305" t="str">
        <f t="shared" ca="1" si="68"/>
        <v/>
      </c>
      <c r="CF9" s="305" t="str">
        <f t="shared" ca="1" si="69"/>
        <v/>
      </c>
      <c r="CG9" s="306" t="str">
        <f t="shared" ca="1" si="70"/>
        <v/>
      </c>
    </row>
    <row r="10" spans="2:85" ht="18.75" customHeight="1">
      <c r="B10" s="284" t="str">
        <f t="shared" si="71"/>
        <v>北海道苫小牧港</v>
      </c>
      <c r="C10" s="301" t="s">
        <v>1517</v>
      </c>
      <c r="D10" s="221">
        <v>12131</v>
      </c>
      <c r="E10" s="295" t="s">
        <v>1061</v>
      </c>
      <c r="F10" s="220" t="s">
        <v>1069</v>
      </c>
      <c r="G10" s="221" t="s">
        <v>362</v>
      </c>
      <c r="H10" s="302" t="s">
        <v>356</v>
      </c>
      <c r="I10" s="284" t="str">
        <f>IF(COUNTIF($C$4:C10,C10)&gt;1,1,"")</f>
        <v/>
      </c>
      <c r="J10" s="303"/>
      <c r="K10" s="220" t="s">
        <v>1069</v>
      </c>
      <c r="L10" s="221" t="s">
        <v>362</v>
      </c>
      <c r="N10" s="284" t="s">
        <v>1139</v>
      </c>
      <c r="O10" s="304" t="str">
        <f t="shared" ca="1" si="0"/>
        <v>小名浜港</v>
      </c>
      <c r="P10" s="305" t="str">
        <f t="shared" ca="1" si="1"/>
        <v>相馬港</v>
      </c>
      <c r="Q10" s="305" t="str">
        <f t="shared" ca="1" si="2"/>
        <v>福島第一原子力発電所専用港</v>
      </c>
      <c r="R10" s="305" t="str">
        <f t="shared" ca="1" si="3"/>
        <v>広野火力発電所専用港</v>
      </c>
      <c r="S10" s="305" t="str">
        <f t="shared" ca="1" si="4"/>
        <v>福島第二原子力発電所専用港</v>
      </c>
      <c r="T10" s="305" t="str">
        <f t="shared" ca="1" si="5"/>
        <v>東北電力原町火力発電所揚灰桟橋</v>
      </c>
      <c r="U10" s="305" t="str">
        <f t="shared" ca="1" si="6"/>
        <v>請戸漁港</v>
      </c>
      <c r="V10" s="305" t="str">
        <f t="shared" ca="1" si="7"/>
        <v/>
      </c>
      <c r="W10" s="305" t="str">
        <f t="shared" ca="1" si="8"/>
        <v/>
      </c>
      <c r="X10" s="305" t="str">
        <f t="shared" ca="1" si="9"/>
        <v/>
      </c>
      <c r="Y10" s="305" t="str">
        <f t="shared" ca="1" si="10"/>
        <v/>
      </c>
      <c r="Z10" s="305" t="str">
        <f t="shared" ca="1" si="11"/>
        <v/>
      </c>
      <c r="AA10" s="305" t="str">
        <f t="shared" ca="1" si="12"/>
        <v/>
      </c>
      <c r="AB10" s="305" t="str">
        <f t="shared" ca="1" si="13"/>
        <v/>
      </c>
      <c r="AC10" s="305" t="str">
        <f t="shared" ca="1" si="14"/>
        <v/>
      </c>
      <c r="AD10" s="305" t="str">
        <f t="shared" ca="1" si="15"/>
        <v/>
      </c>
      <c r="AE10" s="305" t="str">
        <f t="shared" ca="1" si="16"/>
        <v/>
      </c>
      <c r="AF10" s="305" t="str">
        <f t="shared" ca="1" si="17"/>
        <v/>
      </c>
      <c r="AG10" s="305" t="str">
        <f t="shared" ca="1" si="18"/>
        <v/>
      </c>
      <c r="AH10" s="305" t="str">
        <f t="shared" ca="1" si="19"/>
        <v/>
      </c>
      <c r="AI10" s="305" t="str">
        <f t="shared" ca="1" si="20"/>
        <v/>
      </c>
      <c r="AJ10" s="305" t="str">
        <f t="shared" ca="1" si="21"/>
        <v/>
      </c>
      <c r="AK10" s="305" t="str">
        <f t="shared" ca="1" si="22"/>
        <v/>
      </c>
      <c r="AL10" s="305" t="str">
        <f t="shared" ca="1" si="23"/>
        <v/>
      </c>
      <c r="AM10" s="305" t="str">
        <f t="shared" ca="1" si="24"/>
        <v/>
      </c>
      <c r="AN10" s="305" t="str">
        <f t="shared" ca="1" si="25"/>
        <v/>
      </c>
      <c r="AO10" s="305" t="str">
        <f t="shared" ca="1" si="26"/>
        <v/>
      </c>
      <c r="AP10" s="305" t="str">
        <f t="shared" ca="1" si="27"/>
        <v/>
      </c>
      <c r="AQ10" s="305" t="str">
        <f t="shared" ca="1" si="28"/>
        <v/>
      </c>
      <c r="AR10" s="305" t="str">
        <f t="shared" ca="1" si="29"/>
        <v/>
      </c>
      <c r="AS10" s="305" t="str">
        <f t="shared" ca="1" si="30"/>
        <v/>
      </c>
      <c r="AT10" s="305" t="str">
        <f t="shared" ca="1" si="31"/>
        <v/>
      </c>
      <c r="AU10" s="305" t="str">
        <f t="shared" ca="1" si="32"/>
        <v/>
      </c>
      <c r="AV10" s="305" t="str">
        <f t="shared" ca="1" si="33"/>
        <v/>
      </c>
      <c r="AW10" s="305" t="str">
        <f t="shared" ca="1" si="34"/>
        <v/>
      </c>
      <c r="AX10" s="305" t="str">
        <f t="shared" ca="1" si="35"/>
        <v/>
      </c>
      <c r="AY10" s="305" t="str">
        <f t="shared" ca="1" si="36"/>
        <v/>
      </c>
      <c r="AZ10" s="305" t="str">
        <f t="shared" ca="1" si="37"/>
        <v/>
      </c>
      <c r="BA10" s="305" t="str">
        <f t="shared" ca="1" si="38"/>
        <v/>
      </c>
      <c r="BB10" s="305" t="str">
        <f t="shared" ca="1" si="39"/>
        <v/>
      </c>
      <c r="BC10" s="305" t="str">
        <f t="shared" ca="1" si="40"/>
        <v/>
      </c>
      <c r="BD10" s="305" t="str">
        <f t="shared" ca="1" si="41"/>
        <v/>
      </c>
      <c r="BE10" s="305" t="str">
        <f t="shared" ca="1" si="42"/>
        <v/>
      </c>
      <c r="BF10" s="305" t="str">
        <f t="shared" ca="1" si="43"/>
        <v/>
      </c>
      <c r="BG10" s="305" t="str">
        <f t="shared" ca="1" si="44"/>
        <v/>
      </c>
      <c r="BH10" s="305" t="str">
        <f t="shared" ca="1" si="45"/>
        <v/>
      </c>
      <c r="BI10" s="305" t="str">
        <f t="shared" ca="1" si="46"/>
        <v/>
      </c>
      <c r="BJ10" s="305" t="str">
        <f t="shared" ca="1" si="47"/>
        <v/>
      </c>
      <c r="BK10" s="305" t="str">
        <f t="shared" ca="1" si="48"/>
        <v/>
      </c>
      <c r="BL10" s="305" t="str">
        <f t="shared" ca="1" si="49"/>
        <v/>
      </c>
      <c r="BM10" s="305" t="str">
        <f t="shared" ca="1" si="50"/>
        <v/>
      </c>
      <c r="BN10" s="305" t="str">
        <f t="shared" ca="1" si="51"/>
        <v/>
      </c>
      <c r="BO10" s="305" t="str">
        <f t="shared" ca="1" si="52"/>
        <v/>
      </c>
      <c r="BP10" s="305" t="str">
        <f t="shared" ca="1" si="53"/>
        <v/>
      </c>
      <c r="BQ10" s="305" t="str">
        <f t="shared" ca="1" si="54"/>
        <v/>
      </c>
      <c r="BR10" s="305" t="str">
        <f t="shared" ca="1" si="55"/>
        <v/>
      </c>
      <c r="BS10" s="305" t="str">
        <f t="shared" ca="1" si="56"/>
        <v/>
      </c>
      <c r="BT10" s="305" t="str">
        <f t="shared" ca="1" si="57"/>
        <v/>
      </c>
      <c r="BU10" s="305" t="str">
        <f t="shared" ca="1" si="58"/>
        <v/>
      </c>
      <c r="BV10" s="305" t="str">
        <f t="shared" ca="1" si="59"/>
        <v/>
      </c>
      <c r="BW10" s="305" t="str">
        <f t="shared" ca="1" si="60"/>
        <v/>
      </c>
      <c r="BX10" s="305" t="str">
        <f t="shared" ca="1" si="61"/>
        <v/>
      </c>
      <c r="BY10" s="305" t="str">
        <f t="shared" ca="1" si="62"/>
        <v/>
      </c>
      <c r="BZ10" s="305" t="str">
        <f t="shared" ca="1" si="63"/>
        <v/>
      </c>
      <c r="CA10" s="305" t="str">
        <f t="shared" ca="1" si="64"/>
        <v/>
      </c>
      <c r="CB10" s="305" t="str">
        <f t="shared" ca="1" si="65"/>
        <v/>
      </c>
      <c r="CC10" s="305" t="str">
        <f t="shared" ca="1" si="66"/>
        <v/>
      </c>
      <c r="CD10" s="305" t="str">
        <f t="shared" ca="1" si="67"/>
        <v/>
      </c>
      <c r="CE10" s="305" t="str">
        <f t="shared" ca="1" si="68"/>
        <v/>
      </c>
      <c r="CF10" s="305" t="str">
        <f t="shared" ca="1" si="69"/>
        <v/>
      </c>
      <c r="CG10" s="306" t="str">
        <f t="shared" ca="1" si="70"/>
        <v/>
      </c>
    </row>
    <row r="11" spans="2:85" ht="18.75" customHeight="1">
      <c r="B11" s="284" t="str">
        <f t="shared" si="71"/>
        <v>北海道稚内港</v>
      </c>
      <c r="C11" s="301" t="s">
        <v>1518</v>
      </c>
      <c r="D11" s="221">
        <v>12149</v>
      </c>
      <c r="E11" s="295" t="s">
        <v>1061</v>
      </c>
      <c r="F11" s="220" t="s">
        <v>1070</v>
      </c>
      <c r="G11" s="221" t="s">
        <v>363</v>
      </c>
      <c r="H11" s="302" t="s">
        <v>356</v>
      </c>
      <c r="I11" s="284" t="str">
        <f>IF(COUNTIF($C$4:C11,C11)&gt;1,1,"")</f>
        <v/>
      </c>
      <c r="J11" s="303"/>
      <c r="K11" s="220" t="s">
        <v>1070</v>
      </c>
      <c r="L11" s="221" t="s">
        <v>363</v>
      </c>
      <c r="N11" s="284" t="s">
        <v>1147</v>
      </c>
      <c r="O11" s="304" t="str">
        <f t="shared" ca="1" si="0"/>
        <v>茨城港（日立港区）</v>
      </c>
      <c r="P11" s="305" t="str">
        <f t="shared" ca="1" si="1"/>
        <v>鹿島港</v>
      </c>
      <c r="Q11" s="305" t="str">
        <f t="shared" ca="1" si="2"/>
        <v>東海港</v>
      </c>
      <c r="R11" s="305" t="str">
        <f t="shared" ca="1" si="3"/>
        <v>茨城港（大洗港区）</v>
      </c>
      <c r="S11" s="305" t="str">
        <f t="shared" ca="1" si="4"/>
        <v>茨城港（常陸那珂港区）</v>
      </c>
      <c r="T11" s="305" t="str">
        <f t="shared" ca="1" si="5"/>
        <v/>
      </c>
      <c r="U11" s="305" t="str">
        <f t="shared" ca="1" si="6"/>
        <v/>
      </c>
      <c r="V11" s="305" t="str">
        <f t="shared" ca="1" si="7"/>
        <v/>
      </c>
      <c r="W11" s="305" t="str">
        <f t="shared" ca="1" si="8"/>
        <v/>
      </c>
      <c r="X11" s="305" t="str">
        <f t="shared" ca="1" si="9"/>
        <v/>
      </c>
      <c r="Y11" s="305" t="str">
        <f t="shared" ca="1" si="10"/>
        <v/>
      </c>
      <c r="Z11" s="305" t="str">
        <f t="shared" ca="1" si="11"/>
        <v/>
      </c>
      <c r="AA11" s="305" t="str">
        <f t="shared" ca="1" si="12"/>
        <v/>
      </c>
      <c r="AB11" s="305" t="str">
        <f t="shared" ca="1" si="13"/>
        <v/>
      </c>
      <c r="AC11" s="305" t="str">
        <f t="shared" ca="1" si="14"/>
        <v/>
      </c>
      <c r="AD11" s="305" t="str">
        <f t="shared" ca="1" si="15"/>
        <v/>
      </c>
      <c r="AE11" s="305" t="str">
        <f t="shared" ca="1" si="16"/>
        <v/>
      </c>
      <c r="AF11" s="305" t="str">
        <f t="shared" ca="1" si="17"/>
        <v/>
      </c>
      <c r="AG11" s="305" t="str">
        <f t="shared" ca="1" si="18"/>
        <v/>
      </c>
      <c r="AH11" s="305" t="str">
        <f t="shared" ca="1" si="19"/>
        <v/>
      </c>
      <c r="AI11" s="305" t="str">
        <f t="shared" ca="1" si="20"/>
        <v/>
      </c>
      <c r="AJ11" s="305" t="str">
        <f t="shared" ca="1" si="21"/>
        <v/>
      </c>
      <c r="AK11" s="305" t="str">
        <f t="shared" ca="1" si="22"/>
        <v/>
      </c>
      <c r="AL11" s="305" t="str">
        <f t="shared" ca="1" si="23"/>
        <v/>
      </c>
      <c r="AM11" s="305" t="str">
        <f t="shared" ca="1" si="24"/>
        <v/>
      </c>
      <c r="AN11" s="305" t="str">
        <f t="shared" ca="1" si="25"/>
        <v/>
      </c>
      <c r="AO11" s="305" t="str">
        <f t="shared" ca="1" si="26"/>
        <v/>
      </c>
      <c r="AP11" s="305" t="str">
        <f t="shared" ca="1" si="27"/>
        <v/>
      </c>
      <c r="AQ11" s="305" t="str">
        <f t="shared" ca="1" si="28"/>
        <v/>
      </c>
      <c r="AR11" s="305" t="str">
        <f t="shared" ca="1" si="29"/>
        <v/>
      </c>
      <c r="AS11" s="305" t="str">
        <f t="shared" ca="1" si="30"/>
        <v/>
      </c>
      <c r="AT11" s="305" t="str">
        <f t="shared" ca="1" si="31"/>
        <v/>
      </c>
      <c r="AU11" s="305" t="str">
        <f t="shared" ca="1" si="32"/>
        <v/>
      </c>
      <c r="AV11" s="305" t="str">
        <f t="shared" ca="1" si="33"/>
        <v/>
      </c>
      <c r="AW11" s="305" t="str">
        <f t="shared" ca="1" si="34"/>
        <v/>
      </c>
      <c r="AX11" s="305" t="str">
        <f t="shared" ca="1" si="35"/>
        <v/>
      </c>
      <c r="AY11" s="305" t="str">
        <f t="shared" ca="1" si="36"/>
        <v/>
      </c>
      <c r="AZ11" s="305" t="str">
        <f t="shared" ca="1" si="37"/>
        <v/>
      </c>
      <c r="BA11" s="305" t="str">
        <f t="shared" ca="1" si="38"/>
        <v/>
      </c>
      <c r="BB11" s="305" t="str">
        <f t="shared" ca="1" si="39"/>
        <v/>
      </c>
      <c r="BC11" s="305" t="str">
        <f t="shared" ca="1" si="40"/>
        <v/>
      </c>
      <c r="BD11" s="305" t="str">
        <f t="shared" ca="1" si="41"/>
        <v/>
      </c>
      <c r="BE11" s="305" t="str">
        <f t="shared" ca="1" si="42"/>
        <v/>
      </c>
      <c r="BF11" s="305" t="str">
        <f t="shared" ca="1" si="43"/>
        <v/>
      </c>
      <c r="BG11" s="305" t="str">
        <f t="shared" ca="1" si="44"/>
        <v/>
      </c>
      <c r="BH11" s="305" t="str">
        <f t="shared" ca="1" si="45"/>
        <v/>
      </c>
      <c r="BI11" s="305" t="str">
        <f t="shared" ca="1" si="46"/>
        <v/>
      </c>
      <c r="BJ11" s="305" t="str">
        <f t="shared" ca="1" si="47"/>
        <v/>
      </c>
      <c r="BK11" s="305" t="str">
        <f t="shared" ca="1" si="48"/>
        <v/>
      </c>
      <c r="BL11" s="305" t="str">
        <f t="shared" ca="1" si="49"/>
        <v/>
      </c>
      <c r="BM11" s="305" t="str">
        <f t="shared" ca="1" si="50"/>
        <v/>
      </c>
      <c r="BN11" s="305" t="str">
        <f t="shared" ca="1" si="51"/>
        <v/>
      </c>
      <c r="BO11" s="305" t="str">
        <f t="shared" ca="1" si="52"/>
        <v/>
      </c>
      <c r="BP11" s="305" t="str">
        <f t="shared" ca="1" si="53"/>
        <v/>
      </c>
      <c r="BQ11" s="305" t="str">
        <f t="shared" ca="1" si="54"/>
        <v/>
      </c>
      <c r="BR11" s="305" t="str">
        <f t="shared" ca="1" si="55"/>
        <v/>
      </c>
      <c r="BS11" s="305" t="str">
        <f t="shared" ca="1" si="56"/>
        <v/>
      </c>
      <c r="BT11" s="305" t="str">
        <f t="shared" ca="1" si="57"/>
        <v/>
      </c>
      <c r="BU11" s="305" t="str">
        <f t="shared" ca="1" si="58"/>
        <v/>
      </c>
      <c r="BV11" s="305" t="str">
        <f t="shared" ca="1" si="59"/>
        <v/>
      </c>
      <c r="BW11" s="305" t="str">
        <f t="shared" ca="1" si="60"/>
        <v/>
      </c>
      <c r="BX11" s="305" t="str">
        <f t="shared" ca="1" si="61"/>
        <v/>
      </c>
      <c r="BY11" s="305" t="str">
        <f t="shared" ca="1" si="62"/>
        <v/>
      </c>
      <c r="BZ11" s="305" t="str">
        <f t="shared" ca="1" si="63"/>
        <v/>
      </c>
      <c r="CA11" s="305" t="str">
        <f t="shared" ca="1" si="64"/>
        <v/>
      </c>
      <c r="CB11" s="305" t="str">
        <f t="shared" ca="1" si="65"/>
        <v/>
      </c>
      <c r="CC11" s="305" t="str">
        <f t="shared" ca="1" si="66"/>
        <v/>
      </c>
      <c r="CD11" s="305" t="str">
        <f t="shared" ca="1" si="67"/>
        <v/>
      </c>
      <c r="CE11" s="305" t="str">
        <f t="shared" ca="1" si="68"/>
        <v/>
      </c>
      <c r="CF11" s="305" t="str">
        <f t="shared" ca="1" si="69"/>
        <v/>
      </c>
      <c r="CG11" s="306" t="str">
        <f t="shared" ca="1" si="70"/>
        <v/>
      </c>
    </row>
    <row r="12" spans="2:85" ht="18.75" customHeight="1">
      <c r="B12" s="284" t="str">
        <f t="shared" si="71"/>
        <v>北海道紋別港</v>
      </c>
      <c r="C12" s="301" t="s">
        <v>1519</v>
      </c>
      <c r="D12" s="221">
        <v>12190</v>
      </c>
      <c r="E12" s="295" t="s">
        <v>1061</v>
      </c>
      <c r="F12" s="220" t="s">
        <v>1071</v>
      </c>
      <c r="G12" s="221" t="s">
        <v>364</v>
      </c>
      <c r="H12" s="302" t="s">
        <v>356</v>
      </c>
      <c r="I12" s="284" t="str">
        <f>IF(COUNTIF($C$4:C12,C12)&gt;1,1,"")</f>
        <v/>
      </c>
      <c r="J12" s="303"/>
      <c r="K12" s="220" t="s">
        <v>1071</v>
      </c>
      <c r="L12" s="221" t="s">
        <v>364</v>
      </c>
      <c r="N12" s="284" t="s">
        <v>1153</v>
      </c>
      <c r="O12" s="304" t="str">
        <f t="shared" ca="1" si="0"/>
        <v>千葉港</v>
      </c>
      <c r="P12" s="305" t="str">
        <f t="shared" ca="1" si="1"/>
        <v>千葉港（南袖地区）</v>
      </c>
      <c r="Q12" s="305" t="str">
        <f t="shared" ca="1" si="2"/>
        <v>銚子漁港</v>
      </c>
      <c r="R12" s="305" t="str">
        <f t="shared" ca="1" si="3"/>
        <v>館山港</v>
      </c>
      <c r="S12" s="305" t="str">
        <f t="shared" ca="1" si="4"/>
        <v>木更津港</v>
      </c>
      <c r="T12" s="305" t="str">
        <f t="shared" ca="1" si="5"/>
        <v>勝山港</v>
      </c>
      <c r="U12" s="305" t="str">
        <f t="shared" ca="1" si="6"/>
        <v>浜金谷港</v>
      </c>
      <c r="V12" s="305" t="str">
        <f t="shared" ca="1" si="7"/>
        <v>大原漁港</v>
      </c>
      <c r="W12" s="305" t="str">
        <f t="shared" ca="1" si="8"/>
        <v>浦安港</v>
      </c>
      <c r="X12" s="305" t="str">
        <f t="shared" ca="1" si="9"/>
        <v>興津港</v>
      </c>
      <c r="Y12" s="305" t="str">
        <f t="shared" ca="1" si="10"/>
        <v>和田港</v>
      </c>
      <c r="Z12" s="305" t="str">
        <f t="shared" ca="1" si="11"/>
        <v>上総湊港</v>
      </c>
      <c r="AA12" s="305" t="str">
        <f t="shared" ca="1" si="12"/>
        <v>船形漁港</v>
      </c>
      <c r="AB12" s="305" t="str">
        <f t="shared" ca="1" si="13"/>
        <v>千倉港</v>
      </c>
      <c r="AC12" s="305" t="str">
        <f t="shared" ca="1" si="14"/>
        <v/>
      </c>
      <c r="AD12" s="305" t="str">
        <f t="shared" ca="1" si="15"/>
        <v/>
      </c>
      <c r="AE12" s="305" t="str">
        <f t="shared" ca="1" si="16"/>
        <v/>
      </c>
      <c r="AF12" s="305" t="str">
        <f t="shared" ca="1" si="17"/>
        <v/>
      </c>
      <c r="AG12" s="305" t="str">
        <f t="shared" ca="1" si="18"/>
        <v/>
      </c>
      <c r="AH12" s="305" t="str">
        <f t="shared" ca="1" si="19"/>
        <v/>
      </c>
      <c r="AI12" s="305" t="str">
        <f t="shared" ca="1" si="20"/>
        <v/>
      </c>
      <c r="AJ12" s="305" t="str">
        <f t="shared" ca="1" si="21"/>
        <v/>
      </c>
      <c r="AK12" s="305" t="str">
        <f t="shared" ca="1" si="22"/>
        <v/>
      </c>
      <c r="AL12" s="305" t="str">
        <f t="shared" ca="1" si="23"/>
        <v/>
      </c>
      <c r="AM12" s="305" t="str">
        <f t="shared" ca="1" si="24"/>
        <v/>
      </c>
      <c r="AN12" s="305" t="str">
        <f t="shared" ca="1" si="25"/>
        <v/>
      </c>
      <c r="AO12" s="305" t="str">
        <f t="shared" ca="1" si="26"/>
        <v/>
      </c>
      <c r="AP12" s="305" t="str">
        <f t="shared" ca="1" si="27"/>
        <v/>
      </c>
      <c r="AQ12" s="305" t="str">
        <f t="shared" ca="1" si="28"/>
        <v/>
      </c>
      <c r="AR12" s="305" t="str">
        <f t="shared" ca="1" si="29"/>
        <v/>
      </c>
      <c r="AS12" s="305" t="str">
        <f t="shared" ca="1" si="30"/>
        <v/>
      </c>
      <c r="AT12" s="305" t="str">
        <f t="shared" ca="1" si="31"/>
        <v/>
      </c>
      <c r="AU12" s="305" t="str">
        <f t="shared" ca="1" si="32"/>
        <v/>
      </c>
      <c r="AV12" s="305" t="str">
        <f t="shared" ca="1" si="33"/>
        <v/>
      </c>
      <c r="AW12" s="305" t="str">
        <f t="shared" ca="1" si="34"/>
        <v/>
      </c>
      <c r="AX12" s="305" t="str">
        <f t="shared" ca="1" si="35"/>
        <v/>
      </c>
      <c r="AY12" s="305" t="str">
        <f t="shared" ca="1" si="36"/>
        <v/>
      </c>
      <c r="AZ12" s="305" t="str">
        <f t="shared" ca="1" si="37"/>
        <v/>
      </c>
      <c r="BA12" s="305" t="str">
        <f t="shared" ca="1" si="38"/>
        <v/>
      </c>
      <c r="BB12" s="305" t="str">
        <f t="shared" ca="1" si="39"/>
        <v/>
      </c>
      <c r="BC12" s="305" t="str">
        <f t="shared" ca="1" si="40"/>
        <v/>
      </c>
      <c r="BD12" s="305" t="str">
        <f t="shared" ca="1" si="41"/>
        <v/>
      </c>
      <c r="BE12" s="305" t="str">
        <f t="shared" ca="1" si="42"/>
        <v/>
      </c>
      <c r="BF12" s="305" t="str">
        <f t="shared" ca="1" si="43"/>
        <v/>
      </c>
      <c r="BG12" s="305" t="str">
        <f t="shared" ca="1" si="44"/>
        <v/>
      </c>
      <c r="BH12" s="305" t="str">
        <f t="shared" ca="1" si="45"/>
        <v/>
      </c>
      <c r="BI12" s="305" t="str">
        <f t="shared" ca="1" si="46"/>
        <v/>
      </c>
      <c r="BJ12" s="305" t="str">
        <f t="shared" ca="1" si="47"/>
        <v/>
      </c>
      <c r="BK12" s="305" t="str">
        <f t="shared" ca="1" si="48"/>
        <v/>
      </c>
      <c r="BL12" s="305" t="str">
        <f t="shared" ca="1" si="49"/>
        <v/>
      </c>
      <c r="BM12" s="305" t="str">
        <f t="shared" ca="1" si="50"/>
        <v/>
      </c>
      <c r="BN12" s="305" t="str">
        <f t="shared" ca="1" si="51"/>
        <v/>
      </c>
      <c r="BO12" s="305" t="str">
        <f t="shared" ca="1" si="52"/>
        <v/>
      </c>
      <c r="BP12" s="305" t="str">
        <f t="shared" ca="1" si="53"/>
        <v/>
      </c>
      <c r="BQ12" s="305" t="str">
        <f t="shared" ca="1" si="54"/>
        <v/>
      </c>
      <c r="BR12" s="305" t="str">
        <f t="shared" ca="1" si="55"/>
        <v/>
      </c>
      <c r="BS12" s="305" t="str">
        <f t="shared" ca="1" si="56"/>
        <v/>
      </c>
      <c r="BT12" s="305" t="str">
        <f t="shared" ca="1" si="57"/>
        <v/>
      </c>
      <c r="BU12" s="305" t="str">
        <f t="shared" ca="1" si="58"/>
        <v/>
      </c>
      <c r="BV12" s="305" t="str">
        <f t="shared" ca="1" si="59"/>
        <v/>
      </c>
      <c r="BW12" s="305" t="str">
        <f t="shared" ca="1" si="60"/>
        <v/>
      </c>
      <c r="BX12" s="305" t="str">
        <f t="shared" ca="1" si="61"/>
        <v/>
      </c>
      <c r="BY12" s="305" t="str">
        <f t="shared" ca="1" si="62"/>
        <v/>
      </c>
      <c r="BZ12" s="305" t="str">
        <f t="shared" ca="1" si="63"/>
        <v/>
      </c>
      <c r="CA12" s="305" t="str">
        <f t="shared" ca="1" si="64"/>
        <v/>
      </c>
      <c r="CB12" s="305" t="str">
        <f t="shared" ca="1" si="65"/>
        <v/>
      </c>
      <c r="CC12" s="305" t="str">
        <f t="shared" ca="1" si="66"/>
        <v/>
      </c>
      <c r="CD12" s="305" t="str">
        <f t="shared" ca="1" si="67"/>
        <v/>
      </c>
      <c r="CE12" s="305" t="str">
        <f t="shared" ca="1" si="68"/>
        <v/>
      </c>
      <c r="CF12" s="305" t="str">
        <f t="shared" ca="1" si="69"/>
        <v/>
      </c>
      <c r="CG12" s="306" t="str">
        <f t="shared" ca="1" si="70"/>
        <v/>
      </c>
    </row>
    <row r="13" spans="2:85" ht="18.75" customHeight="1">
      <c r="B13" s="284" t="str">
        <f t="shared" si="71"/>
        <v>北海道花咲港</v>
      </c>
      <c r="C13" s="301" t="s">
        <v>1520</v>
      </c>
      <c r="D13" s="221">
        <v>12238</v>
      </c>
      <c r="E13" s="295" t="s">
        <v>1061</v>
      </c>
      <c r="F13" s="220" t="s">
        <v>1072</v>
      </c>
      <c r="G13" s="221" t="s">
        <v>365</v>
      </c>
      <c r="H13" s="302" t="s">
        <v>356</v>
      </c>
      <c r="I13" s="284" t="str">
        <f>IF(COUNTIF($C$4:C13,C13)&gt;1,1,"")</f>
        <v/>
      </c>
      <c r="J13" s="303"/>
      <c r="K13" s="220" t="s">
        <v>1072</v>
      </c>
      <c r="L13" s="221" t="s">
        <v>365</v>
      </c>
      <c r="N13" s="284" t="s">
        <v>1165</v>
      </c>
      <c r="O13" s="304" t="str">
        <f t="shared" ca="1" si="0"/>
        <v>東京港</v>
      </c>
      <c r="P13" s="305" t="str">
        <f t="shared" ca="1" si="1"/>
        <v>元町港</v>
      </c>
      <c r="Q13" s="305" t="str">
        <f t="shared" ca="1" si="2"/>
        <v>岡田港</v>
      </c>
      <c r="R13" s="305" t="str">
        <f t="shared" ca="1" si="3"/>
        <v>底土港</v>
      </c>
      <c r="S13" s="305" t="str">
        <f t="shared" ca="1" si="4"/>
        <v>八重根港</v>
      </c>
      <c r="T13" s="305" t="str">
        <f t="shared" ca="1" si="5"/>
        <v>神湊港</v>
      </c>
      <c r="U13" s="305" t="str">
        <f t="shared" ca="1" si="6"/>
        <v>利島港</v>
      </c>
      <c r="V13" s="305" t="str">
        <f t="shared" ca="1" si="7"/>
        <v>黒根港</v>
      </c>
      <c r="W13" s="305" t="str">
        <f t="shared" ca="1" si="8"/>
        <v>野伏港</v>
      </c>
      <c r="X13" s="305" t="str">
        <f t="shared" ca="1" si="9"/>
        <v>神津島港</v>
      </c>
      <c r="Y13" s="305" t="str">
        <f t="shared" ca="1" si="10"/>
        <v>三宅港</v>
      </c>
      <c r="Z13" s="305" t="str">
        <f t="shared" ca="1" si="11"/>
        <v>阿古漁港</v>
      </c>
      <c r="AA13" s="305" t="str">
        <f t="shared" ca="1" si="12"/>
        <v>坪田漁港</v>
      </c>
      <c r="AB13" s="305" t="str">
        <f t="shared" ca="1" si="13"/>
        <v>大久保港</v>
      </c>
      <c r="AC13" s="305" t="str">
        <f t="shared" ca="1" si="14"/>
        <v>御蔵島港</v>
      </c>
      <c r="AD13" s="305" t="str">
        <f t="shared" ca="1" si="15"/>
        <v>三宝港</v>
      </c>
      <c r="AE13" s="305" t="str">
        <f t="shared" ca="1" si="16"/>
        <v>二見港</v>
      </c>
      <c r="AF13" s="305" t="str">
        <f t="shared" ca="1" si="17"/>
        <v>波浮港</v>
      </c>
      <c r="AG13" s="305" t="str">
        <f t="shared" ca="1" si="18"/>
        <v>沖港</v>
      </c>
      <c r="AH13" s="305" t="str">
        <f t="shared" ca="1" si="19"/>
        <v>沖ノ鳥島港</v>
      </c>
      <c r="AI13" s="305" t="str">
        <f t="shared" ca="1" si="20"/>
        <v/>
      </c>
      <c r="AJ13" s="305" t="str">
        <f t="shared" ca="1" si="21"/>
        <v/>
      </c>
      <c r="AK13" s="305" t="str">
        <f t="shared" ca="1" si="22"/>
        <v/>
      </c>
      <c r="AL13" s="305" t="str">
        <f t="shared" ca="1" si="23"/>
        <v/>
      </c>
      <c r="AM13" s="305" t="str">
        <f t="shared" ca="1" si="24"/>
        <v/>
      </c>
      <c r="AN13" s="305" t="str">
        <f t="shared" ca="1" si="25"/>
        <v/>
      </c>
      <c r="AO13" s="305" t="str">
        <f t="shared" ca="1" si="26"/>
        <v/>
      </c>
      <c r="AP13" s="305" t="str">
        <f t="shared" ca="1" si="27"/>
        <v/>
      </c>
      <c r="AQ13" s="305" t="str">
        <f t="shared" ca="1" si="28"/>
        <v/>
      </c>
      <c r="AR13" s="305" t="str">
        <f t="shared" ca="1" si="29"/>
        <v/>
      </c>
      <c r="AS13" s="305" t="str">
        <f t="shared" ca="1" si="30"/>
        <v/>
      </c>
      <c r="AT13" s="305" t="str">
        <f t="shared" ca="1" si="31"/>
        <v/>
      </c>
      <c r="AU13" s="305" t="str">
        <f t="shared" ca="1" si="32"/>
        <v/>
      </c>
      <c r="AV13" s="305" t="str">
        <f t="shared" ca="1" si="33"/>
        <v/>
      </c>
      <c r="AW13" s="305" t="str">
        <f t="shared" ca="1" si="34"/>
        <v/>
      </c>
      <c r="AX13" s="305" t="str">
        <f t="shared" ca="1" si="35"/>
        <v/>
      </c>
      <c r="AY13" s="305" t="str">
        <f t="shared" ca="1" si="36"/>
        <v/>
      </c>
      <c r="AZ13" s="305" t="str">
        <f t="shared" ca="1" si="37"/>
        <v/>
      </c>
      <c r="BA13" s="305" t="str">
        <f t="shared" ca="1" si="38"/>
        <v/>
      </c>
      <c r="BB13" s="305" t="str">
        <f t="shared" ca="1" si="39"/>
        <v/>
      </c>
      <c r="BC13" s="305" t="str">
        <f t="shared" ca="1" si="40"/>
        <v/>
      </c>
      <c r="BD13" s="305" t="str">
        <f t="shared" ca="1" si="41"/>
        <v/>
      </c>
      <c r="BE13" s="305" t="str">
        <f t="shared" ca="1" si="42"/>
        <v/>
      </c>
      <c r="BF13" s="305" t="str">
        <f t="shared" ca="1" si="43"/>
        <v/>
      </c>
      <c r="BG13" s="305" t="str">
        <f t="shared" ca="1" si="44"/>
        <v/>
      </c>
      <c r="BH13" s="305" t="str">
        <f t="shared" ca="1" si="45"/>
        <v/>
      </c>
      <c r="BI13" s="305" t="str">
        <f t="shared" ca="1" si="46"/>
        <v/>
      </c>
      <c r="BJ13" s="305" t="str">
        <f t="shared" ca="1" si="47"/>
        <v/>
      </c>
      <c r="BK13" s="305" t="str">
        <f t="shared" ca="1" si="48"/>
        <v/>
      </c>
      <c r="BL13" s="305" t="str">
        <f t="shared" ca="1" si="49"/>
        <v/>
      </c>
      <c r="BM13" s="305" t="str">
        <f t="shared" ca="1" si="50"/>
        <v/>
      </c>
      <c r="BN13" s="305" t="str">
        <f t="shared" ca="1" si="51"/>
        <v/>
      </c>
      <c r="BO13" s="305" t="str">
        <f t="shared" ca="1" si="52"/>
        <v/>
      </c>
      <c r="BP13" s="305" t="str">
        <f t="shared" ca="1" si="53"/>
        <v/>
      </c>
      <c r="BQ13" s="305" t="str">
        <f t="shared" ca="1" si="54"/>
        <v/>
      </c>
      <c r="BR13" s="305" t="str">
        <f t="shared" ca="1" si="55"/>
        <v/>
      </c>
      <c r="BS13" s="305" t="str">
        <f t="shared" ca="1" si="56"/>
        <v/>
      </c>
      <c r="BT13" s="305" t="str">
        <f t="shared" ca="1" si="57"/>
        <v/>
      </c>
      <c r="BU13" s="305" t="str">
        <f t="shared" ca="1" si="58"/>
        <v/>
      </c>
      <c r="BV13" s="305" t="str">
        <f t="shared" ca="1" si="59"/>
        <v/>
      </c>
      <c r="BW13" s="305" t="str">
        <f t="shared" ca="1" si="60"/>
        <v/>
      </c>
      <c r="BX13" s="305" t="str">
        <f t="shared" ca="1" si="61"/>
        <v/>
      </c>
      <c r="BY13" s="305" t="str">
        <f t="shared" ca="1" si="62"/>
        <v/>
      </c>
      <c r="BZ13" s="305" t="str">
        <f t="shared" ca="1" si="63"/>
        <v/>
      </c>
      <c r="CA13" s="305" t="str">
        <f t="shared" ca="1" si="64"/>
        <v/>
      </c>
      <c r="CB13" s="305" t="str">
        <f t="shared" ca="1" si="65"/>
        <v/>
      </c>
      <c r="CC13" s="305" t="str">
        <f t="shared" ca="1" si="66"/>
        <v/>
      </c>
      <c r="CD13" s="305" t="str">
        <f t="shared" ca="1" si="67"/>
        <v/>
      </c>
      <c r="CE13" s="305" t="str">
        <f t="shared" ca="1" si="68"/>
        <v/>
      </c>
      <c r="CF13" s="305" t="str">
        <f t="shared" ca="1" si="69"/>
        <v/>
      </c>
      <c r="CG13" s="306" t="str">
        <f t="shared" ca="1" si="70"/>
        <v/>
      </c>
    </row>
    <row r="14" spans="2:85" ht="18.75" customHeight="1">
      <c r="B14" s="284" t="str">
        <f t="shared" si="71"/>
        <v>北海道山背泊港（尻岸内港）</v>
      </c>
      <c r="C14" s="301" t="s">
        <v>1521</v>
      </c>
      <c r="D14" s="221">
        <v>12025</v>
      </c>
      <c r="E14" s="295" t="s">
        <v>1061</v>
      </c>
      <c r="F14" s="220" t="s">
        <v>1062</v>
      </c>
      <c r="G14" s="221" t="s">
        <v>366</v>
      </c>
      <c r="H14" s="302" t="s">
        <v>367</v>
      </c>
      <c r="I14" s="284" t="str">
        <f>IF(COUNTIF($C$4:C14,C14)&gt;1,1,"")</f>
        <v/>
      </c>
      <c r="J14" s="303"/>
      <c r="K14" s="220" t="s">
        <v>1079</v>
      </c>
      <c r="L14" s="221" t="s">
        <v>374</v>
      </c>
      <c r="N14" s="284" t="s">
        <v>1176</v>
      </c>
      <c r="O14" s="304" t="str">
        <f t="shared" ca="1" si="0"/>
        <v>横浜港（本牧・鶴見・磯子・根岸）</v>
      </c>
      <c r="P14" s="305" t="str">
        <f t="shared" ca="1" si="1"/>
        <v>横須賀港（久里浜港・長浦・浦賀）</v>
      </c>
      <c r="Q14" s="305" t="str">
        <f t="shared" ca="1" si="2"/>
        <v>川崎港</v>
      </c>
      <c r="R14" s="305" t="str">
        <f t="shared" ca="1" si="3"/>
        <v>湘南港</v>
      </c>
      <c r="S14" s="305" t="str">
        <f t="shared" ca="1" si="4"/>
        <v>三崎港</v>
      </c>
      <c r="T14" s="305" t="str">
        <f t="shared" ca="1" si="5"/>
        <v/>
      </c>
      <c r="U14" s="305" t="str">
        <f t="shared" ca="1" si="6"/>
        <v/>
      </c>
      <c r="V14" s="305" t="str">
        <f t="shared" ca="1" si="7"/>
        <v/>
      </c>
      <c r="W14" s="305" t="str">
        <f t="shared" ca="1" si="8"/>
        <v/>
      </c>
      <c r="X14" s="305" t="str">
        <f t="shared" ca="1" si="9"/>
        <v/>
      </c>
      <c r="Y14" s="305" t="str">
        <f t="shared" ca="1" si="10"/>
        <v/>
      </c>
      <c r="Z14" s="305" t="str">
        <f t="shared" ca="1" si="11"/>
        <v/>
      </c>
      <c r="AA14" s="305" t="str">
        <f t="shared" ca="1" si="12"/>
        <v/>
      </c>
      <c r="AB14" s="305" t="str">
        <f t="shared" ca="1" si="13"/>
        <v/>
      </c>
      <c r="AC14" s="305" t="str">
        <f t="shared" ca="1" si="14"/>
        <v/>
      </c>
      <c r="AD14" s="305" t="str">
        <f t="shared" ca="1" si="15"/>
        <v/>
      </c>
      <c r="AE14" s="305" t="str">
        <f t="shared" ca="1" si="16"/>
        <v/>
      </c>
      <c r="AF14" s="305" t="str">
        <f t="shared" ca="1" si="17"/>
        <v/>
      </c>
      <c r="AG14" s="305" t="str">
        <f t="shared" ca="1" si="18"/>
        <v/>
      </c>
      <c r="AH14" s="305" t="str">
        <f t="shared" ca="1" si="19"/>
        <v/>
      </c>
      <c r="AI14" s="305" t="str">
        <f t="shared" ca="1" si="20"/>
        <v/>
      </c>
      <c r="AJ14" s="305" t="str">
        <f t="shared" ca="1" si="21"/>
        <v/>
      </c>
      <c r="AK14" s="305" t="str">
        <f t="shared" ca="1" si="22"/>
        <v/>
      </c>
      <c r="AL14" s="305" t="str">
        <f t="shared" ca="1" si="23"/>
        <v/>
      </c>
      <c r="AM14" s="305" t="str">
        <f t="shared" ca="1" si="24"/>
        <v/>
      </c>
      <c r="AN14" s="305" t="str">
        <f t="shared" ca="1" si="25"/>
        <v/>
      </c>
      <c r="AO14" s="305" t="str">
        <f t="shared" ca="1" si="26"/>
        <v/>
      </c>
      <c r="AP14" s="305" t="str">
        <f t="shared" ca="1" si="27"/>
        <v/>
      </c>
      <c r="AQ14" s="305" t="str">
        <f t="shared" ca="1" si="28"/>
        <v/>
      </c>
      <c r="AR14" s="305" t="str">
        <f t="shared" ca="1" si="29"/>
        <v/>
      </c>
      <c r="AS14" s="305" t="str">
        <f t="shared" ca="1" si="30"/>
        <v/>
      </c>
      <c r="AT14" s="305" t="str">
        <f t="shared" ca="1" si="31"/>
        <v/>
      </c>
      <c r="AU14" s="305" t="str">
        <f t="shared" ca="1" si="32"/>
        <v/>
      </c>
      <c r="AV14" s="305" t="str">
        <f t="shared" ca="1" si="33"/>
        <v/>
      </c>
      <c r="AW14" s="305" t="str">
        <f t="shared" ca="1" si="34"/>
        <v/>
      </c>
      <c r="AX14" s="305" t="str">
        <f t="shared" ca="1" si="35"/>
        <v/>
      </c>
      <c r="AY14" s="305" t="str">
        <f t="shared" ca="1" si="36"/>
        <v/>
      </c>
      <c r="AZ14" s="305" t="str">
        <f t="shared" ca="1" si="37"/>
        <v/>
      </c>
      <c r="BA14" s="305" t="str">
        <f t="shared" ca="1" si="38"/>
        <v/>
      </c>
      <c r="BB14" s="305" t="str">
        <f t="shared" ca="1" si="39"/>
        <v/>
      </c>
      <c r="BC14" s="305" t="str">
        <f t="shared" ca="1" si="40"/>
        <v/>
      </c>
      <c r="BD14" s="305" t="str">
        <f t="shared" ca="1" si="41"/>
        <v/>
      </c>
      <c r="BE14" s="305" t="str">
        <f t="shared" ca="1" si="42"/>
        <v/>
      </c>
      <c r="BF14" s="305" t="str">
        <f t="shared" ca="1" si="43"/>
        <v/>
      </c>
      <c r="BG14" s="305" t="str">
        <f t="shared" ca="1" si="44"/>
        <v/>
      </c>
      <c r="BH14" s="305" t="str">
        <f t="shared" ca="1" si="45"/>
        <v/>
      </c>
      <c r="BI14" s="305" t="str">
        <f t="shared" ca="1" si="46"/>
        <v/>
      </c>
      <c r="BJ14" s="305" t="str">
        <f t="shared" ca="1" si="47"/>
        <v/>
      </c>
      <c r="BK14" s="305" t="str">
        <f t="shared" ca="1" si="48"/>
        <v/>
      </c>
      <c r="BL14" s="305" t="str">
        <f t="shared" ca="1" si="49"/>
        <v/>
      </c>
      <c r="BM14" s="305" t="str">
        <f t="shared" ca="1" si="50"/>
        <v/>
      </c>
      <c r="BN14" s="305" t="str">
        <f t="shared" ca="1" si="51"/>
        <v/>
      </c>
      <c r="BO14" s="305" t="str">
        <f t="shared" ca="1" si="52"/>
        <v/>
      </c>
      <c r="BP14" s="305" t="str">
        <f t="shared" ca="1" si="53"/>
        <v/>
      </c>
      <c r="BQ14" s="305" t="str">
        <f t="shared" ca="1" si="54"/>
        <v/>
      </c>
      <c r="BR14" s="305" t="str">
        <f t="shared" ca="1" si="55"/>
        <v/>
      </c>
      <c r="BS14" s="305" t="str">
        <f t="shared" ca="1" si="56"/>
        <v/>
      </c>
      <c r="BT14" s="305" t="str">
        <f t="shared" ca="1" si="57"/>
        <v/>
      </c>
      <c r="BU14" s="305" t="str">
        <f t="shared" ca="1" si="58"/>
        <v/>
      </c>
      <c r="BV14" s="305" t="str">
        <f t="shared" ca="1" si="59"/>
        <v/>
      </c>
      <c r="BW14" s="305" t="str">
        <f t="shared" ca="1" si="60"/>
        <v/>
      </c>
      <c r="BX14" s="305" t="str">
        <f t="shared" ca="1" si="61"/>
        <v/>
      </c>
      <c r="BY14" s="305" t="str">
        <f t="shared" ca="1" si="62"/>
        <v/>
      </c>
      <c r="BZ14" s="305" t="str">
        <f t="shared" ca="1" si="63"/>
        <v/>
      </c>
      <c r="CA14" s="305" t="str">
        <f t="shared" ca="1" si="64"/>
        <v/>
      </c>
      <c r="CB14" s="305" t="str">
        <f t="shared" ca="1" si="65"/>
        <v/>
      </c>
      <c r="CC14" s="305" t="str">
        <f t="shared" ca="1" si="66"/>
        <v/>
      </c>
      <c r="CD14" s="305" t="str">
        <f t="shared" ca="1" si="67"/>
        <v/>
      </c>
      <c r="CE14" s="305" t="str">
        <f t="shared" ca="1" si="68"/>
        <v/>
      </c>
      <c r="CF14" s="305" t="str">
        <f t="shared" ca="1" si="69"/>
        <v/>
      </c>
      <c r="CG14" s="306" t="str">
        <f t="shared" ca="1" si="70"/>
        <v/>
      </c>
    </row>
    <row r="15" spans="2:85" ht="18.75" customHeight="1">
      <c r="B15" s="284" t="str">
        <f t="shared" si="71"/>
        <v>北海道森港</v>
      </c>
      <c r="C15" s="301" t="s">
        <v>1522</v>
      </c>
      <c r="D15" s="221">
        <v>13455</v>
      </c>
      <c r="E15" s="295" t="s">
        <v>1061</v>
      </c>
      <c r="F15" s="220" t="s">
        <v>1073</v>
      </c>
      <c r="G15" s="221" t="s">
        <v>368</v>
      </c>
      <c r="H15" s="302" t="s">
        <v>367</v>
      </c>
      <c r="I15" s="284" t="str">
        <f>IF(COUNTIF($C$4:C15,C15)&gt;1,1,"")</f>
        <v/>
      </c>
      <c r="J15" s="303"/>
      <c r="K15" s="220" t="s">
        <v>1064</v>
      </c>
      <c r="L15" s="221" t="s">
        <v>391</v>
      </c>
      <c r="N15" s="284" t="s">
        <v>1182</v>
      </c>
      <c r="O15" s="304" t="str">
        <f t="shared" ca="1" si="0"/>
        <v>新潟西港</v>
      </c>
      <c r="P15" s="305" t="str">
        <f t="shared" ca="1" si="1"/>
        <v>直江津港</v>
      </c>
      <c r="Q15" s="305" t="str">
        <f t="shared" ca="1" si="2"/>
        <v>両津港</v>
      </c>
      <c r="R15" s="305" t="str">
        <f t="shared" ca="1" si="3"/>
        <v>相川港</v>
      </c>
      <c r="S15" s="305" t="str">
        <f t="shared" ca="1" si="4"/>
        <v>柏崎港</v>
      </c>
      <c r="T15" s="305" t="str">
        <f t="shared" ca="1" si="5"/>
        <v>新潟東港</v>
      </c>
      <c r="U15" s="305" t="str">
        <f t="shared" ca="1" si="6"/>
        <v>二見港</v>
      </c>
      <c r="V15" s="305" t="str">
        <f t="shared" ca="1" si="7"/>
        <v>姫川港</v>
      </c>
      <c r="W15" s="305" t="str">
        <f t="shared" ca="1" si="8"/>
        <v>小木港</v>
      </c>
      <c r="X15" s="305" t="str">
        <f t="shared" ca="1" si="9"/>
        <v>赤泊港</v>
      </c>
      <c r="Y15" s="305" t="str">
        <f t="shared" ca="1" si="10"/>
        <v>粟島港</v>
      </c>
      <c r="Z15" s="305" t="str">
        <f t="shared" ca="1" si="11"/>
        <v>寺泊港</v>
      </c>
      <c r="AA15" s="305" t="str">
        <f t="shared" ca="1" si="12"/>
        <v>岩船港</v>
      </c>
      <c r="AB15" s="305" t="str">
        <f t="shared" ca="1" si="13"/>
        <v/>
      </c>
      <c r="AC15" s="305" t="str">
        <f t="shared" ca="1" si="14"/>
        <v/>
      </c>
      <c r="AD15" s="305" t="str">
        <f t="shared" ca="1" si="15"/>
        <v/>
      </c>
      <c r="AE15" s="305" t="str">
        <f t="shared" ca="1" si="16"/>
        <v/>
      </c>
      <c r="AF15" s="305" t="str">
        <f t="shared" ca="1" si="17"/>
        <v/>
      </c>
      <c r="AG15" s="305" t="str">
        <f t="shared" ca="1" si="18"/>
        <v/>
      </c>
      <c r="AH15" s="305" t="str">
        <f t="shared" ca="1" si="19"/>
        <v/>
      </c>
      <c r="AI15" s="305" t="str">
        <f t="shared" ca="1" si="20"/>
        <v/>
      </c>
      <c r="AJ15" s="305" t="str">
        <f t="shared" ca="1" si="21"/>
        <v/>
      </c>
      <c r="AK15" s="305" t="str">
        <f t="shared" ca="1" si="22"/>
        <v/>
      </c>
      <c r="AL15" s="305" t="str">
        <f t="shared" ca="1" si="23"/>
        <v/>
      </c>
      <c r="AM15" s="305" t="str">
        <f t="shared" ca="1" si="24"/>
        <v/>
      </c>
      <c r="AN15" s="305" t="str">
        <f t="shared" ca="1" si="25"/>
        <v/>
      </c>
      <c r="AO15" s="305" t="str">
        <f t="shared" ca="1" si="26"/>
        <v/>
      </c>
      <c r="AP15" s="305" t="str">
        <f t="shared" ca="1" si="27"/>
        <v/>
      </c>
      <c r="AQ15" s="305" t="str">
        <f t="shared" ca="1" si="28"/>
        <v/>
      </c>
      <c r="AR15" s="305" t="str">
        <f t="shared" ca="1" si="29"/>
        <v/>
      </c>
      <c r="AS15" s="305" t="str">
        <f t="shared" ca="1" si="30"/>
        <v/>
      </c>
      <c r="AT15" s="305" t="str">
        <f t="shared" ca="1" si="31"/>
        <v/>
      </c>
      <c r="AU15" s="305" t="str">
        <f t="shared" ca="1" si="32"/>
        <v/>
      </c>
      <c r="AV15" s="305" t="str">
        <f t="shared" ca="1" si="33"/>
        <v/>
      </c>
      <c r="AW15" s="305" t="str">
        <f t="shared" ca="1" si="34"/>
        <v/>
      </c>
      <c r="AX15" s="305" t="str">
        <f t="shared" ca="1" si="35"/>
        <v/>
      </c>
      <c r="AY15" s="305" t="str">
        <f t="shared" ca="1" si="36"/>
        <v/>
      </c>
      <c r="AZ15" s="305" t="str">
        <f t="shared" ca="1" si="37"/>
        <v/>
      </c>
      <c r="BA15" s="305" t="str">
        <f t="shared" ca="1" si="38"/>
        <v/>
      </c>
      <c r="BB15" s="305" t="str">
        <f t="shared" ca="1" si="39"/>
        <v/>
      </c>
      <c r="BC15" s="305" t="str">
        <f t="shared" ca="1" si="40"/>
        <v/>
      </c>
      <c r="BD15" s="305" t="str">
        <f t="shared" ca="1" si="41"/>
        <v/>
      </c>
      <c r="BE15" s="305" t="str">
        <f t="shared" ca="1" si="42"/>
        <v/>
      </c>
      <c r="BF15" s="305" t="str">
        <f t="shared" ca="1" si="43"/>
        <v/>
      </c>
      <c r="BG15" s="305" t="str">
        <f t="shared" ca="1" si="44"/>
        <v/>
      </c>
      <c r="BH15" s="305" t="str">
        <f t="shared" ca="1" si="45"/>
        <v/>
      </c>
      <c r="BI15" s="305" t="str">
        <f t="shared" ca="1" si="46"/>
        <v/>
      </c>
      <c r="BJ15" s="305" t="str">
        <f t="shared" ca="1" si="47"/>
        <v/>
      </c>
      <c r="BK15" s="305" t="str">
        <f t="shared" ca="1" si="48"/>
        <v/>
      </c>
      <c r="BL15" s="305" t="str">
        <f t="shared" ca="1" si="49"/>
        <v/>
      </c>
      <c r="BM15" s="305" t="str">
        <f t="shared" ca="1" si="50"/>
        <v/>
      </c>
      <c r="BN15" s="305" t="str">
        <f t="shared" ca="1" si="51"/>
        <v/>
      </c>
      <c r="BO15" s="305" t="str">
        <f t="shared" ca="1" si="52"/>
        <v/>
      </c>
      <c r="BP15" s="305" t="str">
        <f t="shared" ca="1" si="53"/>
        <v/>
      </c>
      <c r="BQ15" s="305" t="str">
        <f t="shared" ca="1" si="54"/>
        <v/>
      </c>
      <c r="BR15" s="305" t="str">
        <f t="shared" ca="1" si="55"/>
        <v/>
      </c>
      <c r="BS15" s="305" t="str">
        <f t="shared" ca="1" si="56"/>
        <v/>
      </c>
      <c r="BT15" s="305" t="str">
        <f t="shared" ca="1" si="57"/>
        <v/>
      </c>
      <c r="BU15" s="305" t="str">
        <f t="shared" ca="1" si="58"/>
        <v/>
      </c>
      <c r="BV15" s="305" t="str">
        <f t="shared" ca="1" si="59"/>
        <v/>
      </c>
      <c r="BW15" s="305" t="str">
        <f t="shared" ca="1" si="60"/>
        <v/>
      </c>
      <c r="BX15" s="305" t="str">
        <f t="shared" ca="1" si="61"/>
        <v/>
      </c>
      <c r="BY15" s="305" t="str">
        <f t="shared" ca="1" si="62"/>
        <v/>
      </c>
      <c r="BZ15" s="305" t="str">
        <f t="shared" ca="1" si="63"/>
        <v/>
      </c>
      <c r="CA15" s="305" t="str">
        <f t="shared" ca="1" si="64"/>
        <v/>
      </c>
      <c r="CB15" s="305" t="str">
        <f t="shared" ca="1" si="65"/>
        <v/>
      </c>
      <c r="CC15" s="305" t="str">
        <f t="shared" ca="1" si="66"/>
        <v/>
      </c>
      <c r="CD15" s="305" t="str">
        <f t="shared" ca="1" si="67"/>
        <v/>
      </c>
      <c r="CE15" s="305" t="str">
        <f t="shared" ca="1" si="68"/>
        <v/>
      </c>
      <c r="CF15" s="305" t="str">
        <f t="shared" ca="1" si="69"/>
        <v/>
      </c>
      <c r="CG15" s="306" t="str">
        <f t="shared" ca="1" si="70"/>
        <v/>
      </c>
    </row>
    <row r="16" spans="2:85" ht="18.75" customHeight="1">
      <c r="B16" s="284" t="str">
        <f t="shared" si="71"/>
        <v>北海道江差港</v>
      </c>
      <c r="C16" s="301" t="s">
        <v>1523</v>
      </c>
      <c r="D16" s="221">
        <v>13617</v>
      </c>
      <c r="E16" s="295" t="s">
        <v>1061</v>
      </c>
      <c r="F16" s="220" t="s">
        <v>1074</v>
      </c>
      <c r="G16" s="221" t="s">
        <v>369</v>
      </c>
      <c r="H16" s="302" t="s">
        <v>367</v>
      </c>
      <c r="I16" s="284" t="str">
        <f>IF(COUNTIF($C$4:C16,C16)&gt;1,1,"")</f>
        <v/>
      </c>
      <c r="J16" s="307" t="s">
        <v>1101</v>
      </c>
      <c r="K16" s="220" t="s">
        <v>1102</v>
      </c>
      <c r="L16" s="221" t="s">
        <v>405</v>
      </c>
      <c r="N16" s="284" t="s">
        <v>1191</v>
      </c>
      <c r="O16" s="304" t="str">
        <f t="shared" ca="1" si="0"/>
        <v>富山港</v>
      </c>
      <c r="P16" s="305" t="str">
        <f t="shared" ca="1" si="1"/>
        <v>伏木港</v>
      </c>
      <c r="Q16" s="305" t="str">
        <f t="shared" ca="1" si="2"/>
        <v>富山新港</v>
      </c>
      <c r="R16" s="305" t="str">
        <f t="shared" ca="1" si="3"/>
        <v>国分港</v>
      </c>
      <c r="S16" s="305" t="str">
        <f t="shared" ca="1" si="4"/>
        <v/>
      </c>
      <c r="T16" s="305" t="str">
        <f t="shared" ca="1" si="5"/>
        <v/>
      </c>
      <c r="U16" s="305" t="str">
        <f t="shared" ca="1" si="6"/>
        <v/>
      </c>
      <c r="V16" s="305" t="str">
        <f t="shared" ca="1" si="7"/>
        <v/>
      </c>
      <c r="W16" s="305" t="str">
        <f t="shared" ca="1" si="8"/>
        <v/>
      </c>
      <c r="X16" s="305" t="str">
        <f t="shared" ca="1" si="9"/>
        <v/>
      </c>
      <c r="Y16" s="305" t="str">
        <f t="shared" ca="1" si="10"/>
        <v/>
      </c>
      <c r="Z16" s="305" t="str">
        <f t="shared" ca="1" si="11"/>
        <v/>
      </c>
      <c r="AA16" s="305" t="str">
        <f t="shared" ca="1" si="12"/>
        <v/>
      </c>
      <c r="AB16" s="305" t="str">
        <f t="shared" ca="1" si="13"/>
        <v/>
      </c>
      <c r="AC16" s="305" t="str">
        <f t="shared" ca="1" si="14"/>
        <v/>
      </c>
      <c r="AD16" s="305" t="str">
        <f t="shared" ca="1" si="15"/>
        <v/>
      </c>
      <c r="AE16" s="305" t="str">
        <f t="shared" ca="1" si="16"/>
        <v/>
      </c>
      <c r="AF16" s="305" t="str">
        <f t="shared" ca="1" si="17"/>
        <v/>
      </c>
      <c r="AG16" s="305" t="str">
        <f t="shared" ca="1" si="18"/>
        <v/>
      </c>
      <c r="AH16" s="305" t="str">
        <f t="shared" ca="1" si="19"/>
        <v/>
      </c>
      <c r="AI16" s="305" t="str">
        <f t="shared" ca="1" si="20"/>
        <v/>
      </c>
      <c r="AJ16" s="305" t="str">
        <f t="shared" ca="1" si="21"/>
        <v/>
      </c>
      <c r="AK16" s="305" t="str">
        <f t="shared" ca="1" si="22"/>
        <v/>
      </c>
      <c r="AL16" s="305" t="str">
        <f t="shared" ca="1" si="23"/>
        <v/>
      </c>
      <c r="AM16" s="305" t="str">
        <f t="shared" ca="1" si="24"/>
        <v/>
      </c>
      <c r="AN16" s="305" t="str">
        <f t="shared" ca="1" si="25"/>
        <v/>
      </c>
      <c r="AO16" s="305" t="str">
        <f t="shared" ca="1" si="26"/>
        <v/>
      </c>
      <c r="AP16" s="305" t="str">
        <f t="shared" ca="1" si="27"/>
        <v/>
      </c>
      <c r="AQ16" s="305" t="str">
        <f t="shared" ca="1" si="28"/>
        <v/>
      </c>
      <c r="AR16" s="305" t="str">
        <f t="shared" ca="1" si="29"/>
        <v/>
      </c>
      <c r="AS16" s="305" t="str">
        <f t="shared" ca="1" si="30"/>
        <v/>
      </c>
      <c r="AT16" s="305" t="str">
        <f t="shared" ca="1" si="31"/>
        <v/>
      </c>
      <c r="AU16" s="305" t="str">
        <f t="shared" ca="1" si="32"/>
        <v/>
      </c>
      <c r="AV16" s="305" t="str">
        <f t="shared" ca="1" si="33"/>
        <v/>
      </c>
      <c r="AW16" s="305" t="str">
        <f t="shared" ca="1" si="34"/>
        <v/>
      </c>
      <c r="AX16" s="305" t="str">
        <f t="shared" ca="1" si="35"/>
        <v/>
      </c>
      <c r="AY16" s="305" t="str">
        <f t="shared" ca="1" si="36"/>
        <v/>
      </c>
      <c r="AZ16" s="305" t="str">
        <f t="shared" ca="1" si="37"/>
        <v/>
      </c>
      <c r="BA16" s="305" t="str">
        <f t="shared" ca="1" si="38"/>
        <v/>
      </c>
      <c r="BB16" s="305" t="str">
        <f t="shared" ca="1" si="39"/>
        <v/>
      </c>
      <c r="BC16" s="305" t="str">
        <f t="shared" ca="1" si="40"/>
        <v/>
      </c>
      <c r="BD16" s="305" t="str">
        <f t="shared" ca="1" si="41"/>
        <v/>
      </c>
      <c r="BE16" s="305" t="str">
        <f t="shared" ca="1" si="42"/>
        <v/>
      </c>
      <c r="BF16" s="305" t="str">
        <f t="shared" ca="1" si="43"/>
        <v/>
      </c>
      <c r="BG16" s="305" t="str">
        <f t="shared" ca="1" si="44"/>
        <v/>
      </c>
      <c r="BH16" s="305" t="str">
        <f t="shared" ca="1" si="45"/>
        <v/>
      </c>
      <c r="BI16" s="305" t="str">
        <f t="shared" ca="1" si="46"/>
        <v/>
      </c>
      <c r="BJ16" s="305" t="str">
        <f t="shared" ca="1" si="47"/>
        <v/>
      </c>
      <c r="BK16" s="305" t="str">
        <f t="shared" ca="1" si="48"/>
        <v/>
      </c>
      <c r="BL16" s="305" t="str">
        <f t="shared" ca="1" si="49"/>
        <v/>
      </c>
      <c r="BM16" s="305" t="str">
        <f t="shared" ca="1" si="50"/>
        <v/>
      </c>
      <c r="BN16" s="305" t="str">
        <f t="shared" ca="1" si="51"/>
        <v/>
      </c>
      <c r="BO16" s="305" t="str">
        <f t="shared" ca="1" si="52"/>
        <v/>
      </c>
      <c r="BP16" s="305" t="str">
        <f t="shared" ca="1" si="53"/>
        <v/>
      </c>
      <c r="BQ16" s="305" t="str">
        <f t="shared" ca="1" si="54"/>
        <v/>
      </c>
      <c r="BR16" s="305" t="str">
        <f t="shared" ca="1" si="55"/>
        <v/>
      </c>
      <c r="BS16" s="305" t="str">
        <f t="shared" ca="1" si="56"/>
        <v/>
      </c>
      <c r="BT16" s="305" t="str">
        <f t="shared" ca="1" si="57"/>
        <v/>
      </c>
      <c r="BU16" s="305" t="str">
        <f t="shared" ca="1" si="58"/>
        <v/>
      </c>
      <c r="BV16" s="305" t="str">
        <f t="shared" ca="1" si="59"/>
        <v/>
      </c>
      <c r="BW16" s="305" t="str">
        <f t="shared" ca="1" si="60"/>
        <v/>
      </c>
      <c r="BX16" s="305" t="str">
        <f t="shared" ca="1" si="61"/>
        <v/>
      </c>
      <c r="BY16" s="305" t="str">
        <f t="shared" ca="1" si="62"/>
        <v/>
      </c>
      <c r="BZ16" s="305" t="str">
        <f t="shared" ca="1" si="63"/>
        <v/>
      </c>
      <c r="CA16" s="305" t="str">
        <f t="shared" ca="1" si="64"/>
        <v/>
      </c>
      <c r="CB16" s="305" t="str">
        <f t="shared" ca="1" si="65"/>
        <v/>
      </c>
      <c r="CC16" s="305" t="str">
        <f t="shared" ca="1" si="66"/>
        <v/>
      </c>
      <c r="CD16" s="305" t="str">
        <f t="shared" ca="1" si="67"/>
        <v/>
      </c>
      <c r="CE16" s="305" t="str">
        <f t="shared" ca="1" si="68"/>
        <v/>
      </c>
      <c r="CF16" s="305" t="str">
        <f t="shared" ca="1" si="69"/>
        <v/>
      </c>
      <c r="CG16" s="306" t="str">
        <f t="shared" ca="1" si="70"/>
        <v/>
      </c>
    </row>
    <row r="17" spans="2:85" ht="18.75" customHeight="1">
      <c r="B17" s="284" t="str">
        <f t="shared" si="71"/>
        <v>北海道岩内港</v>
      </c>
      <c r="C17" s="301" t="s">
        <v>1524</v>
      </c>
      <c r="D17" s="221">
        <v>14028</v>
      </c>
      <c r="E17" s="295" t="s">
        <v>1061</v>
      </c>
      <c r="F17" s="220" t="s">
        <v>1075</v>
      </c>
      <c r="G17" s="221" t="s">
        <v>370</v>
      </c>
      <c r="H17" s="302" t="s">
        <v>367</v>
      </c>
      <c r="I17" s="284" t="str">
        <f>IF(COUNTIF($C$4:C17,C17)&gt;1,1,"")</f>
        <v/>
      </c>
      <c r="J17" s="303"/>
      <c r="K17" s="220" t="s">
        <v>1103</v>
      </c>
      <c r="L17" s="221" t="s">
        <v>406</v>
      </c>
      <c r="N17" s="284" t="s">
        <v>1194</v>
      </c>
      <c r="O17" s="304" t="str">
        <f t="shared" ca="1" si="0"/>
        <v>七尾港［七尾地区］</v>
      </c>
      <c r="P17" s="305" t="str">
        <f t="shared" ca="1" si="1"/>
        <v>七尾港［能登島地区］</v>
      </c>
      <c r="Q17" s="305" t="str">
        <f t="shared" ca="1" si="2"/>
        <v>和倉港</v>
      </c>
      <c r="R17" s="305" t="str">
        <f t="shared" ca="1" si="3"/>
        <v>金沢港</v>
      </c>
      <c r="S17" s="305" t="str">
        <f t="shared" ca="1" si="4"/>
        <v>飯田港</v>
      </c>
      <c r="T17" s="305" t="str">
        <f t="shared" ca="1" si="5"/>
        <v>輪島港</v>
      </c>
      <c r="U17" s="305" t="str">
        <f t="shared" ca="1" si="6"/>
        <v>北陸電力志賀発電所</v>
      </c>
      <c r="V17" s="305" t="str">
        <f t="shared" ca="1" si="7"/>
        <v/>
      </c>
      <c r="W17" s="305" t="str">
        <f t="shared" ca="1" si="8"/>
        <v/>
      </c>
      <c r="X17" s="305" t="str">
        <f t="shared" ca="1" si="9"/>
        <v/>
      </c>
      <c r="Y17" s="305" t="str">
        <f t="shared" ca="1" si="10"/>
        <v/>
      </c>
      <c r="Z17" s="305" t="str">
        <f t="shared" ca="1" si="11"/>
        <v/>
      </c>
      <c r="AA17" s="305" t="str">
        <f t="shared" ca="1" si="12"/>
        <v/>
      </c>
      <c r="AB17" s="305" t="str">
        <f t="shared" ca="1" si="13"/>
        <v/>
      </c>
      <c r="AC17" s="305" t="str">
        <f t="shared" ca="1" si="14"/>
        <v/>
      </c>
      <c r="AD17" s="305" t="str">
        <f t="shared" ca="1" si="15"/>
        <v/>
      </c>
      <c r="AE17" s="305" t="str">
        <f t="shared" ca="1" si="16"/>
        <v/>
      </c>
      <c r="AF17" s="305" t="str">
        <f t="shared" ca="1" si="17"/>
        <v/>
      </c>
      <c r="AG17" s="305" t="str">
        <f t="shared" ca="1" si="18"/>
        <v/>
      </c>
      <c r="AH17" s="305" t="str">
        <f t="shared" ca="1" si="19"/>
        <v/>
      </c>
      <c r="AI17" s="305" t="str">
        <f t="shared" ca="1" si="20"/>
        <v/>
      </c>
      <c r="AJ17" s="305" t="str">
        <f t="shared" ca="1" si="21"/>
        <v/>
      </c>
      <c r="AK17" s="305" t="str">
        <f t="shared" ca="1" si="22"/>
        <v/>
      </c>
      <c r="AL17" s="305" t="str">
        <f t="shared" ca="1" si="23"/>
        <v/>
      </c>
      <c r="AM17" s="305" t="str">
        <f t="shared" ca="1" si="24"/>
        <v/>
      </c>
      <c r="AN17" s="305" t="str">
        <f t="shared" ca="1" si="25"/>
        <v/>
      </c>
      <c r="AO17" s="305" t="str">
        <f t="shared" ca="1" si="26"/>
        <v/>
      </c>
      <c r="AP17" s="305" t="str">
        <f t="shared" ca="1" si="27"/>
        <v/>
      </c>
      <c r="AQ17" s="305" t="str">
        <f t="shared" ca="1" si="28"/>
        <v/>
      </c>
      <c r="AR17" s="305" t="str">
        <f t="shared" ca="1" si="29"/>
        <v/>
      </c>
      <c r="AS17" s="305" t="str">
        <f t="shared" ca="1" si="30"/>
        <v/>
      </c>
      <c r="AT17" s="305" t="str">
        <f t="shared" ca="1" si="31"/>
        <v/>
      </c>
      <c r="AU17" s="305" t="str">
        <f t="shared" ca="1" si="32"/>
        <v/>
      </c>
      <c r="AV17" s="305" t="str">
        <f t="shared" ca="1" si="33"/>
        <v/>
      </c>
      <c r="AW17" s="305" t="str">
        <f t="shared" ca="1" si="34"/>
        <v/>
      </c>
      <c r="AX17" s="305" t="str">
        <f t="shared" ca="1" si="35"/>
        <v/>
      </c>
      <c r="AY17" s="305" t="str">
        <f t="shared" ca="1" si="36"/>
        <v/>
      </c>
      <c r="AZ17" s="305" t="str">
        <f t="shared" ca="1" si="37"/>
        <v/>
      </c>
      <c r="BA17" s="305" t="str">
        <f t="shared" ca="1" si="38"/>
        <v/>
      </c>
      <c r="BB17" s="305" t="str">
        <f t="shared" ca="1" si="39"/>
        <v/>
      </c>
      <c r="BC17" s="305" t="str">
        <f t="shared" ca="1" si="40"/>
        <v/>
      </c>
      <c r="BD17" s="305" t="str">
        <f t="shared" ca="1" si="41"/>
        <v/>
      </c>
      <c r="BE17" s="305" t="str">
        <f t="shared" ca="1" si="42"/>
        <v/>
      </c>
      <c r="BF17" s="305" t="str">
        <f t="shared" ca="1" si="43"/>
        <v/>
      </c>
      <c r="BG17" s="305" t="str">
        <f t="shared" ca="1" si="44"/>
        <v/>
      </c>
      <c r="BH17" s="305" t="str">
        <f t="shared" ca="1" si="45"/>
        <v/>
      </c>
      <c r="BI17" s="305" t="str">
        <f t="shared" ca="1" si="46"/>
        <v/>
      </c>
      <c r="BJ17" s="305" t="str">
        <f t="shared" ca="1" si="47"/>
        <v/>
      </c>
      <c r="BK17" s="305" t="str">
        <f t="shared" ca="1" si="48"/>
        <v/>
      </c>
      <c r="BL17" s="305" t="str">
        <f t="shared" ca="1" si="49"/>
        <v/>
      </c>
      <c r="BM17" s="305" t="str">
        <f t="shared" ca="1" si="50"/>
        <v/>
      </c>
      <c r="BN17" s="305" t="str">
        <f t="shared" ca="1" si="51"/>
        <v/>
      </c>
      <c r="BO17" s="305" t="str">
        <f t="shared" ca="1" si="52"/>
        <v/>
      </c>
      <c r="BP17" s="305" t="str">
        <f t="shared" ca="1" si="53"/>
        <v/>
      </c>
      <c r="BQ17" s="305" t="str">
        <f t="shared" ca="1" si="54"/>
        <v/>
      </c>
      <c r="BR17" s="305" t="str">
        <f t="shared" ca="1" si="55"/>
        <v/>
      </c>
      <c r="BS17" s="305" t="str">
        <f t="shared" ca="1" si="56"/>
        <v/>
      </c>
      <c r="BT17" s="305" t="str">
        <f t="shared" ca="1" si="57"/>
        <v/>
      </c>
      <c r="BU17" s="305" t="str">
        <f t="shared" ca="1" si="58"/>
        <v/>
      </c>
      <c r="BV17" s="305" t="str">
        <f t="shared" ca="1" si="59"/>
        <v/>
      </c>
      <c r="BW17" s="305" t="str">
        <f t="shared" ca="1" si="60"/>
        <v/>
      </c>
      <c r="BX17" s="305" t="str">
        <f t="shared" ca="1" si="61"/>
        <v/>
      </c>
      <c r="BY17" s="305" t="str">
        <f t="shared" ca="1" si="62"/>
        <v/>
      </c>
      <c r="BZ17" s="305" t="str">
        <f t="shared" ca="1" si="63"/>
        <v/>
      </c>
      <c r="CA17" s="305" t="str">
        <f t="shared" ca="1" si="64"/>
        <v/>
      </c>
      <c r="CB17" s="305" t="str">
        <f t="shared" ca="1" si="65"/>
        <v/>
      </c>
      <c r="CC17" s="305" t="str">
        <f t="shared" ca="1" si="66"/>
        <v/>
      </c>
      <c r="CD17" s="305" t="str">
        <f t="shared" ca="1" si="67"/>
        <v/>
      </c>
      <c r="CE17" s="305" t="str">
        <f t="shared" ca="1" si="68"/>
        <v/>
      </c>
      <c r="CF17" s="305" t="str">
        <f t="shared" ca="1" si="69"/>
        <v/>
      </c>
      <c r="CG17" s="306" t="str">
        <f t="shared" ca="1" si="70"/>
        <v/>
      </c>
    </row>
    <row r="18" spans="2:85" ht="18.75" customHeight="1">
      <c r="B18" s="284" t="str">
        <f t="shared" si="71"/>
        <v>北海道古平港</v>
      </c>
      <c r="C18" s="301" t="s">
        <v>1525</v>
      </c>
      <c r="D18" s="221">
        <v>14061</v>
      </c>
      <c r="E18" s="295" t="s">
        <v>1061</v>
      </c>
      <c r="F18" s="220" t="s">
        <v>1076</v>
      </c>
      <c r="G18" s="221" t="s">
        <v>371</v>
      </c>
      <c r="H18" s="302" t="s">
        <v>367</v>
      </c>
      <c r="I18" s="284" t="str">
        <f>IF(COUNTIF($C$4:C18,C18)&gt;1,1,"")</f>
        <v/>
      </c>
      <c r="J18" s="307" t="s">
        <v>1116</v>
      </c>
      <c r="K18" s="220" t="s">
        <v>1117</v>
      </c>
      <c r="L18" s="221" t="s">
        <v>422</v>
      </c>
      <c r="N18" s="284" t="s">
        <v>1200</v>
      </c>
      <c r="O18" s="304" t="str">
        <f t="shared" ca="1" si="0"/>
        <v>敦賀港</v>
      </c>
      <c r="P18" s="305" t="str">
        <f t="shared" ca="1" si="1"/>
        <v>福井港［三国地区］</v>
      </c>
      <c r="Q18" s="305" t="str">
        <f t="shared" ca="1" si="2"/>
        <v>内浦港</v>
      </c>
      <c r="R18" s="305" t="str">
        <f t="shared" ca="1" si="3"/>
        <v>関西電力美浜原子力発電所専用港</v>
      </c>
      <c r="S18" s="305" t="str">
        <f t="shared" ca="1" si="4"/>
        <v>小浜漁港</v>
      </c>
      <c r="T18" s="305" t="str">
        <f t="shared" ca="1" si="5"/>
        <v>福井港［一点けい留ブイ］</v>
      </c>
      <c r="U18" s="305" t="str">
        <f t="shared" ca="1" si="6"/>
        <v>関西電力大飯原子力発電所専用港</v>
      </c>
      <c r="V18" s="305" t="str">
        <f t="shared" ca="1" si="7"/>
        <v/>
      </c>
      <c r="W18" s="305" t="str">
        <f t="shared" ca="1" si="8"/>
        <v/>
      </c>
      <c r="X18" s="305" t="str">
        <f t="shared" ca="1" si="9"/>
        <v/>
      </c>
      <c r="Y18" s="305" t="str">
        <f t="shared" ca="1" si="10"/>
        <v/>
      </c>
      <c r="Z18" s="305" t="str">
        <f t="shared" ca="1" si="11"/>
        <v/>
      </c>
      <c r="AA18" s="305" t="str">
        <f t="shared" ca="1" si="12"/>
        <v/>
      </c>
      <c r="AB18" s="305" t="str">
        <f t="shared" ca="1" si="13"/>
        <v/>
      </c>
      <c r="AC18" s="305" t="str">
        <f t="shared" ca="1" si="14"/>
        <v/>
      </c>
      <c r="AD18" s="305" t="str">
        <f t="shared" ca="1" si="15"/>
        <v/>
      </c>
      <c r="AE18" s="305" t="str">
        <f t="shared" ca="1" si="16"/>
        <v/>
      </c>
      <c r="AF18" s="305" t="str">
        <f t="shared" ca="1" si="17"/>
        <v/>
      </c>
      <c r="AG18" s="305" t="str">
        <f t="shared" ca="1" si="18"/>
        <v/>
      </c>
      <c r="AH18" s="305" t="str">
        <f t="shared" ca="1" si="19"/>
        <v/>
      </c>
      <c r="AI18" s="305" t="str">
        <f t="shared" ca="1" si="20"/>
        <v/>
      </c>
      <c r="AJ18" s="305" t="str">
        <f t="shared" ca="1" si="21"/>
        <v/>
      </c>
      <c r="AK18" s="305" t="str">
        <f t="shared" ca="1" si="22"/>
        <v/>
      </c>
      <c r="AL18" s="305" t="str">
        <f t="shared" ca="1" si="23"/>
        <v/>
      </c>
      <c r="AM18" s="305" t="str">
        <f t="shared" ca="1" si="24"/>
        <v/>
      </c>
      <c r="AN18" s="305" t="str">
        <f t="shared" ca="1" si="25"/>
        <v/>
      </c>
      <c r="AO18" s="305" t="str">
        <f t="shared" ca="1" si="26"/>
        <v/>
      </c>
      <c r="AP18" s="305" t="str">
        <f t="shared" ca="1" si="27"/>
        <v/>
      </c>
      <c r="AQ18" s="305" t="str">
        <f t="shared" ca="1" si="28"/>
        <v/>
      </c>
      <c r="AR18" s="305" t="str">
        <f t="shared" ca="1" si="29"/>
        <v/>
      </c>
      <c r="AS18" s="305" t="str">
        <f t="shared" ca="1" si="30"/>
        <v/>
      </c>
      <c r="AT18" s="305" t="str">
        <f t="shared" ca="1" si="31"/>
        <v/>
      </c>
      <c r="AU18" s="305" t="str">
        <f t="shared" ca="1" si="32"/>
        <v/>
      </c>
      <c r="AV18" s="305" t="str">
        <f t="shared" ca="1" si="33"/>
        <v/>
      </c>
      <c r="AW18" s="305" t="str">
        <f t="shared" ca="1" si="34"/>
        <v/>
      </c>
      <c r="AX18" s="305" t="str">
        <f t="shared" ca="1" si="35"/>
        <v/>
      </c>
      <c r="AY18" s="305" t="str">
        <f t="shared" ca="1" si="36"/>
        <v/>
      </c>
      <c r="AZ18" s="305" t="str">
        <f t="shared" ca="1" si="37"/>
        <v/>
      </c>
      <c r="BA18" s="305" t="str">
        <f t="shared" ca="1" si="38"/>
        <v/>
      </c>
      <c r="BB18" s="305" t="str">
        <f t="shared" ca="1" si="39"/>
        <v/>
      </c>
      <c r="BC18" s="305" t="str">
        <f t="shared" ca="1" si="40"/>
        <v/>
      </c>
      <c r="BD18" s="305" t="str">
        <f t="shared" ca="1" si="41"/>
        <v/>
      </c>
      <c r="BE18" s="305" t="str">
        <f t="shared" ca="1" si="42"/>
        <v/>
      </c>
      <c r="BF18" s="305" t="str">
        <f t="shared" ca="1" si="43"/>
        <v/>
      </c>
      <c r="BG18" s="305" t="str">
        <f t="shared" ca="1" si="44"/>
        <v/>
      </c>
      <c r="BH18" s="305" t="str">
        <f t="shared" ca="1" si="45"/>
        <v/>
      </c>
      <c r="BI18" s="305" t="str">
        <f t="shared" ca="1" si="46"/>
        <v/>
      </c>
      <c r="BJ18" s="305" t="str">
        <f t="shared" ca="1" si="47"/>
        <v/>
      </c>
      <c r="BK18" s="305" t="str">
        <f t="shared" ca="1" si="48"/>
        <v/>
      </c>
      <c r="BL18" s="305" t="str">
        <f t="shared" ca="1" si="49"/>
        <v/>
      </c>
      <c r="BM18" s="305" t="str">
        <f t="shared" ca="1" si="50"/>
        <v/>
      </c>
      <c r="BN18" s="305" t="str">
        <f t="shared" ca="1" si="51"/>
        <v/>
      </c>
      <c r="BO18" s="305" t="str">
        <f t="shared" ca="1" si="52"/>
        <v/>
      </c>
      <c r="BP18" s="305" t="str">
        <f t="shared" ca="1" si="53"/>
        <v/>
      </c>
      <c r="BQ18" s="305" t="str">
        <f t="shared" ca="1" si="54"/>
        <v/>
      </c>
      <c r="BR18" s="305" t="str">
        <f t="shared" ca="1" si="55"/>
        <v/>
      </c>
      <c r="BS18" s="305" t="str">
        <f t="shared" ca="1" si="56"/>
        <v/>
      </c>
      <c r="BT18" s="305" t="str">
        <f t="shared" ca="1" si="57"/>
        <v/>
      </c>
      <c r="BU18" s="305" t="str">
        <f t="shared" ca="1" si="58"/>
        <v/>
      </c>
      <c r="BV18" s="305" t="str">
        <f t="shared" ca="1" si="59"/>
        <v/>
      </c>
      <c r="BW18" s="305" t="str">
        <f t="shared" ca="1" si="60"/>
        <v/>
      </c>
      <c r="BX18" s="305" t="str">
        <f t="shared" ca="1" si="61"/>
        <v/>
      </c>
      <c r="BY18" s="305" t="str">
        <f t="shared" ca="1" si="62"/>
        <v/>
      </c>
      <c r="BZ18" s="305" t="str">
        <f t="shared" ca="1" si="63"/>
        <v/>
      </c>
      <c r="CA18" s="305" t="str">
        <f t="shared" ca="1" si="64"/>
        <v/>
      </c>
      <c r="CB18" s="305" t="str">
        <f t="shared" ca="1" si="65"/>
        <v/>
      </c>
      <c r="CC18" s="305" t="str">
        <f t="shared" ca="1" si="66"/>
        <v/>
      </c>
      <c r="CD18" s="305" t="str">
        <f t="shared" ca="1" si="67"/>
        <v/>
      </c>
      <c r="CE18" s="305" t="str">
        <f t="shared" ca="1" si="68"/>
        <v/>
      </c>
      <c r="CF18" s="305" t="str">
        <f t="shared" ca="1" si="69"/>
        <v/>
      </c>
      <c r="CG18" s="306" t="str">
        <f t="shared" ca="1" si="70"/>
        <v/>
      </c>
    </row>
    <row r="19" spans="2:85" ht="18.75" customHeight="1">
      <c r="B19" s="284" t="str">
        <f t="shared" si="71"/>
        <v>北海道増毛港</v>
      </c>
      <c r="C19" s="301" t="s">
        <v>1526</v>
      </c>
      <c r="D19" s="221">
        <v>14818</v>
      </c>
      <c r="E19" s="295" t="s">
        <v>1061</v>
      </c>
      <c r="F19" s="220" t="s">
        <v>1077</v>
      </c>
      <c r="G19" s="221" t="s">
        <v>372</v>
      </c>
      <c r="H19" s="302" t="s">
        <v>367</v>
      </c>
      <c r="I19" s="284" t="str">
        <f>IF(COUNTIF($C$4:C19,C19)&gt;1,1,"")</f>
        <v/>
      </c>
      <c r="J19" s="303"/>
      <c r="K19" s="220" t="s">
        <v>1118</v>
      </c>
      <c r="L19" s="221" t="s">
        <v>423</v>
      </c>
      <c r="N19" s="284" t="s">
        <v>1208</v>
      </c>
      <c r="O19" s="304" t="str">
        <f t="shared" ca="1" si="0"/>
        <v>静浦漁港</v>
      </c>
      <c r="P19" s="305" t="str">
        <f t="shared" ca="1" si="1"/>
        <v>清水港</v>
      </c>
      <c r="Q19" s="305" t="str">
        <f t="shared" ca="1" si="2"/>
        <v>熱海港</v>
      </c>
      <c r="R19" s="305" t="str">
        <f t="shared" ca="1" si="3"/>
        <v>伊東港</v>
      </c>
      <c r="S19" s="305" t="str">
        <f t="shared" ca="1" si="4"/>
        <v>田子の浦港</v>
      </c>
      <c r="T19" s="305" t="str">
        <f t="shared" ca="1" si="5"/>
        <v>焼津漁港</v>
      </c>
      <c r="U19" s="305" t="str">
        <f t="shared" ca="1" si="6"/>
        <v>下田港</v>
      </c>
      <c r="V19" s="305" t="str">
        <f t="shared" ca="1" si="7"/>
        <v>田子漁港</v>
      </c>
      <c r="W19" s="305" t="str">
        <f t="shared" ca="1" si="8"/>
        <v>大井川港</v>
      </c>
      <c r="X19" s="305" t="str">
        <f t="shared" ca="1" si="9"/>
        <v>御前崎港</v>
      </c>
      <c r="Y19" s="305" t="str">
        <f t="shared" ca="1" si="10"/>
        <v>戸田漁港</v>
      </c>
      <c r="Z19" s="305" t="str">
        <f t="shared" ca="1" si="11"/>
        <v>沼津港</v>
      </c>
      <c r="AA19" s="305" t="str">
        <f t="shared" ca="1" si="12"/>
        <v>稲取漁港</v>
      </c>
      <c r="AB19" s="305" t="str">
        <f t="shared" ca="1" si="13"/>
        <v>安良里漁港</v>
      </c>
      <c r="AC19" s="305" t="str">
        <f t="shared" ca="1" si="14"/>
        <v>松崎港</v>
      </c>
      <c r="AD19" s="305" t="str">
        <f t="shared" ca="1" si="15"/>
        <v>宇久須港</v>
      </c>
      <c r="AE19" s="305" t="str">
        <f t="shared" ca="1" si="16"/>
        <v>土肥港</v>
      </c>
      <c r="AF19" s="305" t="str">
        <f t="shared" ca="1" si="17"/>
        <v>妻良漁港</v>
      </c>
      <c r="AG19" s="305" t="str">
        <f t="shared" ca="1" si="18"/>
        <v/>
      </c>
      <c r="AH19" s="305" t="str">
        <f t="shared" ca="1" si="19"/>
        <v/>
      </c>
      <c r="AI19" s="305" t="str">
        <f t="shared" ca="1" si="20"/>
        <v/>
      </c>
      <c r="AJ19" s="305" t="str">
        <f t="shared" ca="1" si="21"/>
        <v/>
      </c>
      <c r="AK19" s="305" t="str">
        <f t="shared" ca="1" si="22"/>
        <v/>
      </c>
      <c r="AL19" s="305" t="str">
        <f t="shared" ca="1" si="23"/>
        <v/>
      </c>
      <c r="AM19" s="305" t="str">
        <f t="shared" ca="1" si="24"/>
        <v/>
      </c>
      <c r="AN19" s="305" t="str">
        <f t="shared" ca="1" si="25"/>
        <v/>
      </c>
      <c r="AO19" s="305" t="str">
        <f t="shared" ca="1" si="26"/>
        <v/>
      </c>
      <c r="AP19" s="305" t="str">
        <f t="shared" ca="1" si="27"/>
        <v/>
      </c>
      <c r="AQ19" s="305" t="str">
        <f t="shared" ca="1" si="28"/>
        <v/>
      </c>
      <c r="AR19" s="305" t="str">
        <f t="shared" ca="1" si="29"/>
        <v/>
      </c>
      <c r="AS19" s="305" t="str">
        <f t="shared" ca="1" si="30"/>
        <v/>
      </c>
      <c r="AT19" s="305" t="str">
        <f t="shared" ca="1" si="31"/>
        <v/>
      </c>
      <c r="AU19" s="305" t="str">
        <f t="shared" ca="1" si="32"/>
        <v/>
      </c>
      <c r="AV19" s="305" t="str">
        <f t="shared" ca="1" si="33"/>
        <v/>
      </c>
      <c r="AW19" s="305" t="str">
        <f t="shared" ca="1" si="34"/>
        <v/>
      </c>
      <c r="AX19" s="305" t="str">
        <f t="shared" ca="1" si="35"/>
        <v/>
      </c>
      <c r="AY19" s="305" t="str">
        <f t="shared" ca="1" si="36"/>
        <v/>
      </c>
      <c r="AZ19" s="305" t="str">
        <f t="shared" ca="1" si="37"/>
        <v/>
      </c>
      <c r="BA19" s="305" t="str">
        <f t="shared" ca="1" si="38"/>
        <v/>
      </c>
      <c r="BB19" s="305" t="str">
        <f t="shared" ca="1" si="39"/>
        <v/>
      </c>
      <c r="BC19" s="305" t="str">
        <f t="shared" ca="1" si="40"/>
        <v/>
      </c>
      <c r="BD19" s="305" t="str">
        <f t="shared" ca="1" si="41"/>
        <v/>
      </c>
      <c r="BE19" s="305" t="str">
        <f t="shared" ca="1" si="42"/>
        <v/>
      </c>
      <c r="BF19" s="305" t="str">
        <f t="shared" ca="1" si="43"/>
        <v/>
      </c>
      <c r="BG19" s="305" t="str">
        <f t="shared" ca="1" si="44"/>
        <v/>
      </c>
      <c r="BH19" s="305" t="str">
        <f t="shared" ca="1" si="45"/>
        <v/>
      </c>
      <c r="BI19" s="305" t="str">
        <f t="shared" ca="1" si="46"/>
        <v/>
      </c>
      <c r="BJ19" s="305" t="str">
        <f t="shared" ca="1" si="47"/>
        <v/>
      </c>
      <c r="BK19" s="305" t="str">
        <f t="shared" ca="1" si="48"/>
        <v/>
      </c>
      <c r="BL19" s="305" t="str">
        <f t="shared" ca="1" si="49"/>
        <v/>
      </c>
      <c r="BM19" s="305" t="str">
        <f t="shared" ca="1" si="50"/>
        <v/>
      </c>
      <c r="BN19" s="305" t="str">
        <f t="shared" ca="1" si="51"/>
        <v/>
      </c>
      <c r="BO19" s="305" t="str">
        <f t="shared" ca="1" si="52"/>
        <v/>
      </c>
      <c r="BP19" s="305" t="str">
        <f t="shared" ca="1" si="53"/>
        <v/>
      </c>
      <c r="BQ19" s="305" t="str">
        <f t="shared" ca="1" si="54"/>
        <v/>
      </c>
      <c r="BR19" s="305" t="str">
        <f t="shared" ca="1" si="55"/>
        <v/>
      </c>
      <c r="BS19" s="305" t="str">
        <f t="shared" ca="1" si="56"/>
        <v/>
      </c>
      <c r="BT19" s="305" t="str">
        <f t="shared" ca="1" si="57"/>
        <v/>
      </c>
      <c r="BU19" s="305" t="str">
        <f t="shared" ca="1" si="58"/>
        <v/>
      </c>
      <c r="BV19" s="305" t="str">
        <f t="shared" ca="1" si="59"/>
        <v/>
      </c>
      <c r="BW19" s="305" t="str">
        <f t="shared" ca="1" si="60"/>
        <v/>
      </c>
      <c r="BX19" s="305" t="str">
        <f t="shared" ca="1" si="61"/>
        <v/>
      </c>
      <c r="BY19" s="305" t="str">
        <f t="shared" ca="1" si="62"/>
        <v/>
      </c>
      <c r="BZ19" s="305" t="str">
        <f t="shared" ca="1" si="63"/>
        <v/>
      </c>
      <c r="CA19" s="305" t="str">
        <f t="shared" ca="1" si="64"/>
        <v/>
      </c>
      <c r="CB19" s="305" t="str">
        <f t="shared" ca="1" si="65"/>
        <v/>
      </c>
      <c r="CC19" s="305" t="str">
        <f t="shared" ca="1" si="66"/>
        <v/>
      </c>
      <c r="CD19" s="305" t="str">
        <f t="shared" ca="1" si="67"/>
        <v/>
      </c>
      <c r="CE19" s="305" t="str">
        <f t="shared" ca="1" si="68"/>
        <v/>
      </c>
      <c r="CF19" s="305" t="str">
        <f t="shared" ca="1" si="69"/>
        <v/>
      </c>
      <c r="CG19" s="306" t="str">
        <f t="shared" ca="1" si="70"/>
        <v/>
      </c>
    </row>
    <row r="20" spans="2:85" ht="18.75" customHeight="1">
      <c r="B20" s="284" t="str">
        <f t="shared" si="71"/>
        <v>北海道様似港</v>
      </c>
      <c r="C20" s="301" t="s">
        <v>1527</v>
      </c>
      <c r="D20" s="221">
        <v>16080</v>
      </c>
      <c r="E20" s="295" t="s">
        <v>1061</v>
      </c>
      <c r="F20" s="220" t="s">
        <v>1078</v>
      </c>
      <c r="G20" s="221" t="s">
        <v>373</v>
      </c>
      <c r="H20" s="302" t="s">
        <v>367</v>
      </c>
      <c r="I20" s="284" t="str">
        <f>IF(COUNTIF($C$4:C20,C20)&gt;1,1,"")</f>
        <v/>
      </c>
      <c r="J20" s="303"/>
      <c r="K20" s="220" t="s">
        <v>1119</v>
      </c>
      <c r="L20" s="221" t="s">
        <v>424</v>
      </c>
      <c r="N20" s="284" t="s">
        <v>548</v>
      </c>
      <c r="O20" s="304" t="str">
        <f t="shared" ca="1" si="0"/>
        <v>名古屋港（新日鉄東海）</v>
      </c>
      <c r="P20" s="305" t="str">
        <f t="shared" ca="1" si="1"/>
        <v>三河港（蒲郡港）</v>
      </c>
      <c r="Q20" s="305" t="str">
        <f t="shared" ca="1" si="2"/>
        <v>衣浦港（新川港）</v>
      </c>
      <c r="R20" s="305" t="str">
        <f t="shared" ca="1" si="3"/>
        <v>倉舞港（西蒲港）</v>
      </c>
      <c r="S20" s="305" t="str">
        <f t="shared" ca="1" si="4"/>
        <v>常滑港</v>
      </c>
      <c r="T20" s="305" t="str">
        <f t="shared" ca="1" si="5"/>
        <v>師崎港</v>
      </c>
      <c r="U20" s="305" t="str">
        <f t="shared" ca="1" si="6"/>
        <v>内海港</v>
      </c>
      <c r="V20" s="305" t="str">
        <f t="shared" ca="1" si="7"/>
        <v>河和港</v>
      </c>
      <c r="W20" s="305" t="str">
        <f t="shared" ca="1" si="8"/>
        <v>冨具崎港</v>
      </c>
      <c r="X20" s="305" t="str">
        <f t="shared" ca="1" si="9"/>
        <v>吉田港</v>
      </c>
      <c r="Y20" s="305" t="str">
        <f t="shared" ca="1" si="10"/>
        <v>東幡豆港</v>
      </c>
      <c r="Z20" s="305" t="str">
        <f t="shared" ca="1" si="11"/>
        <v>馬草港</v>
      </c>
      <c r="AA20" s="305" t="str">
        <f t="shared" ca="1" si="12"/>
        <v>福江港</v>
      </c>
      <c r="AB20" s="305" t="str">
        <f t="shared" ca="1" si="13"/>
        <v>伊良湖港</v>
      </c>
      <c r="AC20" s="305" t="str">
        <f t="shared" ca="1" si="14"/>
        <v>泉港</v>
      </c>
      <c r="AD20" s="305" t="str">
        <f t="shared" ca="1" si="15"/>
        <v>中部電力専用バース</v>
      </c>
      <c r="AE20" s="305" t="str">
        <f t="shared" ca="1" si="16"/>
        <v>伊川津港</v>
      </c>
      <c r="AF20" s="305" t="str">
        <f t="shared" ca="1" si="17"/>
        <v>二川港</v>
      </c>
      <c r="AG20" s="305" t="str">
        <f t="shared" ca="1" si="18"/>
        <v>高豊港</v>
      </c>
      <c r="AH20" s="305" t="str">
        <f t="shared" ca="1" si="19"/>
        <v>蜆川港</v>
      </c>
      <c r="AI20" s="305" t="str">
        <f t="shared" ca="1" si="20"/>
        <v>大浜港</v>
      </c>
      <c r="AJ20" s="305" t="str">
        <f t="shared" ca="1" si="21"/>
        <v>寺津港</v>
      </c>
      <c r="AK20" s="305" t="str">
        <f t="shared" ca="1" si="22"/>
        <v>勝川港</v>
      </c>
      <c r="AL20" s="305" t="str">
        <f t="shared" ca="1" si="23"/>
        <v>知柄港</v>
      </c>
      <c r="AM20" s="305" t="str">
        <f t="shared" ca="1" si="24"/>
        <v>三谷港</v>
      </c>
      <c r="AN20" s="305" t="str">
        <f t="shared" ca="1" si="25"/>
        <v>形原港</v>
      </c>
      <c r="AO20" s="305" t="str">
        <f t="shared" ca="1" si="26"/>
        <v>大野港</v>
      </c>
      <c r="AP20" s="305" t="str">
        <f t="shared" ca="1" si="27"/>
        <v>苅屋港</v>
      </c>
      <c r="AQ20" s="305" t="str">
        <f t="shared" ca="1" si="28"/>
        <v>鬼崎港</v>
      </c>
      <c r="AR20" s="305" t="str">
        <f t="shared" ca="1" si="29"/>
        <v>豊丘港</v>
      </c>
      <c r="AS20" s="305" t="str">
        <f t="shared" ca="1" si="30"/>
        <v>大井港</v>
      </c>
      <c r="AT20" s="305" t="str">
        <f t="shared" ca="1" si="31"/>
        <v>日間賀港（東・西日間賀港）</v>
      </c>
      <c r="AU20" s="305" t="str">
        <f t="shared" ca="1" si="32"/>
        <v>篠島港</v>
      </c>
      <c r="AV20" s="305" t="str">
        <f t="shared" ca="1" si="33"/>
        <v>豊浜港</v>
      </c>
      <c r="AW20" s="305" t="str">
        <f t="shared" ca="1" si="34"/>
        <v>宇津江港</v>
      </c>
      <c r="AX20" s="305" t="str">
        <f t="shared" ca="1" si="35"/>
        <v>山海港</v>
      </c>
      <c r="AY20" s="305" t="str">
        <f t="shared" ca="1" si="36"/>
        <v>上野間港</v>
      </c>
      <c r="AZ20" s="305" t="str">
        <f t="shared" ca="1" si="37"/>
        <v>伊勢湾シーバース</v>
      </c>
      <c r="BA20" s="305" t="str">
        <f t="shared" ca="1" si="38"/>
        <v>三河港（豊橋港）</v>
      </c>
      <c r="BB20" s="305" t="str">
        <f t="shared" ca="1" si="39"/>
        <v>赤羽根港</v>
      </c>
      <c r="BC20" s="305" t="str">
        <f t="shared" ca="1" si="40"/>
        <v>三河港（鬮港）</v>
      </c>
      <c r="BD20" s="305" t="str">
        <f t="shared" ca="1" si="41"/>
        <v>中部国際空港（空港島）</v>
      </c>
      <c r="BE20" s="305" t="str">
        <f t="shared" ca="1" si="42"/>
        <v>中部国際空港対岸部（前島）</v>
      </c>
      <c r="BF20" s="305" t="str">
        <f t="shared" ca="1" si="43"/>
        <v/>
      </c>
      <c r="BG20" s="305" t="str">
        <f t="shared" ca="1" si="44"/>
        <v/>
      </c>
      <c r="BH20" s="305" t="str">
        <f t="shared" ca="1" si="45"/>
        <v/>
      </c>
      <c r="BI20" s="305" t="str">
        <f t="shared" ca="1" si="46"/>
        <v/>
      </c>
      <c r="BJ20" s="305" t="str">
        <f t="shared" ca="1" si="47"/>
        <v/>
      </c>
      <c r="BK20" s="305" t="str">
        <f t="shared" ca="1" si="48"/>
        <v/>
      </c>
      <c r="BL20" s="305" t="str">
        <f t="shared" ca="1" si="49"/>
        <v/>
      </c>
      <c r="BM20" s="305" t="str">
        <f t="shared" ca="1" si="50"/>
        <v/>
      </c>
      <c r="BN20" s="305" t="str">
        <f t="shared" ca="1" si="51"/>
        <v/>
      </c>
      <c r="BO20" s="305" t="str">
        <f t="shared" ca="1" si="52"/>
        <v/>
      </c>
      <c r="BP20" s="305" t="str">
        <f t="shared" ca="1" si="53"/>
        <v/>
      </c>
      <c r="BQ20" s="305" t="str">
        <f t="shared" ca="1" si="54"/>
        <v/>
      </c>
      <c r="BR20" s="305" t="str">
        <f t="shared" ca="1" si="55"/>
        <v/>
      </c>
      <c r="BS20" s="305" t="str">
        <f t="shared" ca="1" si="56"/>
        <v/>
      </c>
      <c r="BT20" s="305" t="str">
        <f t="shared" ca="1" si="57"/>
        <v/>
      </c>
      <c r="BU20" s="305" t="str">
        <f t="shared" ca="1" si="58"/>
        <v/>
      </c>
      <c r="BV20" s="305" t="str">
        <f t="shared" ca="1" si="59"/>
        <v/>
      </c>
      <c r="BW20" s="305" t="str">
        <f t="shared" ca="1" si="60"/>
        <v/>
      </c>
      <c r="BX20" s="305" t="str">
        <f t="shared" ca="1" si="61"/>
        <v/>
      </c>
      <c r="BY20" s="305" t="str">
        <f t="shared" ca="1" si="62"/>
        <v/>
      </c>
      <c r="BZ20" s="305" t="str">
        <f t="shared" ca="1" si="63"/>
        <v/>
      </c>
      <c r="CA20" s="305" t="str">
        <f t="shared" ca="1" si="64"/>
        <v/>
      </c>
      <c r="CB20" s="305" t="str">
        <f t="shared" ca="1" si="65"/>
        <v/>
      </c>
      <c r="CC20" s="305" t="str">
        <f t="shared" ca="1" si="66"/>
        <v/>
      </c>
      <c r="CD20" s="305" t="str">
        <f t="shared" ca="1" si="67"/>
        <v/>
      </c>
      <c r="CE20" s="305" t="str">
        <f t="shared" ca="1" si="68"/>
        <v/>
      </c>
      <c r="CF20" s="305" t="str">
        <f t="shared" ca="1" si="69"/>
        <v/>
      </c>
      <c r="CG20" s="306" t="str">
        <f t="shared" ca="1" si="70"/>
        <v/>
      </c>
    </row>
    <row r="21" spans="2:85" ht="18.75" customHeight="1">
      <c r="B21" s="284" t="str">
        <f t="shared" si="71"/>
        <v>北海道十勝港</v>
      </c>
      <c r="C21" s="301" t="s">
        <v>1528</v>
      </c>
      <c r="D21" s="221">
        <v>16420</v>
      </c>
      <c r="E21" s="295" t="s">
        <v>1061</v>
      </c>
      <c r="F21" s="220" t="s">
        <v>1079</v>
      </c>
      <c r="G21" s="221" t="s">
        <v>374</v>
      </c>
      <c r="H21" s="302" t="s">
        <v>356</v>
      </c>
      <c r="I21" s="284" t="str">
        <f>IF(COUNTIF($C$4:C21,C21)&gt;1,1,"")</f>
        <v/>
      </c>
      <c r="J21" s="307" t="s">
        <v>1124</v>
      </c>
      <c r="K21" s="220" t="s">
        <v>1125</v>
      </c>
      <c r="L21" s="221" t="s">
        <v>429</v>
      </c>
      <c r="N21" s="284" t="s">
        <v>1232</v>
      </c>
      <c r="O21" s="304" t="str">
        <f t="shared" ca="1" si="0"/>
        <v>四日市港［四日市地区］</v>
      </c>
      <c r="P21" s="305" t="str">
        <f t="shared" ca="1" si="1"/>
        <v>尾鷲港</v>
      </c>
      <c r="Q21" s="305" t="str">
        <f t="shared" ca="1" si="2"/>
        <v>津松阪港［松阪地区］</v>
      </c>
      <c r="R21" s="305" t="str">
        <f t="shared" ca="1" si="3"/>
        <v>鳥羽港</v>
      </c>
      <c r="S21" s="305" t="str">
        <f t="shared" ca="1" si="4"/>
        <v>五ケ所港</v>
      </c>
      <c r="T21" s="305" t="str">
        <f t="shared" ca="1" si="5"/>
        <v>吉津港</v>
      </c>
      <c r="U21" s="305" t="str">
        <f t="shared" ca="1" si="6"/>
        <v>引本港</v>
      </c>
      <c r="V21" s="305" t="str">
        <f t="shared" ca="1" si="7"/>
        <v>津松阪港［津地区］</v>
      </c>
      <c r="W21" s="305" t="str">
        <f t="shared" ca="1" si="8"/>
        <v>的矢港</v>
      </c>
      <c r="X21" s="305" t="str">
        <f t="shared" ca="1" si="9"/>
        <v>浜島港</v>
      </c>
      <c r="Y21" s="305" t="str">
        <f t="shared" ca="1" si="10"/>
        <v>宇治山田港</v>
      </c>
      <c r="Z21" s="305" t="str">
        <f t="shared" ca="1" si="11"/>
        <v>賀田港</v>
      </c>
      <c r="AA21" s="305" t="str">
        <f t="shared" ca="1" si="12"/>
        <v>三木里港</v>
      </c>
      <c r="AB21" s="305" t="str">
        <f t="shared" ca="1" si="13"/>
        <v>二木島港</v>
      </c>
      <c r="AC21" s="305" t="str">
        <f t="shared" ca="1" si="14"/>
        <v>長島港</v>
      </c>
      <c r="AD21" s="305" t="str">
        <f t="shared" ca="1" si="15"/>
        <v>鵜殿港</v>
      </c>
      <c r="AE21" s="305" t="str">
        <f t="shared" ca="1" si="16"/>
        <v>鮒田港</v>
      </c>
      <c r="AF21" s="305" t="str">
        <f t="shared" ca="1" si="17"/>
        <v>小川口港</v>
      </c>
      <c r="AG21" s="305" t="str">
        <f t="shared" ca="1" si="18"/>
        <v>木津呂港</v>
      </c>
      <c r="AH21" s="305" t="str">
        <f t="shared" ca="1" si="19"/>
        <v>桑名港</v>
      </c>
      <c r="AI21" s="305" t="str">
        <f t="shared" ca="1" si="20"/>
        <v>神島港</v>
      </c>
      <c r="AJ21" s="305" t="str">
        <f t="shared" ca="1" si="21"/>
        <v>四日市港［川越地区］</v>
      </c>
      <c r="AK21" s="305" t="str">
        <f t="shared" ca="1" si="22"/>
        <v/>
      </c>
      <c r="AL21" s="305" t="str">
        <f t="shared" ca="1" si="23"/>
        <v/>
      </c>
      <c r="AM21" s="305" t="str">
        <f t="shared" ca="1" si="24"/>
        <v/>
      </c>
      <c r="AN21" s="305" t="str">
        <f t="shared" ca="1" si="25"/>
        <v/>
      </c>
      <c r="AO21" s="305" t="str">
        <f t="shared" ca="1" si="26"/>
        <v/>
      </c>
      <c r="AP21" s="305" t="str">
        <f t="shared" ca="1" si="27"/>
        <v/>
      </c>
      <c r="AQ21" s="305" t="str">
        <f t="shared" ca="1" si="28"/>
        <v/>
      </c>
      <c r="AR21" s="305" t="str">
        <f t="shared" ca="1" si="29"/>
        <v/>
      </c>
      <c r="AS21" s="305" t="str">
        <f t="shared" ca="1" si="30"/>
        <v/>
      </c>
      <c r="AT21" s="305" t="str">
        <f t="shared" ca="1" si="31"/>
        <v/>
      </c>
      <c r="AU21" s="305" t="str">
        <f t="shared" ca="1" si="32"/>
        <v/>
      </c>
      <c r="AV21" s="305" t="str">
        <f t="shared" ca="1" si="33"/>
        <v/>
      </c>
      <c r="AW21" s="305" t="str">
        <f t="shared" ca="1" si="34"/>
        <v/>
      </c>
      <c r="AX21" s="305" t="str">
        <f t="shared" ca="1" si="35"/>
        <v/>
      </c>
      <c r="AY21" s="305" t="str">
        <f t="shared" ca="1" si="36"/>
        <v/>
      </c>
      <c r="AZ21" s="305" t="str">
        <f t="shared" ca="1" si="37"/>
        <v/>
      </c>
      <c r="BA21" s="305" t="str">
        <f t="shared" ca="1" si="38"/>
        <v/>
      </c>
      <c r="BB21" s="305" t="str">
        <f t="shared" ca="1" si="39"/>
        <v/>
      </c>
      <c r="BC21" s="305" t="str">
        <f t="shared" ca="1" si="40"/>
        <v/>
      </c>
      <c r="BD21" s="305" t="str">
        <f t="shared" ca="1" si="41"/>
        <v/>
      </c>
      <c r="BE21" s="305" t="str">
        <f t="shared" ca="1" si="42"/>
        <v/>
      </c>
      <c r="BF21" s="305" t="str">
        <f t="shared" ca="1" si="43"/>
        <v/>
      </c>
      <c r="BG21" s="305" t="str">
        <f t="shared" ca="1" si="44"/>
        <v/>
      </c>
      <c r="BH21" s="305" t="str">
        <f t="shared" ca="1" si="45"/>
        <v/>
      </c>
      <c r="BI21" s="305" t="str">
        <f t="shared" ca="1" si="46"/>
        <v/>
      </c>
      <c r="BJ21" s="305" t="str">
        <f t="shared" ca="1" si="47"/>
        <v/>
      </c>
      <c r="BK21" s="305" t="str">
        <f t="shared" ca="1" si="48"/>
        <v/>
      </c>
      <c r="BL21" s="305" t="str">
        <f t="shared" ca="1" si="49"/>
        <v/>
      </c>
      <c r="BM21" s="305" t="str">
        <f t="shared" ca="1" si="50"/>
        <v/>
      </c>
      <c r="BN21" s="305" t="str">
        <f t="shared" ca="1" si="51"/>
        <v/>
      </c>
      <c r="BO21" s="305" t="str">
        <f t="shared" ca="1" si="52"/>
        <v/>
      </c>
      <c r="BP21" s="305" t="str">
        <f t="shared" ca="1" si="53"/>
        <v/>
      </c>
      <c r="BQ21" s="305" t="str">
        <f t="shared" ca="1" si="54"/>
        <v/>
      </c>
      <c r="BR21" s="305" t="str">
        <f t="shared" ca="1" si="55"/>
        <v/>
      </c>
      <c r="BS21" s="305" t="str">
        <f t="shared" ca="1" si="56"/>
        <v/>
      </c>
      <c r="BT21" s="305" t="str">
        <f t="shared" ca="1" si="57"/>
        <v/>
      </c>
      <c r="BU21" s="305" t="str">
        <f t="shared" ca="1" si="58"/>
        <v/>
      </c>
      <c r="BV21" s="305" t="str">
        <f t="shared" ca="1" si="59"/>
        <v/>
      </c>
      <c r="BW21" s="305" t="str">
        <f t="shared" ca="1" si="60"/>
        <v/>
      </c>
      <c r="BX21" s="305" t="str">
        <f t="shared" ca="1" si="61"/>
        <v/>
      </c>
      <c r="BY21" s="305" t="str">
        <f t="shared" ca="1" si="62"/>
        <v/>
      </c>
      <c r="BZ21" s="305" t="str">
        <f t="shared" ca="1" si="63"/>
        <v/>
      </c>
      <c r="CA21" s="305" t="str">
        <f t="shared" ca="1" si="64"/>
        <v/>
      </c>
      <c r="CB21" s="305" t="str">
        <f t="shared" ca="1" si="65"/>
        <v/>
      </c>
      <c r="CC21" s="305" t="str">
        <f t="shared" ca="1" si="66"/>
        <v/>
      </c>
      <c r="CD21" s="305" t="str">
        <f t="shared" ca="1" si="67"/>
        <v/>
      </c>
      <c r="CE21" s="305" t="str">
        <f t="shared" ca="1" si="68"/>
        <v/>
      </c>
      <c r="CF21" s="305" t="str">
        <f t="shared" ca="1" si="69"/>
        <v/>
      </c>
      <c r="CG21" s="306" t="str">
        <f t="shared" ca="1" si="70"/>
        <v/>
      </c>
    </row>
    <row r="22" spans="2:85" ht="18.75" customHeight="1">
      <c r="B22" s="284" t="str">
        <f t="shared" si="71"/>
        <v>北海道厚岸港</v>
      </c>
      <c r="C22" s="301" t="s">
        <v>1529</v>
      </c>
      <c r="D22" s="221">
        <v>16624</v>
      </c>
      <c r="E22" s="295" t="s">
        <v>1061</v>
      </c>
      <c r="F22" s="220" t="s">
        <v>1080</v>
      </c>
      <c r="G22" s="221" t="s">
        <v>375</v>
      </c>
      <c r="H22" s="302" t="s">
        <v>367</v>
      </c>
      <c r="I22" s="284" t="str">
        <f>IF(COUNTIF($C$4:C22,C22)&gt;1,1,"")</f>
        <v/>
      </c>
      <c r="J22" s="303"/>
      <c r="K22" s="220" t="s">
        <v>1126</v>
      </c>
      <c r="L22" s="221" t="s">
        <v>430</v>
      </c>
      <c r="N22" s="284" t="s">
        <v>1246</v>
      </c>
      <c r="O22" s="304" t="str">
        <f t="shared" ca="1" si="0"/>
        <v>舞鶴港</v>
      </c>
      <c r="P22" s="305" t="str">
        <f t="shared" ca="1" si="1"/>
        <v>宮津港</v>
      </c>
      <c r="Q22" s="305" t="str">
        <f t="shared" ca="1" si="2"/>
        <v>伊根港</v>
      </c>
      <c r="R22" s="305" t="str">
        <f t="shared" ca="1" si="3"/>
        <v>久美浜港</v>
      </c>
      <c r="S22" s="305" t="str">
        <f t="shared" ca="1" si="4"/>
        <v/>
      </c>
      <c r="T22" s="305" t="str">
        <f t="shared" ca="1" si="5"/>
        <v/>
      </c>
      <c r="U22" s="305" t="str">
        <f t="shared" ca="1" si="6"/>
        <v/>
      </c>
      <c r="V22" s="305" t="str">
        <f t="shared" ca="1" si="7"/>
        <v/>
      </c>
      <c r="W22" s="305" t="str">
        <f t="shared" ca="1" si="8"/>
        <v/>
      </c>
      <c r="X22" s="305" t="str">
        <f t="shared" ca="1" si="9"/>
        <v/>
      </c>
      <c r="Y22" s="305" t="str">
        <f t="shared" ca="1" si="10"/>
        <v/>
      </c>
      <c r="Z22" s="305" t="str">
        <f t="shared" ca="1" si="11"/>
        <v/>
      </c>
      <c r="AA22" s="305" t="str">
        <f t="shared" ca="1" si="12"/>
        <v/>
      </c>
      <c r="AB22" s="305" t="str">
        <f t="shared" ca="1" si="13"/>
        <v/>
      </c>
      <c r="AC22" s="305" t="str">
        <f t="shared" ca="1" si="14"/>
        <v/>
      </c>
      <c r="AD22" s="305" t="str">
        <f t="shared" ca="1" si="15"/>
        <v/>
      </c>
      <c r="AE22" s="305" t="str">
        <f t="shared" ca="1" si="16"/>
        <v/>
      </c>
      <c r="AF22" s="305" t="str">
        <f t="shared" ca="1" si="17"/>
        <v/>
      </c>
      <c r="AG22" s="305" t="str">
        <f t="shared" ca="1" si="18"/>
        <v/>
      </c>
      <c r="AH22" s="305" t="str">
        <f t="shared" ca="1" si="19"/>
        <v/>
      </c>
      <c r="AI22" s="305" t="str">
        <f t="shared" ca="1" si="20"/>
        <v/>
      </c>
      <c r="AJ22" s="305" t="str">
        <f t="shared" ca="1" si="21"/>
        <v/>
      </c>
      <c r="AK22" s="305" t="str">
        <f t="shared" ca="1" si="22"/>
        <v/>
      </c>
      <c r="AL22" s="305" t="str">
        <f t="shared" ca="1" si="23"/>
        <v/>
      </c>
      <c r="AM22" s="305" t="str">
        <f t="shared" ca="1" si="24"/>
        <v/>
      </c>
      <c r="AN22" s="305" t="str">
        <f t="shared" ca="1" si="25"/>
        <v/>
      </c>
      <c r="AO22" s="305" t="str">
        <f t="shared" ca="1" si="26"/>
        <v/>
      </c>
      <c r="AP22" s="305" t="str">
        <f t="shared" ca="1" si="27"/>
        <v/>
      </c>
      <c r="AQ22" s="305" t="str">
        <f t="shared" ca="1" si="28"/>
        <v/>
      </c>
      <c r="AR22" s="305" t="str">
        <f t="shared" ca="1" si="29"/>
        <v/>
      </c>
      <c r="AS22" s="305" t="str">
        <f t="shared" ca="1" si="30"/>
        <v/>
      </c>
      <c r="AT22" s="305" t="str">
        <f t="shared" ca="1" si="31"/>
        <v/>
      </c>
      <c r="AU22" s="305" t="str">
        <f t="shared" ca="1" si="32"/>
        <v/>
      </c>
      <c r="AV22" s="305" t="str">
        <f t="shared" ca="1" si="33"/>
        <v/>
      </c>
      <c r="AW22" s="305" t="str">
        <f t="shared" ca="1" si="34"/>
        <v/>
      </c>
      <c r="AX22" s="305" t="str">
        <f t="shared" ca="1" si="35"/>
        <v/>
      </c>
      <c r="AY22" s="305" t="str">
        <f t="shared" ca="1" si="36"/>
        <v/>
      </c>
      <c r="AZ22" s="305" t="str">
        <f t="shared" ca="1" si="37"/>
        <v/>
      </c>
      <c r="BA22" s="305" t="str">
        <f t="shared" ca="1" si="38"/>
        <v/>
      </c>
      <c r="BB22" s="305" t="str">
        <f t="shared" ca="1" si="39"/>
        <v/>
      </c>
      <c r="BC22" s="305" t="str">
        <f t="shared" ca="1" si="40"/>
        <v/>
      </c>
      <c r="BD22" s="305" t="str">
        <f t="shared" ca="1" si="41"/>
        <v/>
      </c>
      <c r="BE22" s="305" t="str">
        <f t="shared" ca="1" si="42"/>
        <v/>
      </c>
      <c r="BF22" s="305" t="str">
        <f t="shared" ca="1" si="43"/>
        <v/>
      </c>
      <c r="BG22" s="305" t="str">
        <f t="shared" ca="1" si="44"/>
        <v/>
      </c>
      <c r="BH22" s="305" t="str">
        <f t="shared" ca="1" si="45"/>
        <v/>
      </c>
      <c r="BI22" s="305" t="str">
        <f t="shared" ca="1" si="46"/>
        <v/>
      </c>
      <c r="BJ22" s="305" t="str">
        <f t="shared" ca="1" si="47"/>
        <v/>
      </c>
      <c r="BK22" s="305" t="str">
        <f t="shared" ca="1" si="48"/>
        <v/>
      </c>
      <c r="BL22" s="305" t="str">
        <f t="shared" ca="1" si="49"/>
        <v/>
      </c>
      <c r="BM22" s="305" t="str">
        <f t="shared" ca="1" si="50"/>
        <v/>
      </c>
      <c r="BN22" s="305" t="str">
        <f t="shared" ca="1" si="51"/>
        <v/>
      </c>
      <c r="BO22" s="305" t="str">
        <f t="shared" ca="1" si="52"/>
        <v/>
      </c>
      <c r="BP22" s="305" t="str">
        <f t="shared" ca="1" si="53"/>
        <v/>
      </c>
      <c r="BQ22" s="305" t="str">
        <f t="shared" ca="1" si="54"/>
        <v/>
      </c>
      <c r="BR22" s="305" t="str">
        <f t="shared" ca="1" si="55"/>
        <v/>
      </c>
      <c r="BS22" s="305" t="str">
        <f t="shared" ca="1" si="56"/>
        <v/>
      </c>
      <c r="BT22" s="305" t="str">
        <f t="shared" ca="1" si="57"/>
        <v/>
      </c>
      <c r="BU22" s="305" t="str">
        <f t="shared" ca="1" si="58"/>
        <v/>
      </c>
      <c r="BV22" s="305" t="str">
        <f t="shared" ca="1" si="59"/>
        <v/>
      </c>
      <c r="BW22" s="305" t="str">
        <f t="shared" ca="1" si="60"/>
        <v/>
      </c>
      <c r="BX22" s="305" t="str">
        <f t="shared" ca="1" si="61"/>
        <v/>
      </c>
      <c r="BY22" s="305" t="str">
        <f t="shared" ca="1" si="62"/>
        <v/>
      </c>
      <c r="BZ22" s="305" t="str">
        <f t="shared" ca="1" si="63"/>
        <v/>
      </c>
      <c r="CA22" s="305" t="str">
        <f t="shared" ca="1" si="64"/>
        <v/>
      </c>
      <c r="CB22" s="305" t="str">
        <f t="shared" ca="1" si="65"/>
        <v/>
      </c>
      <c r="CC22" s="305" t="str">
        <f t="shared" ca="1" si="66"/>
        <v/>
      </c>
      <c r="CD22" s="305" t="str">
        <f t="shared" ca="1" si="67"/>
        <v/>
      </c>
      <c r="CE22" s="305" t="str">
        <f t="shared" ca="1" si="68"/>
        <v/>
      </c>
      <c r="CF22" s="305" t="str">
        <f t="shared" ca="1" si="69"/>
        <v/>
      </c>
      <c r="CG22" s="306" t="str">
        <f t="shared" ca="1" si="70"/>
        <v/>
      </c>
    </row>
    <row r="23" spans="2:85" ht="18.75" customHeight="1">
      <c r="B23" s="284" t="str">
        <f t="shared" si="71"/>
        <v>北海道羽幌港</v>
      </c>
      <c r="C23" s="301" t="s">
        <v>1530</v>
      </c>
      <c r="D23" s="221">
        <v>14842</v>
      </c>
      <c r="E23" s="295" t="s">
        <v>1061</v>
      </c>
      <c r="F23" s="220" t="s">
        <v>1081</v>
      </c>
      <c r="G23" s="221" t="s">
        <v>376</v>
      </c>
      <c r="H23" s="302" t="s">
        <v>367</v>
      </c>
      <c r="I23" s="284" t="str">
        <f>IF(COUNTIF($C$4:C23,C23)&gt;1,1,"")</f>
        <v/>
      </c>
      <c r="J23" s="303"/>
      <c r="K23" s="220" t="s">
        <v>1127</v>
      </c>
      <c r="L23" s="221" t="s">
        <v>431</v>
      </c>
      <c r="N23" s="284" t="s">
        <v>1249</v>
      </c>
      <c r="O23" s="304" t="str">
        <f t="shared" ca="1" si="0"/>
        <v>大阪港</v>
      </c>
      <c r="P23" s="305" t="str">
        <f t="shared" ca="1" si="1"/>
        <v>堺泉北港</v>
      </c>
      <c r="Q23" s="305" t="str">
        <f t="shared" ca="1" si="2"/>
        <v>阪南港</v>
      </c>
      <c r="R23" s="305" t="str">
        <f t="shared" ca="1" si="3"/>
        <v>泉佐野フェリー埠頭港</v>
      </c>
      <c r="S23" s="305" t="str">
        <f t="shared" ca="1" si="4"/>
        <v>貝塚フェリー埠頭港</v>
      </c>
      <c r="T23" s="305" t="str">
        <f t="shared" ca="1" si="5"/>
        <v>深日港（多奈川港）</v>
      </c>
      <c r="U23" s="305" t="str">
        <f t="shared" ca="1" si="6"/>
        <v>関西国際空港（泉州港）［海上アクセス地区］</v>
      </c>
      <c r="V23" s="305" t="str">
        <f t="shared" ca="1" si="7"/>
        <v>関西国際空港（泉州港）［タンカーバース］</v>
      </c>
      <c r="W23" s="305" t="str">
        <f t="shared" ca="1" si="8"/>
        <v>関西国際空港（泉州港）［２期工事地区］</v>
      </c>
      <c r="X23" s="305" t="str">
        <f t="shared" ca="1" si="9"/>
        <v>泉大津フェリー埠頭港</v>
      </c>
      <c r="Y23" s="305" t="str">
        <f t="shared" ca="1" si="10"/>
        <v/>
      </c>
      <c r="Z23" s="305" t="str">
        <f t="shared" ca="1" si="11"/>
        <v/>
      </c>
      <c r="AA23" s="305" t="str">
        <f t="shared" ca="1" si="12"/>
        <v/>
      </c>
      <c r="AB23" s="305" t="str">
        <f t="shared" ca="1" si="13"/>
        <v/>
      </c>
      <c r="AC23" s="305" t="str">
        <f t="shared" ca="1" si="14"/>
        <v/>
      </c>
      <c r="AD23" s="305" t="str">
        <f t="shared" ca="1" si="15"/>
        <v/>
      </c>
      <c r="AE23" s="305" t="str">
        <f t="shared" ca="1" si="16"/>
        <v/>
      </c>
      <c r="AF23" s="305" t="str">
        <f t="shared" ca="1" si="17"/>
        <v/>
      </c>
      <c r="AG23" s="305" t="str">
        <f t="shared" ca="1" si="18"/>
        <v/>
      </c>
      <c r="AH23" s="305" t="str">
        <f t="shared" ca="1" si="19"/>
        <v/>
      </c>
      <c r="AI23" s="305" t="str">
        <f t="shared" ca="1" si="20"/>
        <v/>
      </c>
      <c r="AJ23" s="305" t="str">
        <f t="shared" ca="1" si="21"/>
        <v/>
      </c>
      <c r="AK23" s="305" t="str">
        <f t="shared" ca="1" si="22"/>
        <v/>
      </c>
      <c r="AL23" s="305" t="str">
        <f t="shared" ca="1" si="23"/>
        <v/>
      </c>
      <c r="AM23" s="305" t="str">
        <f t="shared" ca="1" si="24"/>
        <v/>
      </c>
      <c r="AN23" s="305" t="str">
        <f t="shared" ca="1" si="25"/>
        <v/>
      </c>
      <c r="AO23" s="305" t="str">
        <f t="shared" ca="1" si="26"/>
        <v/>
      </c>
      <c r="AP23" s="305" t="str">
        <f t="shared" ca="1" si="27"/>
        <v/>
      </c>
      <c r="AQ23" s="305" t="str">
        <f t="shared" ca="1" si="28"/>
        <v/>
      </c>
      <c r="AR23" s="305" t="str">
        <f t="shared" ca="1" si="29"/>
        <v/>
      </c>
      <c r="AS23" s="305" t="str">
        <f t="shared" ca="1" si="30"/>
        <v/>
      </c>
      <c r="AT23" s="305" t="str">
        <f t="shared" ca="1" si="31"/>
        <v/>
      </c>
      <c r="AU23" s="305" t="str">
        <f t="shared" ca="1" si="32"/>
        <v/>
      </c>
      <c r="AV23" s="305" t="str">
        <f t="shared" ca="1" si="33"/>
        <v/>
      </c>
      <c r="AW23" s="305" t="str">
        <f t="shared" ca="1" si="34"/>
        <v/>
      </c>
      <c r="AX23" s="305" t="str">
        <f t="shared" ca="1" si="35"/>
        <v/>
      </c>
      <c r="AY23" s="305" t="str">
        <f t="shared" ca="1" si="36"/>
        <v/>
      </c>
      <c r="AZ23" s="305" t="str">
        <f t="shared" ca="1" si="37"/>
        <v/>
      </c>
      <c r="BA23" s="305" t="str">
        <f t="shared" ca="1" si="38"/>
        <v/>
      </c>
      <c r="BB23" s="305" t="str">
        <f t="shared" ca="1" si="39"/>
        <v/>
      </c>
      <c r="BC23" s="305" t="str">
        <f t="shared" ca="1" si="40"/>
        <v/>
      </c>
      <c r="BD23" s="305" t="str">
        <f t="shared" ca="1" si="41"/>
        <v/>
      </c>
      <c r="BE23" s="305" t="str">
        <f t="shared" ca="1" si="42"/>
        <v/>
      </c>
      <c r="BF23" s="305" t="str">
        <f t="shared" ca="1" si="43"/>
        <v/>
      </c>
      <c r="BG23" s="305" t="str">
        <f t="shared" ca="1" si="44"/>
        <v/>
      </c>
      <c r="BH23" s="305" t="str">
        <f t="shared" ca="1" si="45"/>
        <v/>
      </c>
      <c r="BI23" s="305" t="str">
        <f t="shared" ca="1" si="46"/>
        <v/>
      </c>
      <c r="BJ23" s="305" t="str">
        <f t="shared" ca="1" si="47"/>
        <v/>
      </c>
      <c r="BK23" s="305" t="str">
        <f t="shared" ca="1" si="48"/>
        <v/>
      </c>
      <c r="BL23" s="305" t="str">
        <f t="shared" ca="1" si="49"/>
        <v/>
      </c>
      <c r="BM23" s="305" t="str">
        <f t="shared" ca="1" si="50"/>
        <v/>
      </c>
      <c r="BN23" s="305" t="str">
        <f t="shared" ca="1" si="51"/>
        <v/>
      </c>
      <c r="BO23" s="305" t="str">
        <f t="shared" ca="1" si="52"/>
        <v/>
      </c>
      <c r="BP23" s="305" t="str">
        <f t="shared" ca="1" si="53"/>
        <v/>
      </c>
      <c r="BQ23" s="305" t="str">
        <f t="shared" ca="1" si="54"/>
        <v/>
      </c>
      <c r="BR23" s="305" t="str">
        <f t="shared" ca="1" si="55"/>
        <v/>
      </c>
      <c r="BS23" s="305" t="str">
        <f t="shared" ca="1" si="56"/>
        <v/>
      </c>
      <c r="BT23" s="305" t="str">
        <f t="shared" ca="1" si="57"/>
        <v/>
      </c>
      <c r="BU23" s="305" t="str">
        <f t="shared" ca="1" si="58"/>
        <v/>
      </c>
      <c r="BV23" s="305" t="str">
        <f t="shared" ca="1" si="59"/>
        <v/>
      </c>
      <c r="BW23" s="305" t="str">
        <f t="shared" ca="1" si="60"/>
        <v/>
      </c>
      <c r="BX23" s="305" t="str">
        <f t="shared" ca="1" si="61"/>
        <v/>
      </c>
      <c r="BY23" s="305" t="str">
        <f t="shared" ca="1" si="62"/>
        <v/>
      </c>
      <c r="BZ23" s="305" t="str">
        <f t="shared" ca="1" si="63"/>
        <v/>
      </c>
      <c r="CA23" s="305" t="str">
        <f t="shared" ca="1" si="64"/>
        <v/>
      </c>
      <c r="CB23" s="305" t="str">
        <f t="shared" ca="1" si="65"/>
        <v/>
      </c>
      <c r="CC23" s="305" t="str">
        <f t="shared" ca="1" si="66"/>
        <v/>
      </c>
      <c r="CD23" s="305" t="str">
        <f t="shared" ca="1" si="67"/>
        <v/>
      </c>
      <c r="CE23" s="305" t="str">
        <f t="shared" ca="1" si="68"/>
        <v/>
      </c>
      <c r="CF23" s="305" t="str">
        <f t="shared" ca="1" si="69"/>
        <v/>
      </c>
      <c r="CG23" s="306" t="str">
        <f t="shared" ca="1" si="70"/>
        <v/>
      </c>
    </row>
    <row r="24" spans="2:85" ht="18.75" customHeight="1">
      <c r="B24" s="284" t="str">
        <f t="shared" si="71"/>
        <v>北海道浦河港</v>
      </c>
      <c r="C24" s="301" t="s">
        <v>1531</v>
      </c>
      <c r="D24" s="221">
        <v>16071</v>
      </c>
      <c r="E24" s="295" t="s">
        <v>1061</v>
      </c>
      <c r="F24" s="220" t="s">
        <v>1082</v>
      </c>
      <c r="G24" s="221" t="s">
        <v>377</v>
      </c>
      <c r="H24" s="302" t="s">
        <v>367</v>
      </c>
      <c r="I24" s="284" t="str">
        <f>IF(COUNTIF($C$4:C24,C24)&gt;1,1,"")</f>
        <v/>
      </c>
      <c r="J24" s="303"/>
      <c r="K24" s="220" t="s">
        <v>1130</v>
      </c>
      <c r="L24" s="221" t="s">
        <v>435</v>
      </c>
      <c r="N24" s="284" t="s">
        <v>1258</v>
      </c>
      <c r="O24" s="304" t="str">
        <f t="shared" ca="1" si="0"/>
        <v>神戸港</v>
      </c>
      <c r="P24" s="305" t="str">
        <f t="shared" ca="1" si="1"/>
        <v>姫路港（飾磨港）［姫路地区］</v>
      </c>
      <c r="Q24" s="305" t="str">
        <f t="shared" ca="1" si="2"/>
        <v>尼崎・西宮・芦屋港［尼崎地区］</v>
      </c>
      <c r="R24" s="305" t="str">
        <f t="shared" ca="1" si="3"/>
        <v>相生港</v>
      </c>
      <c r="S24" s="305" t="str">
        <f t="shared" ca="1" si="4"/>
        <v>洲本港</v>
      </c>
      <c r="T24" s="305" t="str">
        <f t="shared" ca="1" si="5"/>
        <v>東播磨港［高砂地区］</v>
      </c>
      <c r="U24" s="305" t="str">
        <f t="shared" ca="1" si="6"/>
        <v>赤穂港</v>
      </c>
      <c r="V24" s="305" t="str">
        <f t="shared" ca="1" si="7"/>
        <v>津居山港</v>
      </c>
      <c r="W24" s="305" t="str">
        <f t="shared" ca="1" si="8"/>
        <v>浦港</v>
      </c>
      <c r="X24" s="305" t="str">
        <f t="shared" ca="1" si="9"/>
        <v>東播磨港［別府地区］</v>
      </c>
      <c r="Y24" s="305" t="str">
        <f t="shared" ca="1" si="10"/>
        <v>阿那賀港</v>
      </c>
      <c r="Z24" s="305" t="str">
        <f t="shared" ca="1" si="11"/>
        <v>福良港</v>
      </c>
      <c r="AA24" s="305" t="str">
        <f t="shared" ca="1" si="12"/>
        <v>姫路港（飾磨港）［御津地区］</v>
      </c>
      <c r="AB24" s="305" t="str">
        <f t="shared" ca="1" si="13"/>
        <v>尼崎・西宮・芦屋港［芦屋地区］</v>
      </c>
      <c r="AC24" s="305" t="str">
        <f t="shared" ca="1" si="14"/>
        <v>東播磨港［二見地区］</v>
      </c>
      <c r="AD24" s="305" t="str">
        <f t="shared" ca="1" si="15"/>
        <v>東播磨港［播磨地区］</v>
      </c>
      <c r="AE24" s="305" t="str">
        <f t="shared" ca="1" si="16"/>
        <v>津名港</v>
      </c>
      <c r="AF24" s="305" t="str">
        <f t="shared" ca="1" si="17"/>
        <v>家島港</v>
      </c>
      <c r="AG24" s="305" t="str">
        <f t="shared" ca="1" si="18"/>
        <v>尼崎・西宮・芦屋港［西宮地区］</v>
      </c>
      <c r="AH24" s="305" t="str">
        <f t="shared" ca="1" si="19"/>
        <v>岩屋港</v>
      </c>
      <c r="AI24" s="305" t="str">
        <f t="shared" ca="1" si="20"/>
        <v>江井港</v>
      </c>
      <c r="AJ24" s="305" t="str">
        <f t="shared" ca="1" si="21"/>
        <v>室津港</v>
      </c>
      <c r="AK24" s="305" t="str">
        <f t="shared" ca="1" si="22"/>
        <v>竹野港</v>
      </c>
      <c r="AL24" s="305" t="str">
        <f t="shared" ca="1" si="23"/>
        <v>柴山港</v>
      </c>
      <c r="AM24" s="305" t="str">
        <f t="shared" ca="1" si="24"/>
        <v>都志港</v>
      </c>
      <c r="AN24" s="305" t="str">
        <f t="shared" ca="1" si="25"/>
        <v>高浜港</v>
      </c>
      <c r="AO24" s="305" t="str">
        <f t="shared" ca="1" si="26"/>
        <v/>
      </c>
      <c r="AP24" s="305" t="str">
        <f t="shared" ca="1" si="27"/>
        <v/>
      </c>
      <c r="AQ24" s="305" t="str">
        <f t="shared" ca="1" si="28"/>
        <v/>
      </c>
      <c r="AR24" s="305" t="str">
        <f t="shared" ca="1" si="29"/>
        <v/>
      </c>
      <c r="AS24" s="305" t="str">
        <f t="shared" ca="1" si="30"/>
        <v/>
      </c>
      <c r="AT24" s="305" t="str">
        <f t="shared" ca="1" si="31"/>
        <v/>
      </c>
      <c r="AU24" s="305" t="str">
        <f t="shared" ca="1" si="32"/>
        <v/>
      </c>
      <c r="AV24" s="305" t="str">
        <f t="shared" ca="1" si="33"/>
        <v/>
      </c>
      <c r="AW24" s="305" t="str">
        <f t="shared" ca="1" si="34"/>
        <v/>
      </c>
      <c r="AX24" s="305" t="str">
        <f t="shared" ca="1" si="35"/>
        <v/>
      </c>
      <c r="AY24" s="305" t="str">
        <f t="shared" ca="1" si="36"/>
        <v/>
      </c>
      <c r="AZ24" s="305" t="str">
        <f t="shared" ca="1" si="37"/>
        <v/>
      </c>
      <c r="BA24" s="305" t="str">
        <f t="shared" ca="1" si="38"/>
        <v/>
      </c>
      <c r="BB24" s="305" t="str">
        <f t="shared" ca="1" si="39"/>
        <v/>
      </c>
      <c r="BC24" s="305" t="str">
        <f t="shared" ca="1" si="40"/>
        <v/>
      </c>
      <c r="BD24" s="305" t="str">
        <f t="shared" ca="1" si="41"/>
        <v/>
      </c>
      <c r="BE24" s="305" t="str">
        <f t="shared" ca="1" si="42"/>
        <v/>
      </c>
      <c r="BF24" s="305" t="str">
        <f t="shared" ca="1" si="43"/>
        <v/>
      </c>
      <c r="BG24" s="305" t="str">
        <f t="shared" ca="1" si="44"/>
        <v/>
      </c>
      <c r="BH24" s="305" t="str">
        <f t="shared" ca="1" si="45"/>
        <v/>
      </c>
      <c r="BI24" s="305" t="str">
        <f t="shared" ca="1" si="46"/>
        <v/>
      </c>
      <c r="BJ24" s="305" t="str">
        <f t="shared" ca="1" si="47"/>
        <v/>
      </c>
      <c r="BK24" s="305" t="str">
        <f t="shared" ca="1" si="48"/>
        <v/>
      </c>
      <c r="BL24" s="305" t="str">
        <f t="shared" ca="1" si="49"/>
        <v/>
      </c>
      <c r="BM24" s="305" t="str">
        <f t="shared" ca="1" si="50"/>
        <v/>
      </c>
      <c r="BN24" s="305" t="str">
        <f t="shared" ca="1" si="51"/>
        <v/>
      </c>
      <c r="BO24" s="305" t="str">
        <f t="shared" ca="1" si="52"/>
        <v/>
      </c>
      <c r="BP24" s="305" t="str">
        <f t="shared" ca="1" si="53"/>
        <v/>
      </c>
      <c r="BQ24" s="305" t="str">
        <f t="shared" ca="1" si="54"/>
        <v/>
      </c>
      <c r="BR24" s="305" t="str">
        <f t="shared" ca="1" si="55"/>
        <v/>
      </c>
      <c r="BS24" s="305" t="str">
        <f t="shared" ca="1" si="56"/>
        <v/>
      </c>
      <c r="BT24" s="305" t="str">
        <f t="shared" ca="1" si="57"/>
        <v/>
      </c>
      <c r="BU24" s="305" t="str">
        <f t="shared" ca="1" si="58"/>
        <v/>
      </c>
      <c r="BV24" s="305" t="str">
        <f t="shared" ca="1" si="59"/>
        <v/>
      </c>
      <c r="BW24" s="305" t="str">
        <f t="shared" ca="1" si="60"/>
        <v/>
      </c>
      <c r="BX24" s="305" t="str">
        <f t="shared" ca="1" si="61"/>
        <v/>
      </c>
      <c r="BY24" s="305" t="str">
        <f t="shared" ca="1" si="62"/>
        <v/>
      </c>
      <c r="BZ24" s="305" t="str">
        <f t="shared" ca="1" si="63"/>
        <v/>
      </c>
      <c r="CA24" s="305" t="str">
        <f t="shared" ca="1" si="64"/>
        <v/>
      </c>
      <c r="CB24" s="305" t="str">
        <f t="shared" ca="1" si="65"/>
        <v/>
      </c>
      <c r="CC24" s="305" t="str">
        <f t="shared" ca="1" si="66"/>
        <v/>
      </c>
      <c r="CD24" s="305" t="str">
        <f t="shared" ca="1" si="67"/>
        <v/>
      </c>
      <c r="CE24" s="305" t="str">
        <f t="shared" ca="1" si="68"/>
        <v/>
      </c>
      <c r="CF24" s="305" t="str">
        <f t="shared" ca="1" si="69"/>
        <v/>
      </c>
      <c r="CG24" s="306" t="str">
        <f t="shared" ca="1" si="70"/>
        <v/>
      </c>
    </row>
    <row r="25" spans="2:85" ht="18.75" customHeight="1">
      <c r="B25" s="284" t="str">
        <f t="shared" si="71"/>
        <v>北海道松前港</v>
      </c>
      <c r="C25" s="301" t="s">
        <v>1532</v>
      </c>
      <c r="D25" s="221">
        <v>13315</v>
      </c>
      <c r="E25" s="295" t="s">
        <v>1061</v>
      </c>
      <c r="F25" s="220" t="s">
        <v>1083</v>
      </c>
      <c r="G25" s="221" t="s">
        <v>378</v>
      </c>
      <c r="H25" s="302" t="s">
        <v>367</v>
      </c>
      <c r="I25" s="284" t="str">
        <f>IF(COUNTIF($C$4:C25,C25)&gt;1,1,"")</f>
        <v/>
      </c>
      <c r="J25" s="308"/>
      <c r="K25" s="220" t="s">
        <v>1131</v>
      </c>
      <c r="L25" s="221" t="s">
        <v>436</v>
      </c>
      <c r="N25" s="284" t="s">
        <v>1276</v>
      </c>
      <c r="O25" s="304" t="str">
        <f t="shared" ca="1" si="0"/>
        <v>上瀞港（田戸港）</v>
      </c>
      <c r="P25" s="305" t="str">
        <f t="shared" ca="1" si="1"/>
        <v/>
      </c>
      <c r="Q25" s="305" t="str">
        <f t="shared" ca="1" si="2"/>
        <v/>
      </c>
      <c r="R25" s="305" t="str">
        <f t="shared" ca="1" si="3"/>
        <v/>
      </c>
      <c r="S25" s="305" t="str">
        <f t="shared" ca="1" si="4"/>
        <v/>
      </c>
      <c r="T25" s="305" t="str">
        <f t="shared" ca="1" si="5"/>
        <v/>
      </c>
      <c r="U25" s="305" t="str">
        <f t="shared" ca="1" si="6"/>
        <v/>
      </c>
      <c r="V25" s="305" t="str">
        <f t="shared" ca="1" si="7"/>
        <v/>
      </c>
      <c r="W25" s="305" t="str">
        <f t="shared" ca="1" si="8"/>
        <v/>
      </c>
      <c r="X25" s="305" t="str">
        <f t="shared" ca="1" si="9"/>
        <v/>
      </c>
      <c r="Y25" s="305" t="str">
        <f t="shared" ca="1" si="10"/>
        <v/>
      </c>
      <c r="Z25" s="305" t="str">
        <f t="shared" ca="1" si="11"/>
        <v/>
      </c>
      <c r="AA25" s="305" t="str">
        <f t="shared" ca="1" si="12"/>
        <v/>
      </c>
      <c r="AB25" s="305" t="str">
        <f t="shared" ca="1" si="13"/>
        <v/>
      </c>
      <c r="AC25" s="305" t="str">
        <f t="shared" ca="1" si="14"/>
        <v/>
      </c>
      <c r="AD25" s="305" t="str">
        <f t="shared" ca="1" si="15"/>
        <v/>
      </c>
      <c r="AE25" s="305" t="str">
        <f t="shared" ca="1" si="16"/>
        <v/>
      </c>
      <c r="AF25" s="305" t="str">
        <f t="shared" ca="1" si="17"/>
        <v/>
      </c>
      <c r="AG25" s="305" t="str">
        <f t="shared" ca="1" si="18"/>
        <v/>
      </c>
      <c r="AH25" s="305" t="str">
        <f t="shared" ca="1" si="19"/>
        <v/>
      </c>
      <c r="AI25" s="305" t="str">
        <f t="shared" ca="1" si="20"/>
        <v/>
      </c>
      <c r="AJ25" s="305" t="str">
        <f t="shared" ca="1" si="21"/>
        <v/>
      </c>
      <c r="AK25" s="305" t="str">
        <f t="shared" ca="1" si="22"/>
        <v/>
      </c>
      <c r="AL25" s="305" t="str">
        <f t="shared" ca="1" si="23"/>
        <v/>
      </c>
      <c r="AM25" s="305" t="str">
        <f t="shared" ca="1" si="24"/>
        <v/>
      </c>
      <c r="AN25" s="305" t="str">
        <f t="shared" ca="1" si="25"/>
        <v/>
      </c>
      <c r="AO25" s="305" t="str">
        <f t="shared" ca="1" si="26"/>
        <v/>
      </c>
      <c r="AP25" s="305" t="str">
        <f t="shared" ca="1" si="27"/>
        <v/>
      </c>
      <c r="AQ25" s="305" t="str">
        <f t="shared" ca="1" si="28"/>
        <v/>
      </c>
      <c r="AR25" s="305" t="str">
        <f t="shared" ca="1" si="29"/>
        <v/>
      </c>
      <c r="AS25" s="305" t="str">
        <f t="shared" ca="1" si="30"/>
        <v/>
      </c>
      <c r="AT25" s="305" t="str">
        <f t="shared" ca="1" si="31"/>
        <v/>
      </c>
      <c r="AU25" s="305" t="str">
        <f t="shared" ca="1" si="32"/>
        <v/>
      </c>
      <c r="AV25" s="305" t="str">
        <f t="shared" ca="1" si="33"/>
        <v/>
      </c>
      <c r="AW25" s="305" t="str">
        <f t="shared" ca="1" si="34"/>
        <v/>
      </c>
      <c r="AX25" s="305" t="str">
        <f t="shared" ca="1" si="35"/>
        <v/>
      </c>
      <c r="AY25" s="305" t="str">
        <f t="shared" ca="1" si="36"/>
        <v/>
      </c>
      <c r="AZ25" s="305" t="str">
        <f t="shared" ca="1" si="37"/>
        <v/>
      </c>
      <c r="BA25" s="305" t="str">
        <f t="shared" ca="1" si="38"/>
        <v/>
      </c>
      <c r="BB25" s="305" t="str">
        <f t="shared" ca="1" si="39"/>
        <v/>
      </c>
      <c r="BC25" s="305" t="str">
        <f t="shared" ca="1" si="40"/>
        <v/>
      </c>
      <c r="BD25" s="305" t="str">
        <f t="shared" ca="1" si="41"/>
        <v/>
      </c>
      <c r="BE25" s="305" t="str">
        <f t="shared" ca="1" si="42"/>
        <v/>
      </c>
      <c r="BF25" s="305" t="str">
        <f t="shared" ca="1" si="43"/>
        <v/>
      </c>
      <c r="BG25" s="305" t="str">
        <f t="shared" ca="1" si="44"/>
        <v/>
      </c>
      <c r="BH25" s="305" t="str">
        <f t="shared" ca="1" si="45"/>
        <v/>
      </c>
      <c r="BI25" s="305" t="str">
        <f t="shared" ca="1" si="46"/>
        <v/>
      </c>
      <c r="BJ25" s="305" t="str">
        <f t="shared" ca="1" si="47"/>
        <v/>
      </c>
      <c r="BK25" s="305" t="str">
        <f t="shared" ca="1" si="48"/>
        <v/>
      </c>
      <c r="BL25" s="305" t="str">
        <f t="shared" ca="1" si="49"/>
        <v/>
      </c>
      <c r="BM25" s="305" t="str">
        <f t="shared" ca="1" si="50"/>
        <v/>
      </c>
      <c r="BN25" s="305" t="str">
        <f t="shared" ca="1" si="51"/>
        <v/>
      </c>
      <c r="BO25" s="305" t="str">
        <f t="shared" ca="1" si="52"/>
        <v/>
      </c>
      <c r="BP25" s="305" t="str">
        <f t="shared" ca="1" si="53"/>
        <v/>
      </c>
      <c r="BQ25" s="305" t="str">
        <f t="shared" ca="1" si="54"/>
        <v/>
      </c>
      <c r="BR25" s="305" t="str">
        <f t="shared" ca="1" si="55"/>
        <v/>
      </c>
      <c r="BS25" s="305" t="str">
        <f t="shared" ca="1" si="56"/>
        <v/>
      </c>
      <c r="BT25" s="305" t="str">
        <f t="shared" ca="1" si="57"/>
        <v/>
      </c>
      <c r="BU25" s="305" t="str">
        <f t="shared" ca="1" si="58"/>
        <v/>
      </c>
      <c r="BV25" s="305" t="str">
        <f t="shared" ca="1" si="59"/>
        <v/>
      </c>
      <c r="BW25" s="305" t="str">
        <f t="shared" ca="1" si="60"/>
        <v/>
      </c>
      <c r="BX25" s="305" t="str">
        <f t="shared" ca="1" si="61"/>
        <v/>
      </c>
      <c r="BY25" s="305" t="str">
        <f t="shared" ca="1" si="62"/>
        <v/>
      </c>
      <c r="BZ25" s="305" t="str">
        <f t="shared" ca="1" si="63"/>
        <v/>
      </c>
      <c r="CA25" s="305" t="str">
        <f t="shared" ca="1" si="64"/>
        <v/>
      </c>
      <c r="CB25" s="305" t="str">
        <f t="shared" ca="1" si="65"/>
        <v/>
      </c>
      <c r="CC25" s="305" t="str">
        <f t="shared" ca="1" si="66"/>
        <v/>
      </c>
      <c r="CD25" s="305" t="str">
        <f t="shared" ca="1" si="67"/>
        <v/>
      </c>
      <c r="CE25" s="305" t="str">
        <f t="shared" ca="1" si="68"/>
        <v/>
      </c>
      <c r="CF25" s="305" t="str">
        <f t="shared" ca="1" si="69"/>
        <v/>
      </c>
      <c r="CG25" s="306" t="str">
        <f t="shared" ca="1" si="70"/>
        <v/>
      </c>
    </row>
    <row r="26" spans="2:85" ht="18.75" customHeight="1">
      <c r="B26" s="284" t="str">
        <f t="shared" si="71"/>
        <v>北海道椴法華港</v>
      </c>
      <c r="C26" s="301" t="s">
        <v>1533</v>
      </c>
      <c r="D26" s="221">
        <v>12025</v>
      </c>
      <c r="E26" s="295" t="s">
        <v>1061</v>
      </c>
      <c r="F26" s="220" t="s">
        <v>1062</v>
      </c>
      <c r="G26" s="221" t="s">
        <v>379</v>
      </c>
      <c r="H26" s="302" t="s">
        <v>367</v>
      </c>
      <c r="I26" s="284" t="str">
        <f>IF(COUNTIF($C$4:C26,C26)&gt;1,1,"")</f>
        <v/>
      </c>
      <c r="J26" s="307" t="s">
        <v>1132</v>
      </c>
      <c r="K26" s="220" t="s">
        <v>1133</v>
      </c>
      <c r="L26" s="221" t="s">
        <v>437</v>
      </c>
      <c r="N26" s="284" t="s">
        <v>1278</v>
      </c>
      <c r="O26" s="304" t="str">
        <f t="shared" ca="1" si="0"/>
        <v>和歌山下津港［和歌山地区］</v>
      </c>
      <c r="P26" s="305" t="str">
        <f t="shared" ca="1" si="1"/>
        <v>和歌山下津港［海南地区］</v>
      </c>
      <c r="Q26" s="305" t="str">
        <f t="shared" ca="1" si="2"/>
        <v>和歌山下津港［下津地区］（Ｔ０１桟橋を除く）</v>
      </c>
      <c r="R26" s="305" t="str">
        <f t="shared" ca="1" si="3"/>
        <v>田辺港</v>
      </c>
      <c r="S26" s="305" t="str">
        <f t="shared" ca="1" si="4"/>
        <v>宇久井港（宇久井フェリー基地を含む）</v>
      </c>
      <c r="T26" s="305" t="str">
        <f t="shared" ca="1" si="5"/>
        <v>串本港</v>
      </c>
      <c r="U26" s="305" t="str">
        <f t="shared" ca="1" si="6"/>
        <v>綱不知港</v>
      </c>
      <c r="V26" s="305" t="str">
        <f t="shared" ca="1" si="7"/>
        <v>由良港</v>
      </c>
      <c r="W26" s="305" t="str">
        <f t="shared" ca="1" si="8"/>
        <v>新宮港</v>
      </c>
      <c r="X26" s="305" t="str">
        <f t="shared" ca="1" si="9"/>
        <v>玉置口港（志古港）</v>
      </c>
      <c r="Y26" s="305" t="str">
        <f t="shared" ca="1" si="10"/>
        <v>太地港</v>
      </c>
      <c r="Z26" s="305" t="str">
        <f t="shared" ca="1" si="11"/>
        <v>御坊港</v>
      </c>
      <c r="AA26" s="305" t="str">
        <f t="shared" ca="1" si="12"/>
        <v>和歌山下津港 下津Ｔ０１桟橋</v>
      </c>
      <c r="AB26" s="305" t="str">
        <f t="shared" ca="1" si="13"/>
        <v>日高港</v>
      </c>
      <c r="AC26" s="305" t="str">
        <f t="shared" ca="1" si="14"/>
        <v/>
      </c>
      <c r="AD26" s="305" t="str">
        <f t="shared" ca="1" si="15"/>
        <v/>
      </c>
      <c r="AE26" s="305" t="str">
        <f t="shared" ca="1" si="16"/>
        <v/>
      </c>
      <c r="AF26" s="305" t="str">
        <f t="shared" ca="1" si="17"/>
        <v/>
      </c>
      <c r="AG26" s="305" t="str">
        <f t="shared" ca="1" si="18"/>
        <v/>
      </c>
      <c r="AH26" s="305" t="str">
        <f t="shared" ca="1" si="19"/>
        <v/>
      </c>
      <c r="AI26" s="305" t="str">
        <f t="shared" ca="1" si="20"/>
        <v/>
      </c>
      <c r="AJ26" s="305" t="str">
        <f t="shared" ca="1" si="21"/>
        <v/>
      </c>
      <c r="AK26" s="305" t="str">
        <f t="shared" ca="1" si="22"/>
        <v/>
      </c>
      <c r="AL26" s="305" t="str">
        <f t="shared" ca="1" si="23"/>
        <v/>
      </c>
      <c r="AM26" s="305" t="str">
        <f t="shared" ca="1" si="24"/>
        <v/>
      </c>
      <c r="AN26" s="305" t="str">
        <f t="shared" ca="1" si="25"/>
        <v/>
      </c>
      <c r="AO26" s="305" t="str">
        <f t="shared" ca="1" si="26"/>
        <v/>
      </c>
      <c r="AP26" s="305" t="str">
        <f t="shared" ca="1" si="27"/>
        <v/>
      </c>
      <c r="AQ26" s="305" t="str">
        <f t="shared" ca="1" si="28"/>
        <v/>
      </c>
      <c r="AR26" s="305" t="str">
        <f t="shared" ca="1" si="29"/>
        <v/>
      </c>
      <c r="AS26" s="305" t="str">
        <f t="shared" ca="1" si="30"/>
        <v/>
      </c>
      <c r="AT26" s="305" t="str">
        <f t="shared" ca="1" si="31"/>
        <v/>
      </c>
      <c r="AU26" s="305" t="str">
        <f t="shared" ca="1" si="32"/>
        <v/>
      </c>
      <c r="AV26" s="305" t="str">
        <f t="shared" ca="1" si="33"/>
        <v/>
      </c>
      <c r="AW26" s="305" t="str">
        <f t="shared" ca="1" si="34"/>
        <v/>
      </c>
      <c r="AX26" s="305" t="str">
        <f t="shared" ca="1" si="35"/>
        <v/>
      </c>
      <c r="AY26" s="305" t="str">
        <f t="shared" ca="1" si="36"/>
        <v/>
      </c>
      <c r="AZ26" s="305" t="str">
        <f t="shared" ca="1" si="37"/>
        <v/>
      </c>
      <c r="BA26" s="305" t="str">
        <f t="shared" ca="1" si="38"/>
        <v/>
      </c>
      <c r="BB26" s="305" t="str">
        <f t="shared" ca="1" si="39"/>
        <v/>
      </c>
      <c r="BC26" s="305" t="str">
        <f t="shared" ca="1" si="40"/>
        <v/>
      </c>
      <c r="BD26" s="305" t="str">
        <f t="shared" ca="1" si="41"/>
        <v/>
      </c>
      <c r="BE26" s="305" t="str">
        <f t="shared" ca="1" si="42"/>
        <v/>
      </c>
      <c r="BF26" s="305" t="str">
        <f t="shared" ca="1" si="43"/>
        <v/>
      </c>
      <c r="BG26" s="305" t="str">
        <f t="shared" ca="1" si="44"/>
        <v/>
      </c>
      <c r="BH26" s="305" t="str">
        <f t="shared" ca="1" si="45"/>
        <v/>
      </c>
      <c r="BI26" s="305" t="str">
        <f t="shared" ca="1" si="46"/>
        <v/>
      </c>
      <c r="BJ26" s="305" t="str">
        <f t="shared" ca="1" si="47"/>
        <v/>
      </c>
      <c r="BK26" s="305" t="str">
        <f t="shared" ca="1" si="48"/>
        <v/>
      </c>
      <c r="BL26" s="305" t="str">
        <f t="shared" ca="1" si="49"/>
        <v/>
      </c>
      <c r="BM26" s="305" t="str">
        <f t="shared" ca="1" si="50"/>
        <v/>
      </c>
      <c r="BN26" s="305" t="str">
        <f t="shared" ca="1" si="51"/>
        <v/>
      </c>
      <c r="BO26" s="305" t="str">
        <f t="shared" ca="1" si="52"/>
        <v/>
      </c>
      <c r="BP26" s="305" t="str">
        <f t="shared" ca="1" si="53"/>
        <v/>
      </c>
      <c r="BQ26" s="305" t="str">
        <f t="shared" ca="1" si="54"/>
        <v/>
      </c>
      <c r="BR26" s="305" t="str">
        <f t="shared" ca="1" si="55"/>
        <v/>
      </c>
      <c r="BS26" s="305" t="str">
        <f t="shared" ca="1" si="56"/>
        <v/>
      </c>
      <c r="BT26" s="305" t="str">
        <f t="shared" ca="1" si="57"/>
        <v/>
      </c>
      <c r="BU26" s="305" t="str">
        <f t="shared" ca="1" si="58"/>
        <v/>
      </c>
      <c r="BV26" s="305" t="str">
        <f t="shared" ca="1" si="59"/>
        <v/>
      </c>
      <c r="BW26" s="305" t="str">
        <f t="shared" ca="1" si="60"/>
        <v/>
      </c>
      <c r="BX26" s="305" t="str">
        <f t="shared" ca="1" si="61"/>
        <v/>
      </c>
      <c r="BY26" s="305" t="str">
        <f t="shared" ca="1" si="62"/>
        <v/>
      </c>
      <c r="BZ26" s="305" t="str">
        <f t="shared" ca="1" si="63"/>
        <v/>
      </c>
      <c r="CA26" s="305" t="str">
        <f t="shared" ca="1" si="64"/>
        <v/>
      </c>
      <c r="CB26" s="305" t="str">
        <f t="shared" ca="1" si="65"/>
        <v/>
      </c>
      <c r="CC26" s="305" t="str">
        <f t="shared" ca="1" si="66"/>
        <v/>
      </c>
      <c r="CD26" s="305" t="str">
        <f t="shared" ca="1" si="67"/>
        <v/>
      </c>
      <c r="CE26" s="305" t="str">
        <f t="shared" ca="1" si="68"/>
        <v/>
      </c>
      <c r="CF26" s="305" t="str">
        <f t="shared" ca="1" si="69"/>
        <v/>
      </c>
      <c r="CG26" s="306" t="str">
        <f t="shared" ca="1" si="70"/>
        <v/>
      </c>
    </row>
    <row r="27" spans="2:85" ht="18.75" customHeight="1">
      <c r="B27" s="284" t="str">
        <f t="shared" si="71"/>
        <v>北海道根室港</v>
      </c>
      <c r="C27" s="301" t="s">
        <v>1534</v>
      </c>
      <c r="D27" s="221">
        <v>12238</v>
      </c>
      <c r="E27" s="295" t="s">
        <v>1061</v>
      </c>
      <c r="F27" s="220" t="s">
        <v>1072</v>
      </c>
      <c r="G27" s="221" t="s">
        <v>380</v>
      </c>
      <c r="H27" s="302" t="s">
        <v>367</v>
      </c>
      <c r="I27" s="284" t="str">
        <f>IF(COUNTIF($C$4:C27,C27)&gt;1,1,"")</f>
        <v/>
      </c>
      <c r="J27" s="303"/>
      <c r="K27" s="220" t="s">
        <v>1134</v>
      </c>
      <c r="L27" s="221" t="s">
        <v>438</v>
      </c>
      <c r="N27" s="284" t="s">
        <v>1289</v>
      </c>
      <c r="O27" s="304" t="str">
        <f t="shared" ca="1" si="0"/>
        <v>境港</v>
      </c>
      <c r="P27" s="305" t="str">
        <f t="shared" ca="1" si="1"/>
        <v>米子港</v>
      </c>
      <c r="Q27" s="305" t="str">
        <f t="shared" ca="1" si="2"/>
        <v>鳥取港</v>
      </c>
      <c r="R27" s="305" t="str">
        <f t="shared" ca="1" si="3"/>
        <v/>
      </c>
      <c r="S27" s="305" t="str">
        <f t="shared" ca="1" si="4"/>
        <v/>
      </c>
      <c r="T27" s="305" t="str">
        <f t="shared" ca="1" si="5"/>
        <v/>
      </c>
      <c r="U27" s="305" t="str">
        <f t="shared" ca="1" si="6"/>
        <v/>
      </c>
      <c r="V27" s="305" t="str">
        <f t="shared" ca="1" si="7"/>
        <v/>
      </c>
      <c r="W27" s="305" t="str">
        <f t="shared" ca="1" si="8"/>
        <v/>
      </c>
      <c r="X27" s="305" t="str">
        <f t="shared" ca="1" si="9"/>
        <v/>
      </c>
      <c r="Y27" s="305" t="str">
        <f t="shared" ca="1" si="10"/>
        <v/>
      </c>
      <c r="Z27" s="305" t="str">
        <f t="shared" ca="1" si="11"/>
        <v/>
      </c>
      <c r="AA27" s="305" t="str">
        <f t="shared" ca="1" si="12"/>
        <v/>
      </c>
      <c r="AB27" s="305" t="str">
        <f t="shared" ca="1" si="13"/>
        <v/>
      </c>
      <c r="AC27" s="305" t="str">
        <f t="shared" ca="1" si="14"/>
        <v/>
      </c>
      <c r="AD27" s="305" t="str">
        <f t="shared" ca="1" si="15"/>
        <v/>
      </c>
      <c r="AE27" s="305" t="str">
        <f t="shared" ca="1" si="16"/>
        <v/>
      </c>
      <c r="AF27" s="305" t="str">
        <f t="shared" ca="1" si="17"/>
        <v/>
      </c>
      <c r="AG27" s="305" t="str">
        <f t="shared" ca="1" si="18"/>
        <v/>
      </c>
      <c r="AH27" s="305" t="str">
        <f t="shared" ca="1" si="19"/>
        <v/>
      </c>
      <c r="AI27" s="305" t="str">
        <f t="shared" ca="1" si="20"/>
        <v/>
      </c>
      <c r="AJ27" s="305" t="str">
        <f t="shared" ca="1" si="21"/>
        <v/>
      </c>
      <c r="AK27" s="305" t="str">
        <f t="shared" ca="1" si="22"/>
        <v/>
      </c>
      <c r="AL27" s="305" t="str">
        <f t="shared" ca="1" si="23"/>
        <v/>
      </c>
      <c r="AM27" s="305" t="str">
        <f t="shared" ca="1" si="24"/>
        <v/>
      </c>
      <c r="AN27" s="305" t="str">
        <f t="shared" ca="1" si="25"/>
        <v/>
      </c>
      <c r="AO27" s="305" t="str">
        <f t="shared" ca="1" si="26"/>
        <v/>
      </c>
      <c r="AP27" s="305" t="str">
        <f t="shared" ca="1" si="27"/>
        <v/>
      </c>
      <c r="AQ27" s="305" t="str">
        <f t="shared" ca="1" si="28"/>
        <v/>
      </c>
      <c r="AR27" s="305" t="str">
        <f t="shared" ca="1" si="29"/>
        <v/>
      </c>
      <c r="AS27" s="305" t="str">
        <f t="shared" ca="1" si="30"/>
        <v/>
      </c>
      <c r="AT27" s="305" t="str">
        <f t="shared" ca="1" si="31"/>
        <v/>
      </c>
      <c r="AU27" s="305" t="str">
        <f t="shared" ca="1" si="32"/>
        <v/>
      </c>
      <c r="AV27" s="305" t="str">
        <f t="shared" ca="1" si="33"/>
        <v/>
      </c>
      <c r="AW27" s="305" t="str">
        <f t="shared" ca="1" si="34"/>
        <v/>
      </c>
      <c r="AX27" s="305" t="str">
        <f t="shared" ca="1" si="35"/>
        <v/>
      </c>
      <c r="AY27" s="305" t="str">
        <f t="shared" ca="1" si="36"/>
        <v/>
      </c>
      <c r="AZ27" s="305" t="str">
        <f t="shared" ca="1" si="37"/>
        <v/>
      </c>
      <c r="BA27" s="305" t="str">
        <f t="shared" ca="1" si="38"/>
        <v/>
      </c>
      <c r="BB27" s="305" t="str">
        <f t="shared" ca="1" si="39"/>
        <v/>
      </c>
      <c r="BC27" s="305" t="str">
        <f t="shared" ca="1" si="40"/>
        <v/>
      </c>
      <c r="BD27" s="305" t="str">
        <f t="shared" ca="1" si="41"/>
        <v/>
      </c>
      <c r="BE27" s="305" t="str">
        <f t="shared" ca="1" si="42"/>
        <v/>
      </c>
      <c r="BF27" s="305" t="str">
        <f t="shared" ca="1" si="43"/>
        <v/>
      </c>
      <c r="BG27" s="305" t="str">
        <f t="shared" ca="1" si="44"/>
        <v/>
      </c>
      <c r="BH27" s="305" t="str">
        <f t="shared" ca="1" si="45"/>
        <v/>
      </c>
      <c r="BI27" s="305" t="str">
        <f t="shared" ca="1" si="46"/>
        <v/>
      </c>
      <c r="BJ27" s="305" t="str">
        <f t="shared" ca="1" si="47"/>
        <v/>
      </c>
      <c r="BK27" s="305" t="str">
        <f t="shared" ca="1" si="48"/>
        <v/>
      </c>
      <c r="BL27" s="305" t="str">
        <f t="shared" ca="1" si="49"/>
        <v/>
      </c>
      <c r="BM27" s="305" t="str">
        <f t="shared" ca="1" si="50"/>
        <v/>
      </c>
      <c r="BN27" s="305" t="str">
        <f t="shared" ca="1" si="51"/>
        <v/>
      </c>
      <c r="BO27" s="305" t="str">
        <f t="shared" ca="1" si="52"/>
        <v/>
      </c>
      <c r="BP27" s="305" t="str">
        <f t="shared" ca="1" si="53"/>
        <v/>
      </c>
      <c r="BQ27" s="305" t="str">
        <f t="shared" ca="1" si="54"/>
        <v/>
      </c>
      <c r="BR27" s="305" t="str">
        <f t="shared" ca="1" si="55"/>
        <v/>
      </c>
      <c r="BS27" s="305" t="str">
        <f t="shared" ca="1" si="56"/>
        <v/>
      </c>
      <c r="BT27" s="305" t="str">
        <f t="shared" ca="1" si="57"/>
        <v/>
      </c>
      <c r="BU27" s="305" t="str">
        <f t="shared" ca="1" si="58"/>
        <v/>
      </c>
      <c r="BV27" s="305" t="str">
        <f t="shared" ca="1" si="59"/>
        <v/>
      </c>
      <c r="BW27" s="305" t="str">
        <f t="shared" ca="1" si="60"/>
        <v/>
      </c>
      <c r="BX27" s="305" t="str">
        <f t="shared" ca="1" si="61"/>
        <v/>
      </c>
      <c r="BY27" s="305" t="str">
        <f t="shared" ca="1" si="62"/>
        <v/>
      </c>
      <c r="BZ27" s="305" t="str">
        <f t="shared" ca="1" si="63"/>
        <v/>
      </c>
      <c r="CA27" s="305" t="str">
        <f t="shared" ca="1" si="64"/>
        <v/>
      </c>
      <c r="CB27" s="305" t="str">
        <f t="shared" ca="1" si="65"/>
        <v/>
      </c>
      <c r="CC27" s="305" t="str">
        <f t="shared" ca="1" si="66"/>
        <v/>
      </c>
      <c r="CD27" s="305" t="str">
        <f t="shared" ca="1" si="67"/>
        <v/>
      </c>
      <c r="CE27" s="305" t="str">
        <f t="shared" ca="1" si="68"/>
        <v/>
      </c>
      <c r="CF27" s="305" t="str">
        <f t="shared" ca="1" si="69"/>
        <v/>
      </c>
      <c r="CG27" s="306" t="str">
        <f t="shared" ca="1" si="70"/>
        <v/>
      </c>
    </row>
    <row r="28" spans="2:85" ht="18.75" customHeight="1">
      <c r="B28" s="284" t="str">
        <f t="shared" si="71"/>
        <v>北海道霧多布港</v>
      </c>
      <c r="C28" s="301" t="s">
        <v>1535</v>
      </c>
      <c r="D28" s="221">
        <v>16632</v>
      </c>
      <c r="E28" s="295" t="s">
        <v>1061</v>
      </c>
      <c r="F28" s="220" t="s">
        <v>1084</v>
      </c>
      <c r="G28" s="221" t="s">
        <v>381</v>
      </c>
      <c r="H28" s="302" t="s">
        <v>367</v>
      </c>
      <c r="I28" s="284" t="str">
        <f>IF(COUNTIF($C$4:C28,C28)&gt;1,1,"")</f>
        <v/>
      </c>
      <c r="J28" s="308"/>
      <c r="K28" s="220" t="s">
        <v>1135</v>
      </c>
      <c r="L28" s="221" t="s">
        <v>439</v>
      </c>
      <c r="N28" s="284" t="s">
        <v>1291</v>
      </c>
      <c r="O28" s="304" t="str">
        <f t="shared" ca="1" si="0"/>
        <v>境港</v>
      </c>
      <c r="P28" s="305" t="str">
        <f t="shared" ca="1" si="1"/>
        <v>松江港</v>
      </c>
      <c r="Q28" s="305" t="str">
        <f t="shared" ca="1" si="2"/>
        <v>益田港</v>
      </c>
      <c r="R28" s="305" t="str">
        <f t="shared" ca="1" si="3"/>
        <v>久手港</v>
      </c>
      <c r="S28" s="305" t="str">
        <f t="shared" ca="1" si="4"/>
        <v>浜田港</v>
      </c>
      <c r="T28" s="305" t="str">
        <f t="shared" ca="1" si="5"/>
        <v>安来港</v>
      </c>
      <c r="U28" s="305" t="str">
        <f t="shared" ca="1" si="6"/>
        <v>江津港</v>
      </c>
      <c r="V28" s="305" t="str">
        <f t="shared" ca="1" si="7"/>
        <v>田儀港</v>
      </c>
      <c r="W28" s="305" t="str">
        <f t="shared" ca="1" si="8"/>
        <v>飯美港</v>
      </c>
      <c r="X28" s="305" t="str">
        <f t="shared" ca="1" si="9"/>
        <v>重栖港</v>
      </c>
      <c r="Y28" s="305" t="str">
        <f t="shared" ca="1" si="10"/>
        <v>美田港</v>
      </c>
      <c r="Z28" s="305" t="str">
        <f t="shared" ca="1" si="11"/>
        <v>恵曇港</v>
      </c>
      <c r="AA28" s="305" t="str">
        <f t="shared" ca="1" si="12"/>
        <v>西郷港</v>
      </c>
      <c r="AB28" s="305" t="str">
        <f t="shared" ca="1" si="13"/>
        <v>諏訪港</v>
      </c>
      <c r="AC28" s="305" t="str">
        <f t="shared" ca="1" si="14"/>
        <v>御波港</v>
      </c>
      <c r="AD28" s="305" t="str">
        <f t="shared" ca="1" si="15"/>
        <v>知々井港</v>
      </c>
      <c r="AE28" s="305" t="str">
        <f t="shared" ca="1" si="16"/>
        <v>日之津港</v>
      </c>
      <c r="AF28" s="305" t="str">
        <f t="shared" ca="1" si="17"/>
        <v>浦郷港</v>
      </c>
      <c r="AG28" s="305" t="str">
        <f t="shared" ca="1" si="18"/>
        <v>別府港</v>
      </c>
      <c r="AH28" s="305" t="str">
        <f t="shared" ca="1" si="19"/>
        <v>来居港</v>
      </c>
      <c r="AI28" s="305" t="str">
        <f t="shared" ca="1" si="20"/>
        <v>姫の浦港</v>
      </c>
      <c r="AJ28" s="305" t="str">
        <f t="shared" ca="1" si="21"/>
        <v>七類港</v>
      </c>
      <c r="AK28" s="305" t="str">
        <f t="shared" ca="1" si="22"/>
        <v>島根原子力発電所専用港</v>
      </c>
      <c r="AL28" s="305" t="str">
        <f t="shared" ca="1" si="23"/>
        <v>河下港</v>
      </c>
      <c r="AM28" s="305" t="str">
        <f t="shared" ca="1" si="24"/>
        <v>海士港</v>
      </c>
      <c r="AN28" s="305" t="str">
        <f t="shared" ca="1" si="25"/>
        <v>温泉津港</v>
      </c>
      <c r="AO28" s="305" t="str">
        <f t="shared" ca="1" si="26"/>
        <v>三隅港</v>
      </c>
      <c r="AP28" s="305" t="str">
        <f t="shared" ca="1" si="27"/>
        <v>加賀港</v>
      </c>
      <c r="AQ28" s="305" t="str">
        <f t="shared" ca="1" si="28"/>
        <v>菱浦港</v>
      </c>
      <c r="AR28" s="305" t="str">
        <f t="shared" ca="1" si="29"/>
        <v/>
      </c>
      <c r="AS28" s="305" t="str">
        <f t="shared" ca="1" si="30"/>
        <v/>
      </c>
      <c r="AT28" s="305" t="str">
        <f t="shared" ca="1" si="31"/>
        <v/>
      </c>
      <c r="AU28" s="305" t="str">
        <f t="shared" ca="1" si="32"/>
        <v/>
      </c>
      <c r="AV28" s="305" t="str">
        <f t="shared" ca="1" si="33"/>
        <v/>
      </c>
      <c r="AW28" s="305" t="str">
        <f t="shared" ca="1" si="34"/>
        <v/>
      </c>
      <c r="AX28" s="305" t="str">
        <f t="shared" ca="1" si="35"/>
        <v/>
      </c>
      <c r="AY28" s="305" t="str">
        <f t="shared" ca="1" si="36"/>
        <v/>
      </c>
      <c r="AZ28" s="305" t="str">
        <f t="shared" ca="1" si="37"/>
        <v/>
      </c>
      <c r="BA28" s="305" t="str">
        <f t="shared" ca="1" si="38"/>
        <v/>
      </c>
      <c r="BB28" s="305" t="str">
        <f t="shared" ca="1" si="39"/>
        <v/>
      </c>
      <c r="BC28" s="305" t="str">
        <f t="shared" ca="1" si="40"/>
        <v/>
      </c>
      <c r="BD28" s="305" t="str">
        <f t="shared" ca="1" si="41"/>
        <v/>
      </c>
      <c r="BE28" s="305" t="str">
        <f t="shared" ca="1" si="42"/>
        <v/>
      </c>
      <c r="BF28" s="305" t="str">
        <f t="shared" ca="1" si="43"/>
        <v/>
      </c>
      <c r="BG28" s="305" t="str">
        <f t="shared" ca="1" si="44"/>
        <v/>
      </c>
      <c r="BH28" s="305" t="str">
        <f t="shared" ca="1" si="45"/>
        <v/>
      </c>
      <c r="BI28" s="305" t="str">
        <f t="shared" ca="1" si="46"/>
        <v/>
      </c>
      <c r="BJ28" s="305" t="str">
        <f t="shared" ca="1" si="47"/>
        <v/>
      </c>
      <c r="BK28" s="305" t="str">
        <f t="shared" ca="1" si="48"/>
        <v/>
      </c>
      <c r="BL28" s="305" t="str">
        <f t="shared" ca="1" si="49"/>
        <v/>
      </c>
      <c r="BM28" s="305" t="str">
        <f t="shared" ca="1" si="50"/>
        <v/>
      </c>
      <c r="BN28" s="305" t="str">
        <f t="shared" ca="1" si="51"/>
        <v/>
      </c>
      <c r="BO28" s="305" t="str">
        <f t="shared" ca="1" si="52"/>
        <v/>
      </c>
      <c r="BP28" s="305" t="str">
        <f t="shared" ca="1" si="53"/>
        <v/>
      </c>
      <c r="BQ28" s="305" t="str">
        <f t="shared" ca="1" si="54"/>
        <v/>
      </c>
      <c r="BR28" s="305" t="str">
        <f t="shared" ca="1" si="55"/>
        <v/>
      </c>
      <c r="BS28" s="305" t="str">
        <f t="shared" ca="1" si="56"/>
        <v/>
      </c>
      <c r="BT28" s="305" t="str">
        <f t="shared" ca="1" si="57"/>
        <v/>
      </c>
      <c r="BU28" s="305" t="str">
        <f t="shared" ca="1" si="58"/>
        <v/>
      </c>
      <c r="BV28" s="305" t="str">
        <f t="shared" ca="1" si="59"/>
        <v/>
      </c>
      <c r="BW28" s="305" t="str">
        <f t="shared" ca="1" si="60"/>
        <v/>
      </c>
      <c r="BX28" s="305" t="str">
        <f t="shared" ca="1" si="61"/>
        <v/>
      </c>
      <c r="BY28" s="305" t="str">
        <f t="shared" ca="1" si="62"/>
        <v/>
      </c>
      <c r="BZ28" s="305" t="str">
        <f t="shared" ca="1" si="63"/>
        <v/>
      </c>
      <c r="CA28" s="305" t="str">
        <f t="shared" ca="1" si="64"/>
        <v/>
      </c>
      <c r="CB28" s="305" t="str">
        <f t="shared" ca="1" si="65"/>
        <v/>
      </c>
      <c r="CC28" s="305" t="str">
        <f t="shared" ca="1" si="66"/>
        <v/>
      </c>
      <c r="CD28" s="305" t="str">
        <f t="shared" ca="1" si="67"/>
        <v/>
      </c>
      <c r="CE28" s="305" t="str">
        <f t="shared" ca="1" si="68"/>
        <v/>
      </c>
      <c r="CF28" s="305" t="str">
        <f t="shared" ca="1" si="69"/>
        <v/>
      </c>
      <c r="CG28" s="306" t="str">
        <f t="shared" ca="1" si="70"/>
        <v/>
      </c>
    </row>
    <row r="29" spans="2:85" ht="18.75" customHeight="1">
      <c r="B29" s="284" t="str">
        <f t="shared" si="71"/>
        <v>北海道戸井港</v>
      </c>
      <c r="C29" s="301" t="s">
        <v>1536</v>
      </c>
      <c r="D29" s="221">
        <v>12025</v>
      </c>
      <c r="E29" s="295" t="s">
        <v>1061</v>
      </c>
      <c r="F29" s="220" t="s">
        <v>1062</v>
      </c>
      <c r="G29" s="221" t="s">
        <v>382</v>
      </c>
      <c r="H29" s="302" t="s">
        <v>367</v>
      </c>
      <c r="I29" s="284" t="str">
        <f>IF(COUNTIF($C$4:C29,C29)&gt;1,1,"")</f>
        <v/>
      </c>
      <c r="J29" s="307" t="s">
        <v>1136</v>
      </c>
      <c r="K29" s="220" t="s">
        <v>1137</v>
      </c>
      <c r="L29" s="221" t="s">
        <v>440</v>
      </c>
      <c r="N29" s="284" t="s">
        <v>1305</v>
      </c>
      <c r="O29" s="304" t="str">
        <f t="shared" ca="1" si="0"/>
        <v>水島港</v>
      </c>
      <c r="P29" s="305" t="str">
        <f t="shared" ca="1" si="1"/>
        <v>下津井港</v>
      </c>
      <c r="Q29" s="305" t="str">
        <f t="shared" ca="1" si="2"/>
        <v>宇野港</v>
      </c>
      <c r="R29" s="305" t="str">
        <f t="shared" ca="1" si="3"/>
        <v>岡山港</v>
      </c>
      <c r="S29" s="305" t="str">
        <f t="shared" ca="1" si="4"/>
        <v>笠岡港</v>
      </c>
      <c r="T29" s="305" t="str">
        <f t="shared" ca="1" si="5"/>
        <v>片上港</v>
      </c>
      <c r="U29" s="305" t="str">
        <f t="shared" ca="1" si="6"/>
        <v>児島港</v>
      </c>
      <c r="V29" s="305" t="str">
        <f t="shared" ca="1" si="7"/>
        <v>日比港</v>
      </c>
      <c r="W29" s="305" t="str">
        <f t="shared" ca="1" si="8"/>
        <v>玉島港</v>
      </c>
      <c r="X29" s="305" t="str">
        <f t="shared" ca="1" si="9"/>
        <v>日生港</v>
      </c>
      <c r="Y29" s="305" t="str">
        <f t="shared" ca="1" si="10"/>
        <v>笠岡ＪＦＥ岸壁</v>
      </c>
      <c r="Z29" s="305" t="str">
        <f t="shared" ca="1" si="11"/>
        <v>黄島港</v>
      </c>
      <c r="AA29" s="305" t="str">
        <f t="shared" ca="1" si="12"/>
        <v/>
      </c>
      <c r="AB29" s="305" t="str">
        <f t="shared" ca="1" si="13"/>
        <v/>
      </c>
      <c r="AC29" s="305" t="str">
        <f t="shared" ca="1" si="14"/>
        <v/>
      </c>
      <c r="AD29" s="305" t="str">
        <f t="shared" ca="1" si="15"/>
        <v/>
      </c>
      <c r="AE29" s="305" t="str">
        <f t="shared" ca="1" si="16"/>
        <v/>
      </c>
      <c r="AF29" s="305" t="str">
        <f t="shared" ca="1" si="17"/>
        <v/>
      </c>
      <c r="AG29" s="305" t="str">
        <f t="shared" ca="1" si="18"/>
        <v/>
      </c>
      <c r="AH29" s="305" t="str">
        <f t="shared" ca="1" si="19"/>
        <v/>
      </c>
      <c r="AI29" s="305" t="str">
        <f t="shared" ca="1" si="20"/>
        <v/>
      </c>
      <c r="AJ29" s="305" t="str">
        <f t="shared" ca="1" si="21"/>
        <v/>
      </c>
      <c r="AK29" s="305" t="str">
        <f t="shared" ca="1" si="22"/>
        <v/>
      </c>
      <c r="AL29" s="305" t="str">
        <f t="shared" ca="1" si="23"/>
        <v/>
      </c>
      <c r="AM29" s="305" t="str">
        <f t="shared" ca="1" si="24"/>
        <v/>
      </c>
      <c r="AN29" s="305" t="str">
        <f t="shared" ca="1" si="25"/>
        <v/>
      </c>
      <c r="AO29" s="305" t="str">
        <f t="shared" ca="1" si="26"/>
        <v/>
      </c>
      <c r="AP29" s="305" t="str">
        <f t="shared" ca="1" si="27"/>
        <v/>
      </c>
      <c r="AQ29" s="305" t="str">
        <f t="shared" ca="1" si="28"/>
        <v/>
      </c>
      <c r="AR29" s="305" t="str">
        <f t="shared" ca="1" si="29"/>
        <v/>
      </c>
      <c r="AS29" s="305" t="str">
        <f t="shared" ca="1" si="30"/>
        <v/>
      </c>
      <c r="AT29" s="305" t="str">
        <f t="shared" ca="1" si="31"/>
        <v/>
      </c>
      <c r="AU29" s="305" t="str">
        <f t="shared" ca="1" si="32"/>
        <v/>
      </c>
      <c r="AV29" s="305" t="str">
        <f t="shared" ca="1" si="33"/>
        <v/>
      </c>
      <c r="AW29" s="305" t="str">
        <f t="shared" ca="1" si="34"/>
        <v/>
      </c>
      <c r="AX29" s="305" t="str">
        <f t="shared" ca="1" si="35"/>
        <v/>
      </c>
      <c r="AY29" s="305" t="str">
        <f t="shared" ca="1" si="36"/>
        <v/>
      </c>
      <c r="AZ29" s="305" t="str">
        <f t="shared" ca="1" si="37"/>
        <v/>
      </c>
      <c r="BA29" s="305" t="str">
        <f t="shared" ca="1" si="38"/>
        <v/>
      </c>
      <c r="BB29" s="305" t="str">
        <f t="shared" ca="1" si="39"/>
        <v/>
      </c>
      <c r="BC29" s="305" t="str">
        <f t="shared" ca="1" si="40"/>
        <v/>
      </c>
      <c r="BD29" s="305" t="str">
        <f t="shared" ca="1" si="41"/>
        <v/>
      </c>
      <c r="BE29" s="305" t="str">
        <f t="shared" ca="1" si="42"/>
        <v/>
      </c>
      <c r="BF29" s="305" t="str">
        <f t="shared" ca="1" si="43"/>
        <v/>
      </c>
      <c r="BG29" s="305" t="str">
        <f t="shared" ca="1" si="44"/>
        <v/>
      </c>
      <c r="BH29" s="305" t="str">
        <f t="shared" ca="1" si="45"/>
        <v/>
      </c>
      <c r="BI29" s="305" t="str">
        <f t="shared" ca="1" si="46"/>
        <v/>
      </c>
      <c r="BJ29" s="305" t="str">
        <f t="shared" ca="1" si="47"/>
        <v/>
      </c>
      <c r="BK29" s="305" t="str">
        <f t="shared" ca="1" si="48"/>
        <v/>
      </c>
      <c r="BL29" s="305" t="str">
        <f t="shared" ca="1" si="49"/>
        <v/>
      </c>
      <c r="BM29" s="305" t="str">
        <f t="shared" ca="1" si="50"/>
        <v/>
      </c>
      <c r="BN29" s="305" t="str">
        <f t="shared" ca="1" si="51"/>
        <v/>
      </c>
      <c r="BO29" s="305" t="str">
        <f t="shared" ca="1" si="52"/>
        <v/>
      </c>
      <c r="BP29" s="305" t="str">
        <f t="shared" ca="1" si="53"/>
        <v/>
      </c>
      <c r="BQ29" s="305" t="str">
        <f t="shared" ca="1" si="54"/>
        <v/>
      </c>
      <c r="BR29" s="305" t="str">
        <f t="shared" ca="1" si="55"/>
        <v/>
      </c>
      <c r="BS29" s="305" t="str">
        <f t="shared" ca="1" si="56"/>
        <v/>
      </c>
      <c r="BT29" s="305" t="str">
        <f t="shared" ca="1" si="57"/>
        <v/>
      </c>
      <c r="BU29" s="305" t="str">
        <f t="shared" ca="1" si="58"/>
        <v/>
      </c>
      <c r="BV29" s="305" t="str">
        <f t="shared" ca="1" si="59"/>
        <v/>
      </c>
      <c r="BW29" s="305" t="str">
        <f t="shared" ca="1" si="60"/>
        <v/>
      </c>
      <c r="BX29" s="305" t="str">
        <f t="shared" ca="1" si="61"/>
        <v/>
      </c>
      <c r="BY29" s="305" t="str">
        <f t="shared" ca="1" si="62"/>
        <v/>
      </c>
      <c r="BZ29" s="305" t="str">
        <f t="shared" ca="1" si="63"/>
        <v/>
      </c>
      <c r="CA29" s="305" t="str">
        <f t="shared" ca="1" si="64"/>
        <v/>
      </c>
      <c r="CB29" s="305" t="str">
        <f t="shared" ca="1" si="65"/>
        <v/>
      </c>
      <c r="CC29" s="305" t="str">
        <f t="shared" ca="1" si="66"/>
        <v/>
      </c>
      <c r="CD29" s="305" t="str">
        <f t="shared" ca="1" si="67"/>
        <v/>
      </c>
      <c r="CE29" s="305" t="str">
        <f t="shared" ca="1" si="68"/>
        <v/>
      </c>
      <c r="CF29" s="305" t="str">
        <f t="shared" ca="1" si="69"/>
        <v/>
      </c>
      <c r="CG29" s="306" t="str">
        <f t="shared" ca="1" si="70"/>
        <v/>
      </c>
    </row>
    <row r="30" spans="2:85" ht="18.75" customHeight="1">
      <c r="B30" s="284" t="str">
        <f t="shared" si="71"/>
        <v>北海道上磯港（太平洋セメント出荷桟橋）</v>
      </c>
      <c r="C30" s="301" t="s">
        <v>1537</v>
      </c>
      <c r="D30" s="221">
        <v>12360</v>
      </c>
      <c r="E30" s="295" t="s">
        <v>1061</v>
      </c>
      <c r="F30" s="220" t="s">
        <v>1063</v>
      </c>
      <c r="G30" s="221" t="s">
        <v>383</v>
      </c>
      <c r="H30" s="302" t="s">
        <v>367</v>
      </c>
      <c r="I30" s="284" t="str">
        <f>IF(COUNTIF($C$4:C30,C30)&gt;1,1,"")</f>
        <v/>
      </c>
      <c r="J30" s="307" t="s">
        <v>1139</v>
      </c>
      <c r="K30" s="220" t="s">
        <v>1140</v>
      </c>
      <c r="L30" s="221" t="s">
        <v>442</v>
      </c>
      <c r="N30" s="284" t="s">
        <v>1312</v>
      </c>
      <c r="O30" s="304" t="str">
        <f t="shared" ca="1" si="0"/>
        <v>広島港（宇品港）</v>
      </c>
      <c r="P30" s="305" t="str">
        <f t="shared" ca="1" si="1"/>
        <v>呉港</v>
      </c>
      <c r="Q30" s="305" t="str">
        <f t="shared" ca="1" si="2"/>
        <v>尾道糸崎港</v>
      </c>
      <c r="R30" s="305" t="str">
        <f t="shared" ca="1" si="3"/>
        <v>竹原港</v>
      </c>
      <c r="S30" s="305" t="str">
        <f t="shared" ca="1" si="4"/>
        <v>土生港</v>
      </c>
      <c r="T30" s="305" t="str">
        <f t="shared" ca="1" si="5"/>
        <v>福山港（松永を含む）</v>
      </c>
      <c r="U30" s="305" t="str">
        <f t="shared" ca="1" si="6"/>
        <v>大竹港</v>
      </c>
      <c r="V30" s="305" t="str">
        <f t="shared" ca="1" si="7"/>
        <v>三ツ子島港</v>
      </c>
      <c r="W30" s="305" t="str">
        <f t="shared" ca="1" si="8"/>
        <v>厳島港</v>
      </c>
      <c r="X30" s="305" t="str">
        <f t="shared" ca="1" si="9"/>
        <v>鹿川港</v>
      </c>
      <c r="Y30" s="305" t="str">
        <f t="shared" ca="1" si="10"/>
        <v>安芸津港</v>
      </c>
      <c r="Z30" s="305" t="str">
        <f t="shared" ca="1" si="11"/>
        <v>瀬戸田港</v>
      </c>
      <c r="AA30" s="305" t="str">
        <f t="shared" ca="1" si="12"/>
        <v>横田港</v>
      </c>
      <c r="AB30" s="305" t="str">
        <f t="shared" ca="1" si="13"/>
        <v>千年港（常石港）</v>
      </c>
      <c r="AC30" s="305" t="str">
        <f t="shared" ca="1" si="14"/>
        <v>倉橋港</v>
      </c>
      <c r="AD30" s="305" t="str">
        <f t="shared" ca="1" si="15"/>
        <v>大野港</v>
      </c>
      <c r="AE30" s="305" t="str">
        <f t="shared" ca="1" si="16"/>
        <v>大柿港</v>
      </c>
      <c r="AF30" s="305" t="str">
        <f t="shared" ca="1" si="17"/>
        <v>川尻港</v>
      </c>
      <c r="AG30" s="305" t="str">
        <f t="shared" ca="1" si="18"/>
        <v>大長港</v>
      </c>
      <c r="AH30" s="305" t="str">
        <f t="shared" ca="1" si="19"/>
        <v>鮴崎港</v>
      </c>
      <c r="AI30" s="305" t="str">
        <f t="shared" ca="1" si="20"/>
        <v>豊島港</v>
      </c>
      <c r="AJ30" s="305" t="str">
        <f t="shared" ca="1" si="21"/>
        <v>小用港</v>
      </c>
      <c r="AK30" s="305" t="str">
        <f t="shared" ca="1" si="22"/>
        <v>木江港</v>
      </c>
      <c r="AL30" s="305" t="str">
        <f t="shared" ca="1" si="23"/>
        <v>下蒲刈港</v>
      </c>
      <c r="AM30" s="305" t="str">
        <f t="shared" ca="1" si="24"/>
        <v>幸崎港</v>
      </c>
      <c r="AN30" s="305" t="str">
        <f t="shared" ca="1" si="25"/>
        <v>向島港</v>
      </c>
      <c r="AO30" s="305" t="str">
        <f t="shared" ca="1" si="26"/>
        <v>蒲刈港（大浦・宮盛・田戸・向）</v>
      </c>
      <c r="AP30" s="305" t="str">
        <f t="shared" ca="1" si="27"/>
        <v>中町港</v>
      </c>
      <c r="AQ30" s="305" t="str">
        <f t="shared" ca="1" si="28"/>
        <v>高田港</v>
      </c>
      <c r="AR30" s="305" t="str">
        <f t="shared" ca="1" si="29"/>
        <v>三高港</v>
      </c>
      <c r="AS30" s="305" t="str">
        <f t="shared" ca="1" si="30"/>
        <v>大須港</v>
      </c>
      <c r="AT30" s="305" t="str">
        <f t="shared" ca="1" si="31"/>
        <v>境ヶ浜桟港</v>
      </c>
      <c r="AU30" s="305" t="str">
        <f t="shared" ca="1" si="32"/>
        <v>グリーンピア安浦桟港</v>
      </c>
      <c r="AV30" s="305" t="str">
        <f t="shared" ca="1" si="33"/>
        <v>大西港</v>
      </c>
      <c r="AW30" s="305" t="str">
        <f t="shared" ca="1" si="34"/>
        <v>三原港</v>
      </c>
      <c r="AX30" s="305" t="str">
        <f t="shared" ca="1" si="35"/>
        <v>佐木港</v>
      </c>
      <c r="AY30" s="305" t="str">
        <f t="shared" ca="1" si="36"/>
        <v>重井港(西浜桟橋・東浜桟橋)</v>
      </c>
      <c r="AZ30" s="305" t="str">
        <f t="shared" ca="1" si="37"/>
        <v>洲江港</v>
      </c>
      <c r="BA30" s="305" t="str">
        <f t="shared" ca="1" si="38"/>
        <v>忠海港</v>
      </c>
      <c r="BB30" s="305" t="str">
        <f t="shared" ca="1" si="39"/>
        <v>明石港</v>
      </c>
      <c r="BC30" s="305" t="str">
        <f t="shared" ca="1" si="40"/>
        <v>大久野島港</v>
      </c>
      <c r="BD30" s="305" t="str">
        <f t="shared" ca="1" si="41"/>
        <v/>
      </c>
      <c r="BE30" s="305" t="str">
        <f t="shared" ca="1" si="42"/>
        <v/>
      </c>
      <c r="BF30" s="305" t="str">
        <f t="shared" ca="1" si="43"/>
        <v/>
      </c>
      <c r="BG30" s="305" t="str">
        <f t="shared" ca="1" si="44"/>
        <v/>
      </c>
      <c r="BH30" s="305" t="str">
        <f t="shared" ca="1" si="45"/>
        <v/>
      </c>
      <c r="BI30" s="305" t="str">
        <f t="shared" ca="1" si="46"/>
        <v/>
      </c>
      <c r="BJ30" s="305" t="str">
        <f t="shared" ca="1" si="47"/>
        <v/>
      </c>
      <c r="BK30" s="305" t="str">
        <f t="shared" ca="1" si="48"/>
        <v/>
      </c>
      <c r="BL30" s="305" t="str">
        <f t="shared" ca="1" si="49"/>
        <v/>
      </c>
      <c r="BM30" s="305" t="str">
        <f t="shared" ca="1" si="50"/>
        <v/>
      </c>
      <c r="BN30" s="305" t="str">
        <f t="shared" ca="1" si="51"/>
        <v/>
      </c>
      <c r="BO30" s="305" t="str">
        <f t="shared" ca="1" si="52"/>
        <v/>
      </c>
      <c r="BP30" s="305" t="str">
        <f t="shared" ca="1" si="53"/>
        <v/>
      </c>
      <c r="BQ30" s="305" t="str">
        <f t="shared" ca="1" si="54"/>
        <v/>
      </c>
      <c r="BR30" s="305" t="str">
        <f t="shared" ca="1" si="55"/>
        <v/>
      </c>
      <c r="BS30" s="305" t="str">
        <f t="shared" ca="1" si="56"/>
        <v/>
      </c>
      <c r="BT30" s="305" t="str">
        <f t="shared" ca="1" si="57"/>
        <v/>
      </c>
      <c r="BU30" s="305" t="str">
        <f t="shared" ca="1" si="58"/>
        <v/>
      </c>
      <c r="BV30" s="305" t="str">
        <f t="shared" ca="1" si="59"/>
        <v/>
      </c>
      <c r="BW30" s="305" t="str">
        <f t="shared" ca="1" si="60"/>
        <v/>
      </c>
      <c r="BX30" s="305" t="str">
        <f t="shared" ca="1" si="61"/>
        <v/>
      </c>
      <c r="BY30" s="305" t="str">
        <f t="shared" ca="1" si="62"/>
        <v/>
      </c>
      <c r="BZ30" s="305" t="str">
        <f t="shared" ca="1" si="63"/>
        <v/>
      </c>
      <c r="CA30" s="305" t="str">
        <f t="shared" ca="1" si="64"/>
        <v/>
      </c>
      <c r="CB30" s="305" t="str">
        <f t="shared" ca="1" si="65"/>
        <v/>
      </c>
      <c r="CC30" s="305" t="str">
        <f t="shared" ca="1" si="66"/>
        <v/>
      </c>
      <c r="CD30" s="305" t="str">
        <f t="shared" ca="1" si="67"/>
        <v/>
      </c>
      <c r="CE30" s="305" t="str">
        <f t="shared" ca="1" si="68"/>
        <v/>
      </c>
      <c r="CF30" s="305" t="str">
        <f t="shared" ca="1" si="69"/>
        <v/>
      </c>
      <c r="CG30" s="306" t="str">
        <f t="shared" ca="1" si="70"/>
        <v/>
      </c>
    </row>
    <row r="31" spans="2:85" ht="18.75" customHeight="1">
      <c r="B31" s="284" t="str">
        <f t="shared" si="71"/>
        <v>北海道青苗港</v>
      </c>
      <c r="C31" s="301" t="s">
        <v>1607</v>
      </c>
      <c r="D31" s="221">
        <v>13676</v>
      </c>
      <c r="E31" s="295" t="s">
        <v>1061</v>
      </c>
      <c r="F31" s="220" t="s">
        <v>1085</v>
      </c>
      <c r="G31" s="221" t="s">
        <v>384</v>
      </c>
      <c r="H31" s="302" t="s">
        <v>367</v>
      </c>
      <c r="I31" s="284" t="str">
        <f>IF(COUNTIF($C$4:C31,C31)&gt;1,1,"")</f>
        <v/>
      </c>
      <c r="J31" s="303"/>
      <c r="K31" s="220" t="s">
        <v>1141</v>
      </c>
      <c r="L31" s="221" t="s">
        <v>443</v>
      </c>
      <c r="N31" s="284" t="s">
        <v>1324</v>
      </c>
      <c r="O31" s="304" t="str">
        <f t="shared" ca="1" si="0"/>
        <v>下関港（長府港）</v>
      </c>
      <c r="P31" s="305" t="str">
        <f t="shared" ca="1" si="1"/>
        <v>六連港</v>
      </c>
      <c r="Q31" s="305" t="str">
        <f t="shared" ca="1" si="2"/>
        <v>宇部港(宇部港シーバースを除く)</v>
      </c>
      <c r="R31" s="305" t="str">
        <f t="shared" ca="1" si="3"/>
        <v>萩港</v>
      </c>
      <c r="S31" s="305" t="str">
        <f t="shared" ca="1" si="4"/>
        <v>徳山下松港［徳山地区］</v>
      </c>
      <c r="T31" s="305" t="str">
        <f t="shared" ca="1" si="5"/>
        <v>徳山下松港［下松地区］</v>
      </c>
      <c r="U31" s="305" t="str">
        <f t="shared" ca="1" si="6"/>
        <v>徳山下松港［新南陽地区］（富田港）</v>
      </c>
      <c r="V31" s="305" t="str">
        <f t="shared" ca="1" si="7"/>
        <v>三田尻港（中ノ関）</v>
      </c>
      <c r="W31" s="305" t="str">
        <f t="shared" ca="1" si="8"/>
        <v>岩国港（麻里布港）</v>
      </c>
      <c r="X31" s="305" t="str">
        <f t="shared" ca="1" si="9"/>
        <v>光港</v>
      </c>
      <c r="Y31" s="305" t="str">
        <f t="shared" ca="1" si="10"/>
        <v>小野田港</v>
      </c>
      <c r="Z31" s="305" t="str">
        <f t="shared" ca="1" si="11"/>
        <v>仙崎港</v>
      </c>
      <c r="AA31" s="305" t="str">
        <f t="shared" ca="1" si="12"/>
        <v>上関港</v>
      </c>
      <c r="AB31" s="305" t="str">
        <f t="shared" ca="1" si="13"/>
        <v>大浦港</v>
      </c>
      <c r="AC31" s="305" t="str">
        <f t="shared" ca="1" si="14"/>
        <v>柳井港</v>
      </c>
      <c r="AD31" s="305" t="str">
        <f t="shared" ca="1" si="15"/>
        <v>大島港</v>
      </c>
      <c r="AE31" s="305" t="str">
        <f t="shared" ca="1" si="16"/>
        <v>平生港</v>
      </c>
      <c r="AF31" s="305" t="str">
        <f t="shared" ca="1" si="17"/>
        <v>三蒲港</v>
      </c>
      <c r="AG31" s="305" t="str">
        <f t="shared" ca="1" si="18"/>
        <v>山口港</v>
      </c>
      <c r="AH31" s="305" t="str">
        <f t="shared" ca="1" si="19"/>
        <v>宇部港シーバース(西部石油シーバース)</v>
      </c>
      <c r="AI31" s="305" t="str">
        <f t="shared" ca="1" si="20"/>
        <v>伊保田港</v>
      </c>
      <c r="AJ31" s="305" t="str">
        <f t="shared" ca="1" si="21"/>
        <v>由宇港</v>
      </c>
      <c r="AK31" s="305" t="str">
        <f t="shared" ca="1" si="22"/>
        <v>豊浦港</v>
      </c>
      <c r="AL31" s="305" t="str">
        <f t="shared" ca="1" si="23"/>
        <v/>
      </c>
      <c r="AM31" s="305" t="str">
        <f t="shared" ca="1" si="24"/>
        <v/>
      </c>
      <c r="AN31" s="305" t="str">
        <f t="shared" ca="1" si="25"/>
        <v/>
      </c>
      <c r="AO31" s="305" t="str">
        <f t="shared" ca="1" si="26"/>
        <v/>
      </c>
      <c r="AP31" s="305" t="str">
        <f t="shared" ca="1" si="27"/>
        <v/>
      </c>
      <c r="AQ31" s="305" t="str">
        <f t="shared" ca="1" si="28"/>
        <v/>
      </c>
      <c r="AR31" s="305" t="str">
        <f t="shared" ca="1" si="29"/>
        <v/>
      </c>
      <c r="AS31" s="305" t="str">
        <f t="shared" ca="1" si="30"/>
        <v/>
      </c>
      <c r="AT31" s="305" t="str">
        <f t="shared" ca="1" si="31"/>
        <v/>
      </c>
      <c r="AU31" s="305" t="str">
        <f t="shared" ca="1" si="32"/>
        <v/>
      </c>
      <c r="AV31" s="305" t="str">
        <f t="shared" ca="1" si="33"/>
        <v/>
      </c>
      <c r="AW31" s="305" t="str">
        <f t="shared" ca="1" si="34"/>
        <v/>
      </c>
      <c r="AX31" s="305" t="str">
        <f t="shared" ca="1" si="35"/>
        <v/>
      </c>
      <c r="AY31" s="305" t="str">
        <f t="shared" ca="1" si="36"/>
        <v/>
      </c>
      <c r="AZ31" s="305" t="str">
        <f t="shared" ca="1" si="37"/>
        <v/>
      </c>
      <c r="BA31" s="305" t="str">
        <f t="shared" ca="1" si="38"/>
        <v/>
      </c>
      <c r="BB31" s="305" t="str">
        <f t="shared" ca="1" si="39"/>
        <v/>
      </c>
      <c r="BC31" s="305" t="str">
        <f t="shared" ca="1" si="40"/>
        <v/>
      </c>
      <c r="BD31" s="305" t="str">
        <f t="shared" ca="1" si="41"/>
        <v/>
      </c>
      <c r="BE31" s="305" t="str">
        <f t="shared" ca="1" si="42"/>
        <v/>
      </c>
      <c r="BF31" s="305" t="str">
        <f t="shared" ca="1" si="43"/>
        <v/>
      </c>
      <c r="BG31" s="305" t="str">
        <f t="shared" ca="1" si="44"/>
        <v/>
      </c>
      <c r="BH31" s="305" t="str">
        <f t="shared" ca="1" si="45"/>
        <v/>
      </c>
      <c r="BI31" s="305" t="str">
        <f t="shared" ca="1" si="46"/>
        <v/>
      </c>
      <c r="BJ31" s="305" t="str">
        <f t="shared" ca="1" si="47"/>
        <v/>
      </c>
      <c r="BK31" s="305" t="str">
        <f t="shared" ca="1" si="48"/>
        <v/>
      </c>
      <c r="BL31" s="305" t="str">
        <f t="shared" ca="1" si="49"/>
        <v/>
      </c>
      <c r="BM31" s="305" t="str">
        <f t="shared" ca="1" si="50"/>
        <v/>
      </c>
      <c r="BN31" s="305" t="str">
        <f t="shared" ca="1" si="51"/>
        <v/>
      </c>
      <c r="BO31" s="305" t="str">
        <f t="shared" ca="1" si="52"/>
        <v/>
      </c>
      <c r="BP31" s="305" t="str">
        <f t="shared" ca="1" si="53"/>
        <v/>
      </c>
      <c r="BQ31" s="305" t="str">
        <f t="shared" ca="1" si="54"/>
        <v/>
      </c>
      <c r="BR31" s="305" t="str">
        <f t="shared" ca="1" si="55"/>
        <v/>
      </c>
      <c r="BS31" s="305" t="str">
        <f t="shared" ca="1" si="56"/>
        <v/>
      </c>
      <c r="BT31" s="305" t="str">
        <f t="shared" ca="1" si="57"/>
        <v/>
      </c>
      <c r="BU31" s="305" t="str">
        <f t="shared" ca="1" si="58"/>
        <v/>
      </c>
      <c r="BV31" s="305" t="str">
        <f t="shared" ca="1" si="59"/>
        <v/>
      </c>
      <c r="BW31" s="305" t="str">
        <f t="shared" ca="1" si="60"/>
        <v/>
      </c>
      <c r="BX31" s="305" t="str">
        <f t="shared" ca="1" si="61"/>
        <v/>
      </c>
      <c r="BY31" s="305" t="str">
        <f t="shared" ca="1" si="62"/>
        <v/>
      </c>
      <c r="BZ31" s="305" t="str">
        <f t="shared" ca="1" si="63"/>
        <v/>
      </c>
      <c r="CA31" s="305" t="str">
        <f t="shared" ca="1" si="64"/>
        <v/>
      </c>
      <c r="CB31" s="305" t="str">
        <f t="shared" ca="1" si="65"/>
        <v/>
      </c>
      <c r="CC31" s="305" t="str">
        <f t="shared" ca="1" si="66"/>
        <v/>
      </c>
      <c r="CD31" s="305" t="str">
        <f t="shared" ca="1" si="67"/>
        <v/>
      </c>
      <c r="CE31" s="305" t="str">
        <f t="shared" ca="1" si="68"/>
        <v/>
      </c>
      <c r="CF31" s="305" t="str">
        <f t="shared" ca="1" si="69"/>
        <v/>
      </c>
      <c r="CG31" s="306" t="str">
        <f t="shared" ca="1" si="70"/>
        <v/>
      </c>
    </row>
    <row r="32" spans="2:85" ht="18.75" customHeight="1">
      <c r="B32" s="284" t="str">
        <f t="shared" si="71"/>
        <v>北海道奥尻港</v>
      </c>
      <c r="C32" s="301" t="s">
        <v>1538</v>
      </c>
      <c r="D32" s="221">
        <v>13676</v>
      </c>
      <c r="E32" s="295" t="s">
        <v>1061</v>
      </c>
      <c r="F32" s="220" t="s">
        <v>1085</v>
      </c>
      <c r="G32" s="221" t="s">
        <v>385</v>
      </c>
      <c r="H32" s="302" t="s">
        <v>367</v>
      </c>
      <c r="I32" s="284" t="str">
        <f>IF(COUNTIF($C$4:C32,C32)&gt;1,1,"")</f>
        <v/>
      </c>
      <c r="J32" s="307" t="s">
        <v>1147</v>
      </c>
      <c r="K32" s="220" t="s">
        <v>1148</v>
      </c>
      <c r="L32" s="221" t="s">
        <v>449</v>
      </c>
      <c r="N32" s="284" t="s">
        <v>1340</v>
      </c>
      <c r="O32" s="304" t="str">
        <f t="shared" ca="1" si="0"/>
        <v>徳島小松島港［徳島地区］</v>
      </c>
      <c r="P32" s="305" t="str">
        <f t="shared" ca="1" si="1"/>
        <v>徳島小松島港［小松島地区］</v>
      </c>
      <c r="Q32" s="305" t="str">
        <f t="shared" ca="1" si="2"/>
        <v>橘港</v>
      </c>
      <c r="R32" s="305" t="str">
        <f t="shared" ca="1" si="3"/>
        <v>今切港［北島地区］</v>
      </c>
      <c r="S32" s="305" t="str">
        <f t="shared" ca="1" si="4"/>
        <v>亀浦港</v>
      </c>
      <c r="T32" s="305" t="str">
        <f t="shared" ca="1" si="5"/>
        <v>富岡港</v>
      </c>
      <c r="U32" s="305" t="str">
        <f t="shared" ca="1" si="6"/>
        <v>浅川港</v>
      </c>
      <c r="V32" s="305" t="str">
        <f t="shared" ca="1" si="7"/>
        <v>中島港</v>
      </c>
      <c r="W32" s="305" t="str">
        <f t="shared" ca="1" si="8"/>
        <v>粟津港［松茂地区］</v>
      </c>
      <c r="X32" s="305" t="str">
        <f t="shared" ca="1" si="9"/>
        <v>今切港［徳島地区］</v>
      </c>
      <c r="Y32" s="305" t="str">
        <f t="shared" ca="1" si="10"/>
        <v>今切港［松茂地区］</v>
      </c>
      <c r="Z32" s="305" t="str">
        <f t="shared" ca="1" si="11"/>
        <v>粟津港［里浦地区］</v>
      </c>
      <c r="AA32" s="305" t="str">
        <f t="shared" ca="1" si="12"/>
        <v/>
      </c>
      <c r="AB32" s="305" t="str">
        <f t="shared" ca="1" si="13"/>
        <v/>
      </c>
      <c r="AC32" s="305" t="str">
        <f t="shared" ca="1" si="14"/>
        <v/>
      </c>
      <c r="AD32" s="305" t="str">
        <f t="shared" ca="1" si="15"/>
        <v/>
      </c>
      <c r="AE32" s="305" t="str">
        <f t="shared" ca="1" si="16"/>
        <v/>
      </c>
      <c r="AF32" s="305" t="str">
        <f t="shared" ca="1" si="17"/>
        <v/>
      </c>
      <c r="AG32" s="305" t="str">
        <f t="shared" ca="1" si="18"/>
        <v/>
      </c>
      <c r="AH32" s="305" t="str">
        <f t="shared" ca="1" si="19"/>
        <v/>
      </c>
      <c r="AI32" s="305" t="str">
        <f t="shared" ca="1" si="20"/>
        <v/>
      </c>
      <c r="AJ32" s="305" t="str">
        <f t="shared" ca="1" si="21"/>
        <v/>
      </c>
      <c r="AK32" s="305" t="str">
        <f t="shared" ca="1" si="22"/>
        <v/>
      </c>
      <c r="AL32" s="305" t="str">
        <f t="shared" ca="1" si="23"/>
        <v/>
      </c>
      <c r="AM32" s="305" t="str">
        <f t="shared" ca="1" si="24"/>
        <v/>
      </c>
      <c r="AN32" s="305" t="str">
        <f t="shared" ca="1" si="25"/>
        <v/>
      </c>
      <c r="AO32" s="305" t="str">
        <f t="shared" ca="1" si="26"/>
        <v/>
      </c>
      <c r="AP32" s="305" t="str">
        <f t="shared" ca="1" si="27"/>
        <v/>
      </c>
      <c r="AQ32" s="305" t="str">
        <f t="shared" ca="1" si="28"/>
        <v/>
      </c>
      <c r="AR32" s="305" t="str">
        <f t="shared" ca="1" si="29"/>
        <v/>
      </c>
      <c r="AS32" s="305" t="str">
        <f t="shared" ca="1" si="30"/>
        <v/>
      </c>
      <c r="AT32" s="305" t="str">
        <f t="shared" ca="1" si="31"/>
        <v/>
      </c>
      <c r="AU32" s="305" t="str">
        <f t="shared" ca="1" si="32"/>
        <v/>
      </c>
      <c r="AV32" s="305" t="str">
        <f t="shared" ca="1" si="33"/>
        <v/>
      </c>
      <c r="AW32" s="305" t="str">
        <f t="shared" ca="1" si="34"/>
        <v/>
      </c>
      <c r="AX32" s="305" t="str">
        <f t="shared" ca="1" si="35"/>
        <v/>
      </c>
      <c r="AY32" s="305" t="str">
        <f t="shared" ca="1" si="36"/>
        <v/>
      </c>
      <c r="AZ32" s="305" t="str">
        <f t="shared" ca="1" si="37"/>
        <v/>
      </c>
      <c r="BA32" s="305" t="str">
        <f t="shared" ca="1" si="38"/>
        <v/>
      </c>
      <c r="BB32" s="305" t="str">
        <f t="shared" ca="1" si="39"/>
        <v/>
      </c>
      <c r="BC32" s="305" t="str">
        <f t="shared" ca="1" si="40"/>
        <v/>
      </c>
      <c r="BD32" s="305" t="str">
        <f t="shared" ca="1" si="41"/>
        <v/>
      </c>
      <c r="BE32" s="305" t="str">
        <f t="shared" ca="1" si="42"/>
        <v/>
      </c>
      <c r="BF32" s="305" t="str">
        <f t="shared" ca="1" si="43"/>
        <v/>
      </c>
      <c r="BG32" s="305" t="str">
        <f t="shared" ca="1" si="44"/>
        <v/>
      </c>
      <c r="BH32" s="305" t="str">
        <f t="shared" ca="1" si="45"/>
        <v/>
      </c>
      <c r="BI32" s="305" t="str">
        <f t="shared" ca="1" si="46"/>
        <v/>
      </c>
      <c r="BJ32" s="305" t="str">
        <f t="shared" ca="1" si="47"/>
        <v/>
      </c>
      <c r="BK32" s="305" t="str">
        <f t="shared" ca="1" si="48"/>
        <v/>
      </c>
      <c r="BL32" s="305" t="str">
        <f t="shared" ca="1" si="49"/>
        <v/>
      </c>
      <c r="BM32" s="305" t="str">
        <f t="shared" ca="1" si="50"/>
        <v/>
      </c>
      <c r="BN32" s="305" t="str">
        <f t="shared" ca="1" si="51"/>
        <v/>
      </c>
      <c r="BO32" s="305" t="str">
        <f t="shared" ca="1" si="52"/>
        <v/>
      </c>
      <c r="BP32" s="305" t="str">
        <f t="shared" ca="1" si="53"/>
        <v/>
      </c>
      <c r="BQ32" s="305" t="str">
        <f t="shared" ca="1" si="54"/>
        <v/>
      </c>
      <c r="BR32" s="305" t="str">
        <f t="shared" ca="1" si="55"/>
        <v/>
      </c>
      <c r="BS32" s="305" t="str">
        <f t="shared" ca="1" si="56"/>
        <v/>
      </c>
      <c r="BT32" s="305" t="str">
        <f t="shared" ca="1" si="57"/>
        <v/>
      </c>
      <c r="BU32" s="305" t="str">
        <f t="shared" ca="1" si="58"/>
        <v/>
      </c>
      <c r="BV32" s="305" t="str">
        <f t="shared" ca="1" si="59"/>
        <v/>
      </c>
      <c r="BW32" s="305" t="str">
        <f t="shared" ca="1" si="60"/>
        <v/>
      </c>
      <c r="BX32" s="305" t="str">
        <f t="shared" ca="1" si="61"/>
        <v/>
      </c>
      <c r="BY32" s="305" t="str">
        <f t="shared" ca="1" si="62"/>
        <v/>
      </c>
      <c r="BZ32" s="305" t="str">
        <f t="shared" ca="1" si="63"/>
        <v/>
      </c>
      <c r="CA32" s="305" t="str">
        <f t="shared" ca="1" si="64"/>
        <v/>
      </c>
      <c r="CB32" s="305" t="str">
        <f t="shared" ca="1" si="65"/>
        <v/>
      </c>
      <c r="CC32" s="305" t="str">
        <f t="shared" ca="1" si="66"/>
        <v/>
      </c>
      <c r="CD32" s="305" t="str">
        <f t="shared" ca="1" si="67"/>
        <v/>
      </c>
      <c r="CE32" s="305" t="str">
        <f t="shared" ca="1" si="68"/>
        <v/>
      </c>
      <c r="CF32" s="305" t="str">
        <f t="shared" ca="1" si="69"/>
        <v/>
      </c>
      <c r="CG32" s="306" t="str">
        <f t="shared" ca="1" si="70"/>
        <v/>
      </c>
    </row>
    <row r="33" spans="2:85" ht="18.75" customHeight="1">
      <c r="B33" s="284" t="str">
        <f t="shared" si="71"/>
        <v>北海道香深港</v>
      </c>
      <c r="C33" s="301" t="s">
        <v>1539</v>
      </c>
      <c r="D33" s="221">
        <v>15172</v>
      </c>
      <c r="E33" s="295" t="s">
        <v>1061</v>
      </c>
      <c r="F33" s="220" t="s">
        <v>1086</v>
      </c>
      <c r="G33" s="221" t="s">
        <v>386</v>
      </c>
      <c r="H33" s="302" t="s">
        <v>367</v>
      </c>
      <c r="I33" s="284" t="str">
        <f>IF(COUNTIF($C$4:C33,C33)&gt;1,1,"")</f>
        <v/>
      </c>
      <c r="J33" s="303"/>
      <c r="K33" s="220" t="s">
        <v>1149</v>
      </c>
      <c r="L33" s="221" t="s">
        <v>450</v>
      </c>
      <c r="N33" s="284" t="s">
        <v>1348</v>
      </c>
      <c r="O33" s="304" t="str">
        <f t="shared" ca="1" si="0"/>
        <v>高松港</v>
      </c>
      <c r="P33" s="305" t="str">
        <f t="shared" ca="1" si="1"/>
        <v>坂出港</v>
      </c>
      <c r="Q33" s="305" t="str">
        <f t="shared" ca="1" si="2"/>
        <v>丸亀港</v>
      </c>
      <c r="R33" s="305" t="str">
        <f t="shared" ca="1" si="3"/>
        <v>観音寺港</v>
      </c>
      <c r="S33" s="305" t="str">
        <f t="shared" ca="1" si="4"/>
        <v>坂手港</v>
      </c>
      <c r="T33" s="305" t="str">
        <f t="shared" ca="1" si="5"/>
        <v>草壁港</v>
      </c>
      <c r="U33" s="305" t="str">
        <f t="shared" ca="1" si="6"/>
        <v>土庄港</v>
      </c>
      <c r="V33" s="305" t="str">
        <f t="shared" ca="1" si="7"/>
        <v>多度津港</v>
      </c>
      <c r="W33" s="305" t="str">
        <f t="shared" ca="1" si="8"/>
        <v>福田港</v>
      </c>
      <c r="X33" s="305" t="str">
        <f t="shared" ca="1" si="9"/>
        <v>宮浦港</v>
      </c>
      <c r="Y33" s="305" t="str">
        <f t="shared" ca="1" si="10"/>
        <v>本島港</v>
      </c>
      <c r="Z33" s="305" t="str">
        <f t="shared" ca="1" si="11"/>
        <v>三本松港</v>
      </c>
      <c r="AA33" s="305" t="str">
        <f t="shared" ca="1" si="12"/>
        <v>風戸港</v>
      </c>
      <c r="AB33" s="305" t="str">
        <f t="shared" ca="1" si="13"/>
        <v>江の浦港</v>
      </c>
      <c r="AC33" s="305" t="str">
        <f t="shared" ca="1" si="14"/>
        <v>引田港</v>
      </c>
      <c r="AD33" s="305" t="str">
        <f t="shared" ca="1" si="15"/>
        <v>津田港</v>
      </c>
      <c r="AE33" s="305" t="str">
        <f t="shared" ca="1" si="16"/>
        <v>詫間港</v>
      </c>
      <c r="AF33" s="305" t="str">
        <f t="shared" ca="1" si="17"/>
        <v>大部港</v>
      </c>
      <c r="AG33" s="305" t="str">
        <f t="shared" ca="1" si="18"/>
        <v>池田港</v>
      </c>
      <c r="AH33" s="305" t="str">
        <f t="shared" ca="1" si="19"/>
        <v>与島港</v>
      </c>
      <c r="AI33" s="305" t="str">
        <f t="shared" ca="1" si="20"/>
        <v>家浦港</v>
      </c>
      <c r="AJ33" s="305" t="str">
        <f t="shared" ca="1" si="21"/>
        <v>唐櫃漁港</v>
      </c>
      <c r="AK33" s="305" t="str">
        <f t="shared" ca="1" si="22"/>
        <v>志度港</v>
      </c>
      <c r="AL33" s="305" t="str">
        <f t="shared" ca="1" si="23"/>
        <v/>
      </c>
      <c r="AM33" s="305" t="str">
        <f t="shared" ca="1" si="24"/>
        <v/>
      </c>
      <c r="AN33" s="305" t="str">
        <f t="shared" ca="1" si="25"/>
        <v/>
      </c>
      <c r="AO33" s="305" t="str">
        <f t="shared" ca="1" si="26"/>
        <v/>
      </c>
      <c r="AP33" s="305" t="str">
        <f t="shared" ca="1" si="27"/>
        <v/>
      </c>
      <c r="AQ33" s="305" t="str">
        <f t="shared" ca="1" si="28"/>
        <v/>
      </c>
      <c r="AR33" s="305" t="str">
        <f t="shared" ca="1" si="29"/>
        <v/>
      </c>
      <c r="AS33" s="305" t="str">
        <f t="shared" ca="1" si="30"/>
        <v/>
      </c>
      <c r="AT33" s="305" t="str">
        <f t="shared" ca="1" si="31"/>
        <v/>
      </c>
      <c r="AU33" s="305" t="str">
        <f t="shared" ca="1" si="32"/>
        <v/>
      </c>
      <c r="AV33" s="305" t="str">
        <f t="shared" ca="1" si="33"/>
        <v/>
      </c>
      <c r="AW33" s="305" t="str">
        <f t="shared" ca="1" si="34"/>
        <v/>
      </c>
      <c r="AX33" s="305" t="str">
        <f t="shared" ca="1" si="35"/>
        <v/>
      </c>
      <c r="AY33" s="305" t="str">
        <f t="shared" ca="1" si="36"/>
        <v/>
      </c>
      <c r="AZ33" s="305" t="str">
        <f t="shared" ca="1" si="37"/>
        <v/>
      </c>
      <c r="BA33" s="305" t="str">
        <f t="shared" ca="1" si="38"/>
        <v/>
      </c>
      <c r="BB33" s="305" t="str">
        <f t="shared" ca="1" si="39"/>
        <v/>
      </c>
      <c r="BC33" s="305" t="str">
        <f t="shared" ca="1" si="40"/>
        <v/>
      </c>
      <c r="BD33" s="305" t="str">
        <f t="shared" ca="1" si="41"/>
        <v/>
      </c>
      <c r="BE33" s="305" t="str">
        <f t="shared" ca="1" si="42"/>
        <v/>
      </c>
      <c r="BF33" s="305" t="str">
        <f t="shared" ca="1" si="43"/>
        <v/>
      </c>
      <c r="BG33" s="305" t="str">
        <f t="shared" ca="1" si="44"/>
        <v/>
      </c>
      <c r="BH33" s="305" t="str">
        <f t="shared" ca="1" si="45"/>
        <v/>
      </c>
      <c r="BI33" s="305" t="str">
        <f t="shared" ca="1" si="46"/>
        <v/>
      </c>
      <c r="BJ33" s="305" t="str">
        <f t="shared" ca="1" si="47"/>
        <v/>
      </c>
      <c r="BK33" s="305" t="str">
        <f t="shared" ca="1" si="48"/>
        <v/>
      </c>
      <c r="BL33" s="305" t="str">
        <f t="shared" ca="1" si="49"/>
        <v/>
      </c>
      <c r="BM33" s="305" t="str">
        <f t="shared" ca="1" si="50"/>
        <v/>
      </c>
      <c r="BN33" s="305" t="str">
        <f t="shared" ca="1" si="51"/>
        <v/>
      </c>
      <c r="BO33" s="305" t="str">
        <f t="shared" ca="1" si="52"/>
        <v/>
      </c>
      <c r="BP33" s="305" t="str">
        <f t="shared" ca="1" si="53"/>
        <v/>
      </c>
      <c r="BQ33" s="305" t="str">
        <f t="shared" ca="1" si="54"/>
        <v/>
      </c>
      <c r="BR33" s="305" t="str">
        <f t="shared" ca="1" si="55"/>
        <v/>
      </c>
      <c r="BS33" s="305" t="str">
        <f t="shared" ca="1" si="56"/>
        <v/>
      </c>
      <c r="BT33" s="305" t="str">
        <f t="shared" ca="1" si="57"/>
        <v/>
      </c>
      <c r="BU33" s="305" t="str">
        <f t="shared" ca="1" si="58"/>
        <v/>
      </c>
      <c r="BV33" s="305" t="str">
        <f t="shared" ca="1" si="59"/>
        <v/>
      </c>
      <c r="BW33" s="305" t="str">
        <f t="shared" ca="1" si="60"/>
        <v/>
      </c>
      <c r="BX33" s="305" t="str">
        <f t="shared" ca="1" si="61"/>
        <v/>
      </c>
      <c r="BY33" s="305" t="str">
        <f t="shared" ca="1" si="62"/>
        <v/>
      </c>
      <c r="BZ33" s="305" t="str">
        <f t="shared" ca="1" si="63"/>
        <v/>
      </c>
      <c r="CA33" s="305" t="str">
        <f t="shared" ca="1" si="64"/>
        <v/>
      </c>
      <c r="CB33" s="305" t="str">
        <f t="shared" ca="1" si="65"/>
        <v/>
      </c>
      <c r="CC33" s="305" t="str">
        <f t="shared" ca="1" si="66"/>
        <v/>
      </c>
      <c r="CD33" s="305" t="str">
        <f t="shared" ca="1" si="67"/>
        <v/>
      </c>
      <c r="CE33" s="305" t="str">
        <f t="shared" ca="1" si="68"/>
        <v/>
      </c>
      <c r="CF33" s="305" t="str">
        <f t="shared" ca="1" si="69"/>
        <v/>
      </c>
      <c r="CG33" s="306" t="str">
        <f t="shared" ca="1" si="70"/>
        <v/>
      </c>
    </row>
    <row r="34" spans="2:85" ht="18.75" customHeight="1">
      <c r="B34" s="284" t="str">
        <f t="shared" si="71"/>
        <v>北海道鴛泊港</v>
      </c>
      <c r="C34" s="301" t="s">
        <v>1540</v>
      </c>
      <c r="D34" s="221">
        <v>15199</v>
      </c>
      <c r="E34" s="295" t="s">
        <v>1061</v>
      </c>
      <c r="F34" s="220" t="s">
        <v>1087</v>
      </c>
      <c r="G34" s="221" t="s">
        <v>387</v>
      </c>
      <c r="H34" s="302" t="s">
        <v>367</v>
      </c>
      <c r="I34" s="284" t="str">
        <f>IF(COUNTIF($C$4:C34,C34)&gt;1,1,"")</f>
        <v/>
      </c>
      <c r="J34" s="303"/>
      <c r="K34" s="220" t="s">
        <v>1152</v>
      </c>
      <c r="L34" s="221" t="s">
        <v>452</v>
      </c>
      <c r="N34" s="284" t="s">
        <v>1360</v>
      </c>
      <c r="O34" s="304" t="str">
        <f t="shared" ca="1" si="0"/>
        <v>松山港（高浜港・三ッ浜港）</v>
      </c>
      <c r="P34" s="305" t="str">
        <f t="shared" ca="1" si="1"/>
        <v>今治港</v>
      </c>
      <c r="Q34" s="305" t="str">
        <f t="shared" ca="1" si="2"/>
        <v>宇和島港</v>
      </c>
      <c r="R34" s="305" t="str">
        <f t="shared" ca="1" si="3"/>
        <v>八幡浜港</v>
      </c>
      <c r="S34" s="305" t="str">
        <f t="shared" ca="1" si="4"/>
        <v>新居浜港</v>
      </c>
      <c r="T34" s="305" t="str">
        <f t="shared" ca="1" si="5"/>
        <v>北条港</v>
      </c>
      <c r="U34" s="305" t="str">
        <f t="shared" ca="1" si="6"/>
        <v>中島港</v>
      </c>
      <c r="V34" s="305" t="str">
        <f t="shared" ca="1" si="7"/>
        <v>波方港</v>
      </c>
      <c r="W34" s="305" t="str">
        <f t="shared" ca="1" si="8"/>
        <v>菊間港</v>
      </c>
      <c r="X34" s="305" t="str">
        <f t="shared" ca="1" si="9"/>
        <v>宮窪港</v>
      </c>
      <c r="Y34" s="305" t="str">
        <f t="shared" ca="1" si="10"/>
        <v>伯方港</v>
      </c>
      <c r="Z34" s="305" t="str">
        <f t="shared" ca="1" si="11"/>
        <v>上浦港</v>
      </c>
      <c r="AA34" s="305" t="str">
        <f t="shared" ca="1" si="12"/>
        <v>宮浦港</v>
      </c>
      <c r="AB34" s="305" t="str">
        <f t="shared" ca="1" si="13"/>
        <v>三瓶港</v>
      </c>
      <c r="AC34" s="305" t="str">
        <f t="shared" ca="1" si="14"/>
        <v>川之石港</v>
      </c>
      <c r="AD34" s="305" t="str">
        <f t="shared" ca="1" si="15"/>
        <v>三崎港</v>
      </c>
      <c r="AE34" s="305" t="str">
        <f t="shared" ca="1" si="16"/>
        <v>高山港</v>
      </c>
      <c r="AF34" s="305" t="str">
        <f t="shared" ca="1" si="17"/>
        <v>長浜港</v>
      </c>
      <c r="AG34" s="305" t="str">
        <f t="shared" ca="1" si="18"/>
        <v>森上港</v>
      </c>
      <c r="AH34" s="305" t="str">
        <f t="shared" ca="1" si="19"/>
        <v>四阪港（四阪島）</v>
      </c>
      <c r="AI34" s="305" t="str">
        <f t="shared" ca="1" si="20"/>
        <v>伊予港</v>
      </c>
      <c r="AJ34" s="305" t="str">
        <f t="shared" ca="1" si="21"/>
        <v>津島港</v>
      </c>
      <c r="AK34" s="305" t="str">
        <f t="shared" ca="1" si="22"/>
        <v>伊方港</v>
      </c>
      <c r="AL34" s="305" t="str">
        <f t="shared" ca="1" si="23"/>
        <v>吉海港</v>
      </c>
      <c r="AM34" s="305" t="str">
        <f t="shared" ca="1" si="24"/>
        <v>岩城港</v>
      </c>
      <c r="AN34" s="305" t="str">
        <f t="shared" ca="1" si="25"/>
        <v>東予港［新居浜地区］</v>
      </c>
      <c r="AO34" s="305" t="str">
        <f t="shared" ca="1" si="26"/>
        <v>東予港［西条地区］</v>
      </c>
      <c r="AP34" s="305" t="str">
        <f t="shared" ca="1" si="27"/>
        <v>大西港</v>
      </c>
      <c r="AQ34" s="305" t="str">
        <f t="shared" ca="1" si="28"/>
        <v>松前港</v>
      </c>
      <c r="AR34" s="305" t="str">
        <f t="shared" ca="1" si="29"/>
        <v>城辺港</v>
      </c>
      <c r="AS34" s="305" t="str">
        <f t="shared" ca="1" si="30"/>
        <v>御荘港</v>
      </c>
      <c r="AT34" s="305" t="str">
        <f t="shared" ca="1" si="31"/>
        <v>岡村港</v>
      </c>
      <c r="AU34" s="305" t="str">
        <f t="shared" ca="1" si="32"/>
        <v>篠塚漁港</v>
      </c>
      <c r="AV34" s="305" t="str">
        <f t="shared" ca="1" si="33"/>
        <v>弓削港</v>
      </c>
      <c r="AW34" s="305" t="str">
        <f t="shared" ca="1" si="34"/>
        <v>立石港</v>
      </c>
      <c r="AX34" s="305" t="str">
        <f t="shared" ca="1" si="35"/>
        <v>生名港</v>
      </c>
      <c r="AY34" s="305" t="str">
        <f t="shared" ca="1" si="36"/>
        <v>西海港</v>
      </c>
      <c r="AZ34" s="305" t="str">
        <f t="shared" ca="1" si="37"/>
        <v>三島川之江港</v>
      </c>
      <c r="BA34" s="305" t="str">
        <f t="shared" ca="1" si="38"/>
        <v>小漕港</v>
      </c>
      <c r="BB34" s="305" t="str">
        <f t="shared" ca="1" si="39"/>
        <v>盛漁港</v>
      </c>
      <c r="BC34" s="305" t="str">
        <f t="shared" ca="1" si="40"/>
        <v>波止浜港</v>
      </c>
      <c r="BD34" s="305" t="str">
        <f t="shared" ca="1" si="41"/>
        <v/>
      </c>
      <c r="BE34" s="305" t="str">
        <f t="shared" ca="1" si="42"/>
        <v/>
      </c>
      <c r="BF34" s="305" t="str">
        <f t="shared" ca="1" si="43"/>
        <v/>
      </c>
      <c r="BG34" s="305" t="str">
        <f t="shared" ca="1" si="44"/>
        <v/>
      </c>
      <c r="BH34" s="305" t="str">
        <f t="shared" ca="1" si="45"/>
        <v/>
      </c>
      <c r="BI34" s="305" t="str">
        <f t="shared" ca="1" si="46"/>
        <v/>
      </c>
      <c r="BJ34" s="305" t="str">
        <f t="shared" ca="1" si="47"/>
        <v/>
      </c>
      <c r="BK34" s="305" t="str">
        <f t="shared" ca="1" si="48"/>
        <v/>
      </c>
      <c r="BL34" s="305" t="str">
        <f t="shared" ca="1" si="49"/>
        <v/>
      </c>
      <c r="BM34" s="305" t="str">
        <f t="shared" ca="1" si="50"/>
        <v/>
      </c>
      <c r="BN34" s="305" t="str">
        <f t="shared" ca="1" si="51"/>
        <v/>
      </c>
      <c r="BO34" s="305" t="str">
        <f t="shared" ca="1" si="52"/>
        <v/>
      </c>
      <c r="BP34" s="305" t="str">
        <f t="shared" ca="1" si="53"/>
        <v/>
      </c>
      <c r="BQ34" s="305" t="str">
        <f t="shared" ca="1" si="54"/>
        <v/>
      </c>
      <c r="BR34" s="305" t="str">
        <f t="shared" ca="1" si="55"/>
        <v/>
      </c>
      <c r="BS34" s="305" t="str">
        <f t="shared" ca="1" si="56"/>
        <v/>
      </c>
      <c r="BT34" s="305" t="str">
        <f t="shared" ca="1" si="57"/>
        <v/>
      </c>
      <c r="BU34" s="305" t="str">
        <f t="shared" ca="1" si="58"/>
        <v/>
      </c>
      <c r="BV34" s="305" t="str">
        <f t="shared" ca="1" si="59"/>
        <v/>
      </c>
      <c r="BW34" s="305" t="str">
        <f t="shared" ca="1" si="60"/>
        <v/>
      </c>
      <c r="BX34" s="305" t="str">
        <f t="shared" ca="1" si="61"/>
        <v/>
      </c>
      <c r="BY34" s="305" t="str">
        <f t="shared" ca="1" si="62"/>
        <v/>
      </c>
      <c r="BZ34" s="305" t="str">
        <f t="shared" ca="1" si="63"/>
        <v/>
      </c>
      <c r="CA34" s="305" t="str">
        <f t="shared" ca="1" si="64"/>
        <v/>
      </c>
      <c r="CB34" s="305" t="str">
        <f t="shared" ca="1" si="65"/>
        <v/>
      </c>
      <c r="CC34" s="305" t="str">
        <f t="shared" ca="1" si="66"/>
        <v/>
      </c>
      <c r="CD34" s="305" t="str">
        <f t="shared" ca="1" si="67"/>
        <v/>
      </c>
      <c r="CE34" s="305" t="str">
        <f t="shared" ca="1" si="68"/>
        <v/>
      </c>
      <c r="CF34" s="305" t="str">
        <f t="shared" ca="1" si="69"/>
        <v/>
      </c>
      <c r="CG34" s="306" t="str">
        <f t="shared" ca="1" si="70"/>
        <v/>
      </c>
    </row>
    <row r="35" spans="2:85" ht="18.75" customHeight="1">
      <c r="B35" s="284" t="str">
        <f t="shared" si="71"/>
        <v>北海道涌元港</v>
      </c>
      <c r="C35" s="301" t="s">
        <v>1541</v>
      </c>
      <c r="D35" s="221">
        <v>13331</v>
      </c>
      <c r="E35" s="295" t="s">
        <v>1061</v>
      </c>
      <c r="F35" s="220" t="s">
        <v>1088</v>
      </c>
      <c r="G35" s="221" t="s">
        <v>388</v>
      </c>
      <c r="H35" s="302" t="s">
        <v>367</v>
      </c>
      <c r="I35" s="284" t="str">
        <f>IF(COUNTIF($C$4:C35,C35)&gt;1,1,"")</f>
        <v/>
      </c>
      <c r="J35" s="307" t="s">
        <v>1153</v>
      </c>
      <c r="K35" s="220" t="s">
        <v>1154</v>
      </c>
      <c r="L35" s="221" t="s">
        <v>453</v>
      </c>
      <c r="N35" s="284" t="s">
        <v>1375</v>
      </c>
      <c r="O35" s="304" t="str">
        <f t="shared" ca="1" si="0"/>
        <v>高知港</v>
      </c>
      <c r="P35" s="305" t="str">
        <f t="shared" ca="1" si="1"/>
        <v>須崎港</v>
      </c>
      <c r="Q35" s="305" t="str">
        <f t="shared" ca="1" si="2"/>
        <v>宿毛湾港</v>
      </c>
      <c r="R35" s="305" t="str">
        <f t="shared" ca="1" si="3"/>
        <v>甲浦港</v>
      </c>
      <c r="S35" s="305" t="str">
        <f t="shared" ca="1" si="4"/>
        <v>土佐清水港</v>
      </c>
      <c r="T35" s="305" t="str">
        <f t="shared" ca="1" si="5"/>
        <v>あしずり港</v>
      </c>
      <c r="U35" s="305" t="str">
        <f t="shared" ca="1" si="6"/>
        <v>下田港</v>
      </c>
      <c r="V35" s="305" t="str">
        <f t="shared" ca="1" si="7"/>
        <v>土佐佐賀港</v>
      </c>
      <c r="W35" s="305" t="str">
        <f t="shared" ca="1" si="8"/>
        <v>穴内港</v>
      </c>
      <c r="X35" s="305" t="str">
        <f t="shared" ca="1" si="9"/>
        <v>奈半利港</v>
      </c>
      <c r="Y35" s="305" t="str">
        <f t="shared" ca="1" si="10"/>
        <v/>
      </c>
      <c r="Z35" s="305" t="str">
        <f t="shared" ca="1" si="11"/>
        <v/>
      </c>
      <c r="AA35" s="305" t="str">
        <f t="shared" ca="1" si="12"/>
        <v/>
      </c>
      <c r="AB35" s="305" t="str">
        <f t="shared" ca="1" si="13"/>
        <v/>
      </c>
      <c r="AC35" s="305" t="str">
        <f t="shared" ca="1" si="14"/>
        <v/>
      </c>
      <c r="AD35" s="305" t="str">
        <f t="shared" ca="1" si="15"/>
        <v/>
      </c>
      <c r="AE35" s="305" t="str">
        <f t="shared" ca="1" si="16"/>
        <v/>
      </c>
      <c r="AF35" s="305" t="str">
        <f t="shared" ca="1" si="17"/>
        <v/>
      </c>
      <c r="AG35" s="305" t="str">
        <f t="shared" ca="1" si="18"/>
        <v/>
      </c>
      <c r="AH35" s="305" t="str">
        <f t="shared" ca="1" si="19"/>
        <v/>
      </c>
      <c r="AI35" s="305" t="str">
        <f t="shared" ca="1" si="20"/>
        <v/>
      </c>
      <c r="AJ35" s="305" t="str">
        <f t="shared" ca="1" si="21"/>
        <v/>
      </c>
      <c r="AK35" s="305" t="str">
        <f t="shared" ca="1" si="22"/>
        <v/>
      </c>
      <c r="AL35" s="305" t="str">
        <f t="shared" ca="1" si="23"/>
        <v/>
      </c>
      <c r="AM35" s="305" t="str">
        <f t="shared" ca="1" si="24"/>
        <v/>
      </c>
      <c r="AN35" s="305" t="str">
        <f t="shared" ca="1" si="25"/>
        <v/>
      </c>
      <c r="AO35" s="305" t="str">
        <f t="shared" ca="1" si="26"/>
        <v/>
      </c>
      <c r="AP35" s="305" t="str">
        <f t="shared" ca="1" si="27"/>
        <v/>
      </c>
      <c r="AQ35" s="305" t="str">
        <f t="shared" ca="1" si="28"/>
        <v/>
      </c>
      <c r="AR35" s="305" t="str">
        <f t="shared" ca="1" si="29"/>
        <v/>
      </c>
      <c r="AS35" s="305" t="str">
        <f t="shared" ca="1" si="30"/>
        <v/>
      </c>
      <c r="AT35" s="305" t="str">
        <f t="shared" ca="1" si="31"/>
        <v/>
      </c>
      <c r="AU35" s="305" t="str">
        <f t="shared" ca="1" si="32"/>
        <v/>
      </c>
      <c r="AV35" s="305" t="str">
        <f t="shared" ca="1" si="33"/>
        <v/>
      </c>
      <c r="AW35" s="305" t="str">
        <f t="shared" ca="1" si="34"/>
        <v/>
      </c>
      <c r="AX35" s="305" t="str">
        <f t="shared" ca="1" si="35"/>
        <v/>
      </c>
      <c r="AY35" s="305" t="str">
        <f t="shared" ca="1" si="36"/>
        <v/>
      </c>
      <c r="AZ35" s="305" t="str">
        <f t="shared" ca="1" si="37"/>
        <v/>
      </c>
      <c r="BA35" s="305" t="str">
        <f t="shared" ca="1" si="38"/>
        <v/>
      </c>
      <c r="BB35" s="305" t="str">
        <f t="shared" ca="1" si="39"/>
        <v/>
      </c>
      <c r="BC35" s="305" t="str">
        <f t="shared" ca="1" si="40"/>
        <v/>
      </c>
      <c r="BD35" s="305" t="str">
        <f t="shared" ca="1" si="41"/>
        <v/>
      </c>
      <c r="BE35" s="305" t="str">
        <f t="shared" ca="1" si="42"/>
        <v/>
      </c>
      <c r="BF35" s="305" t="str">
        <f t="shared" ca="1" si="43"/>
        <v/>
      </c>
      <c r="BG35" s="305" t="str">
        <f t="shared" ca="1" si="44"/>
        <v/>
      </c>
      <c r="BH35" s="305" t="str">
        <f t="shared" ca="1" si="45"/>
        <v/>
      </c>
      <c r="BI35" s="305" t="str">
        <f t="shared" ca="1" si="46"/>
        <v/>
      </c>
      <c r="BJ35" s="305" t="str">
        <f t="shared" ca="1" si="47"/>
        <v/>
      </c>
      <c r="BK35" s="305" t="str">
        <f t="shared" ca="1" si="48"/>
        <v/>
      </c>
      <c r="BL35" s="305" t="str">
        <f t="shared" ca="1" si="49"/>
        <v/>
      </c>
      <c r="BM35" s="305" t="str">
        <f t="shared" ca="1" si="50"/>
        <v/>
      </c>
      <c r="BN35" s="305" t="str">
        <f t="shared" ca="1" si="51"/>
        <v/>
      </c>
      <c r="BO35" s="305" t="str">
        <f t="shared" ca="1" si="52"/>
        <v/>
      </c>
      <c r="BP35" s="305" t="str">
        <f t="shared" ca="1" si="53"/>
        <v/>
      </c>
      <c r="BQ35" s="305" t="str">
        <f t="shared" ca="1" si="54"/>
        <v/>
      </c>
      <c r="BR35" s="305" t="str">
        <f t="shared" ca="1" si="55"/>
        <v/>
      </c>
      <c r="BS35" s="305" t="str">
        <f t="shared" ca="1" si="56"/>
        <v/>
      </c>
      <c r="BT35" s="305" t="str">
        <f t="shared" ca="1" si="57"/>
        <v/>
      </c>
      <c r="BU35" s="305" t="str">
        <f t="shared" ca="1" si="58"/>
        <v/>
      </c>
      <c r="BV35" s="305" t="str">
        <f t="shared" ca="1" si="59"/>
        <v/>
      </c>
      <c r="BW35" s="305" t="str">
        <f t="shared" ca="1" si="60"/>
        <v/>
      </c>
      <c r="BX35" s="305" t="str">
        <f t="shared" ca="1" si="61"/>
        <v/>
      </c>
      <c r="BY35" s="305" t="str">
        <f t="shared" ca="1" si="62"/>
        <v/>
      </c>
      <c r="BZ35" s="305" t="str">
        <f t="shared" ca="1" si="63"/>
        <v/>
      </c>
      <c r="CA35" s="305" t="str">
        <f t="shared" ca="1" si="64"/>
        <v/>
      </c>
      <c r="CB35" s="305" t="str">
        <f t="shared" ca="1" si="65"/>
        <v/>
      </c>
      <c r="CC35" s="305" t="str">
        <f t="shared" ca="1" si="66"/>
        <v/>
      </c>
      <c r="CD35" s="305" t="str">
        <f t="shared" ca="1" si="67"/>
        <v/>
      </c>
      <c r="CE35" s="305" t="str">
        <f t="shared" ca="1" si="68"/>
        <v/>
      </c>
      <c r="CF35" s="305" t="str">
        <f t="shared" ca="1" si="69"/>
        <v/>
      </c>
      <c r="CG35" s="306" t="str">
        <f t="shared" ca="1" si="70"/>
        <v/>
      </c>
    </row>
    <row r="36" spans="2:85" ht="18.75" customHeight="1">
      <c r="B36" s="284" t="str">
        <f t="shared" si="71"/>
        <v>北海道熊石港</v>
      </c>
      <c r="C36" s="301" t="s">
        <v>1542</v>
      </c>
      <c r="D36" s="221">
        <v>13463</v>
      </c>
      <c r="E36" s="295" t="s">
        <v>1061</v>
      </c>
      <c r="F36" s="220" t="s">
        <v>1089</v>
      </c>
      <c r="G36" s="221" t="s">
        <v>389</v>
      </c>
      <c r="H36" s="302" t="s">
        <v>367</v>
      </c>
      <c r="I36" s="284" t="str">
        <f>IF(COUNTIF($C$4:C36,C36)&gt;1,1,"")</f>
        <v/>
      </c>
      <c r="J36" s="303"/>
      <c r="K36" s="220" t="s">
        <v>1155</v>
      </c>
      <c r="L36" s="221" t="s">
        <v>454</v>
      </c>
      <c r="N36" s="284" t="s">
        <v>1383</v>
      </c>
      <c r="O36" s="304" t="str">
        <f t="shared" ca="1" si="0"/>
        <v>博多港（西戸崎港）</v>
      </c>
      <c r="P36" s="305" t="str">
        <f t="shared" ca="1" si="1"/>
        <v>北九州港</v>
      </c>
      <c r="Q36" s="305" t="str">
        <f t="shared" ca="1" si="2"/>
        <v>三池港</v>
      </c>
      <c r="R36" s="305" t="str">
        <f t="shared" ca="1" si="3"/>
        <v>苅田港</v>
      </c>
      <c r="S36" s="305" t="str">
        <f t="shared" ca="1" si="4"/>
        <v>宇島港</v>
      </c>
      <c r="T36" s="305" t="str">
        <f t="shared" ca="1" si="5"/>
        <v>芦屋港</v>
      </c>
      <c r="U36" s="305" t="str">
        <f t="shared" ca="1" si="6"/>
        <v/>
      </c>
      <c r="V36" s="305" t="str">
        <f t="shared" ca="1" si="7"/>
        <v/>
      </c>
      <c r="W36" s="305" t="str">
        <f t="shared" ca="1" si="8"/>
        <v/>
      </c>
      <c r="X36" s="305" t="str">
        <f t="shared" ca="1" si="9"/>
        <v/>
      </c>
      <c r="Y36" s="305" t="str">
        <f t="shared" ca="1" si="10"/>
        <v/>
      </c>
      <c r="Z36" s="305" t="str">
        <f t="shared" ca="1" si="11"/>
        <v/>
      </c>
      <c r="AA36" s="305" t="str">
        <f t="shared" ca="1" si="12"/>
        <v/>
      </c>
      <c r="AB36" s="305" t="str">
        <f t="shared" ca="1" si="13"/>
        <v/>
      </c>
      <c r="AC36" s="305" t="str">
        <f t="shared" ca="1" si="14"/>
        <v/>
      </c>
      <c r="AD36" s="305" t="str">
        <f t="shared" ca="1" si="15"/>
        <v/>
      </c>
      <c r="AE36" s="305" t="str">
        <f t="shared" ca="1" si="16"/>
        <v/>
      </c>
      <c r="AF36" s="305" t="str">
        <f t="shared" ca="1" si="17"/>
        <v/>
      </c>
      <c r="AG36" s="305" t="str">
        <f t="shared" ca="1" si="18"/>
        <v/>
      </c>
      <c r="AH36" s="305" t="str">
        <f t="shared" ca="1" si="19"/>
        <v/>
      </c>
      <c r="AI36" s="305" t="str">
        <f t="shared" ca="1" si="20"/>
        <v/>
      </c>
      <c r="AJ36" s="305" t="str">
        <f t="shared" ca="1" si="21"/>
        <v/>
      </c>
      <c r="AK36" s="305" t="str">
        <f t="shared" ca="1" si="22"/>
        <v/>
      </c>
      <c r="AL36" s="305" t="str">
        <f t="shared" ca="1" si="23"/>
        <v/>
      </c>
      <c r="AM36" s="305" t="str">
        <f t="shared" ca="1" si="24"/>
        <v/>
      </c>
      <c r="AN36" s="305" t="str">
        <f t="shared" ca="1" si="25"/>
        <v/>
      </c>
      <c r="AO36" s="305" t="str">
        <f t="shared" ca="1" si="26"/>
        <v/>
      </c>
      <c r="AP36" s="305" t="str">
        <f t="shared" ca="1" si="27"/>
        <v/>
      </c>
      <c r="AQ36" s="305" t="str">
        <f t="shared" ca="1" si="28"/>
        <v/>
      </c>
      <c r="AR36" s="305" t="str">
        <f t="shared" ca="1" si="29"/>
        <v/>
      </c>
      <c r="AS36" s="305" t="str">
        <f t="shared" ca="1" si="30"/>
        <v/>
      </c>
      <c r="AT36" s="305" t="str">
        <f t="shared" ca="1" si="31"/>
        <v/>
      </c>
      <c r="AU36" s="305" t="str">
        <f t="shared" ca="1" si="32"/>
        <v/>
      </c>
      <c r="AV36" s="305" t="str">
        <f t="shared" ca="1" si="33"/>
        <v/>
      </c>
      <c r="AW36" s="305" t="str">
        <f t="shared" ca="1" si="34"/>
        <v/>
      </c>
      <c r="AX36" s="305" t="str">
        <f t="shared" ca="1" si="35"/>
        <v/>
      </c>
      <c r="AY36" s="305" t="str">
        <f t="shared" ca="1" si="36"/>
        <v/>
      </c>
      <c r="AZ36" s="305" t="str">
        <f t="shared" ca="1" si="37"/>
        <v/>
      </c>
      <c r="BA36" s="305" t="str">
        <f t="shared" ca="1" si="38"/>
        <v/>
      </c>
      <c r="BB36" s="305" t="str">
        <f t="shared" ca="1" si="39"/>
        <v/>
      </c>
      <c r="BC36" s="305" t="str">
        <f t="shared" ca="1" si="40"/>
        <v/>
      </c>
      <c r="BD36" s="305" t="str">
        <f t="shared" ca="1" si="41"/>
        <v/>
      </c>
      <c r="BE36" s="305" t="str">
        <f t="shared" ca="1" si="42"/>
        <v/>
      </c>
      <c r="BF36" s="305" t="str">
        <f t="shared" ca="1" si="43"/>
        <v/>
      </c>
      <c r="BG36" s="305" t="str">
        <f t="shared" ca="1" si="44"/>
        <v/>
      </c>
      <c r="BH36" s="305" t="str">
        <f t="shared" ca="1" si="45"/>
        <v/>
      </c>
      <c r="BI36" s="305" t="str">
        <f t="shared" ca="1" si="46"/>
        <v/>
      </c>
      <c r="BJ36" s="305" t="str">
        <f t="shared" ca="1" si="47"/>
        <v/>
      </c>
      <c r="BK36" s="305" t="str">
        <f t="shared" ca="1" si="48"/>
        <v/>
      </c>
      <c r="BL36" s="305" t="str">
        <f t="shared" ca="1" si="49"/>
        <v/>
      </c>
      <c r="BM36" s="305" t="str">
        <f t="shared" ca="1" si="50"/>
        <v/>
      </c>
      <c r="BN36" s="305" t="str">
        <f t="shared" ca="1" si="51"/>
        <v/>
      </c>
      <c r="BO36" s="305" t="str">
        <f t="shared" ca="1" si="52"/>
        <v/>
      </c>
      <c r="BP36" s="305" t="str">
        <f t="shared" ca="1" si="53"/>
        <v/>
      </c>
      <c r="BQ36" s="305" t="str">
        <f t="shared" ca="1" si="54"/>
        <v/>
      </c>
      <c r="BR36" s="305" t="str">
        <f t="shared" ca="1" si="55"/>
        <v/>
      </c>
      <c r="BS36" s="305" t="str">
        <f t="shared" ca="1" si="56"/>
        <v/>
      </c>
      <c r="BT36" s="305" t="str">
        <f t="shared" ca="1" si="57"/>
        <v/>
      </c>
      <c r="BU36" s="305" t="str">
        <f t="shared" ca="1" si="58"/>
        <v/>
      </c>
      <c r="BV36" s="305" t="str">
        <f t="shared" ca="1" si="59"/>
        <v/>
      </c>
      <c r="BW36" s="305" t="str">
        <f t="shared" ca="1" si="60"/>
        <v/>
      </c>
      <c r="BX36" s="305" t="str">
        <f t="shared" ca="1" si="61"/>
        <v/>
      </c>
      <c r="BY36" s="305" t="str">
        <f t="shared" ca="1" si="62"/>
        <v/>
      </c>
      <c r="BZ36" s="305" t="str">
        <f t="shared" ca="1" si="63"/>
        <v/>
      </c>
      <c r="CA36" s="305" t="str">
        <f t="shared" ca="1" si="64"/>
        <v/>
      </c>
      <c r="CB36" s="305" t="str">
        <f t="shared" ca="1" si="65"/>
        <v/>
      </c>
      <c r="CC36" s="305" t="str">
        <f t="shared" ca="1" si="66"/>
        <v/>
      </c>
      <c r="CD36" s="305" t="str">
        <f t="shared" ca="1" si="67"/>
        <v/>
      </c>
      <c r="CE36" s="305" t="str">
        <f t="shared" ca="1" si="68"/>
        <v/>
      </c>
      <c r="CF36" s="305" t="str">
        <f t="shared" ca="1" si="69"/>
        <v/>
      </c>
      <c r="CG36" s="306" t="str">
        <f t="shared" ca="1" si="70"/>
        <v/>
      </c>
    </row>
    <row r="37" spans="2:85" ht="18.75" customHeight="1">
      <c r="B37" s="284" t="str">
        <f t="shared" si="71"/>
        <v>北海道船泊港</v>
      </c>
      <c r="C37" s="301" t="s">
        <v>1543</v>
      </c>
      <c r="D37" s="221">
        <v>15172</v>
      </c>
      <c r="E37" s="295" t="s">
        <v>1061</v>
      </c>
      <c r="F37" s="220" t="s">
        <v>1086</v>
      </c>
      <c r="G37" s="221" t="s">
        <v>390</v>
      </c>
      <c r="H37" s="302" t="s">
        <v>367</v>
      </c>
      <c r="I37" s="284" t="str">
        <f>IF(COUNTIF($C$4:C37,C37)&gt;1,1,"")</f>
        <v/>
      </c>
      <c r="J37" s="303"/>
      <c r="K37" s="220" t="s">
        <v>1158</v>
      </c>
      <c r="L37" s="221" t="s">
        <v>457</v>
      </c>
      <c r="N37" s="284" t="s">
        <v>1390</v>
      </c>
      <c r="O37" s="304" t="str">
        <f t="shared" ca="1" si="0"/>
        <v>唐津港</v>
      </c>
      <c r="P37" s="305" t="str">
        <f t="shared" ca="1" si="1"/>
        <v>伊万里港</v>
      </c>
      <c r="Q37" s="305" t="str">
        <f t="shared" ca="1" si="2"/>
        <v>星賀港</v>
      </c>
      <c r="R37" s="305" t="str">
        <f t="shared" ca="1" si="3"/>
        <v>名護屋漁港</v>
      </c>
      <c r="S37" s="305" t="str">
        <f t="shared" ca="1" si="4"/>
        <v>住ノ江港〔福富地区〕</v>
      </c>
      <c r="T37" s="305" t="str">
        <f t="shared" ca="1" si="5"/>
        <v>呼子港</v>
      </c>
      <c r="U37" s="305" t="str">
        <f t="shared" ca="1" si="6"/>
        <v>玄海原子力発電所専用港</v>
      </c>
      <c r="V37" s="305" t="str">
        <f t="shared" ca="1" si="7"/>
        <v>住ノ江港〔芦刈地区〕</v>
      </c>
      <c r="W37" s="305" t="str">
        <f t="shared" ca="1" si="8"/>
        <v/>
      </c>
      <c r="X37" s="305" t="str">
        <f t="shared" ca="1" si="9"/>
        <v/>
      </c>
      <c r="Y37" s="305" t="str">
        <f t="shared" ca="1" si="10"/>
        <v/>
      </c>
      <c r="Z37" s="305" t="str">
        <f t="shared" ca="1" si="11"/>
        <v/>
      </c>
      <c r="AA37" s="305" t="str">
        <f t="shared" ca="1" si="12"/>
        <v/>
      </c>
      <c r="AB37" s="305" t="str">
        <f t="shared" ca="1" si="13"/>
        <v/>
      </c>
      <c r="AC37" s="305" t="str">
        <f t="shared" ca="1" si="14"/>
        <v/>
      </c>
      <c r="AD37" s="305" t="str">
        <f t="shared" ca="1" si="15"/>
        <v/>
      </c>
      <c r="AE37" s="305" t="str">
        <f t="shared" ca="1" si="16"/>
        <v/>
      </c>
      <c r="AF37" s="305" t="str">
        <f t="shared" ca="1" si="17"/>
        <v/>
      </c>
      <c r="AG37" s="305" t="str">
        <f t="shared" ca="1" si="18"/>
        <v/>
      </c>
      <c r="AH37" s="305" t="str">
        <f t="shared" ca="1" si="19"/>
        <v/>
      </c>
      <c r="AI37" s="305" t="str">
        <f t="shared" ca="1" si="20"/>
        <v/>
      </c>
      <c r="AJ37" s="305" t="str">
        <f t="shared" ca="1" si="21"/>
        <v/>
      </c>
      <c r="AK37" s="305" t="str">
        <f t="shared" ca="1" si="22"/>
        <v/>
      </c>
      <c r="AL37" s="305" t="str">
        <f t="shared" ca="1" si="23"/>
        <v/>
      </c>
      <c r="AM37" s="305" t="str">
        <f t="shared" ca="1" si="24"/>
        <v/>
      </c>
      <c r="AN37" s="305" t="str">
        <f t="shared" ca="1" si="25"/>
        <v/>
      </c>
      <c r="AO37" s="305" t="str">
        <f t="shared" ca="1" si="26"/>
        <v/>
      </c>
      <c r="AP37" s="305" t="str">
        <f t="shared" ca="1" si="27"/>
        <v/>
      </c>
      <c r="AQ37" s="305" t="str">
        <f t="shared" ca="1" si="28"/>
        <v/>
      </c>
      <c r="AR37" s="305" t="str">
        <f t="shared" ca="1" si="29"/>
        <v/>
      </c>
      <c r="AS37" s="305" t="str">
        <f t="shared" ca="1" si="30"/>
        <v/>
      </c>
      <c r="AT37" s="305" t="str">
        <f t="shared" ca="1" si="31"/>
        <v/>
      </c>
      <c r="AU37" s="305" t="str">
        <f t="shared" ca="1" si="32"/>
        <v/>
      </c>
      <c r="AV37" s="305" t="str">
        <f t="shared" ca="1" si="33"/>
        <v/>
      </c>
      <c r="AW37" s="305" t="str">
        <f t="shared" ca="1" si="34"/>
        <v/>
      </c>
      <c r="AX37" s="305" t="str">
        <f t="shared" ca="1" si="35"/>
        <v/>
      </c>
      <c r="AY37" s="305" t="str">
        <f t="shared" ca="1" si="36"/>
        <v/>
      </c>
      <c r="AZ37" s="305" t="str">
        <f t="shared" ca="1" si="37"/>
        <v/>
      </c>
      <c r="BA37" s="305" t="str">
        <f t="shared" ca="1" si="38"/>
        <v/>
      </c>
      <c r="BB37" s="305" t="str">
        <f t="shared" ca="1" si="39"/>
        <v/>
      </c>
      <c r="BC37" s="305" t="str">
        <f t="shared" ca="1" si="40"/>
        <v/>
      </c>
      <c r="BD37" s="305" t="str">
        <f t="shared" ca="1" si="41"/>
        <v/>
      </c>
      <c r="BE37" s="305" t="str">
        <f t="shared" ca="1" si="42"/>
        <v/>
      </c>
      <c r="BF37" s="305" t="str">
        <f t="shared" ca="1" si="43"/>
        <v/>
      </c>
      <c r="BG37" s="305" t="str">
        <f t="shared" ca="1" si="44"/>
        <v/>
      </c>
      <c r="BH37" s="305" t="str">
        <f t="shared" ca="1" si="45"/>
        <v/>
      </c>
      <c r="BI37" s="305" t="str">
        <f t="shared" ca="1" si="46"/>
        <v/>
      </c>
      <c r="BJ37" s="305" t="str">
        <f t="shared" ca="1" si="47"/>
        <v/>
      </c>
      <c r="BK37" s="305" t="str">
        <f t="shared" ca="1" si="48"/>
        <v/>
      </c>
      <c r="BL37" s="305" t="str">
        <f t="shared" ca="1" si="49"/>
        <v/>
      </c>
      <c r="BM37" s="305" t="str">
        <f t="shared" ca="1" si="50"/>
        <v/>
      </c>
      <c r="BN37" s="305" t="str">
        <f t="shared" ca="1" si="51"/>
        <v/>
      </c>
      <c r="BO37" s="305" t="str">
        <f t="shared" ca="1" si="52"/>
        <v/>
      </c>
      <c r="BP37" s="305" t="str">
        <f t="shared" ca="1" si="53"/>
        <v/>
      </c>
      <c r="BQ37" s="305" t="str">
        <f t="shared" ca="1" si="54"/>
        <v/>
      </c>
      <c r="BR37" s="305" t="str">
        <f t="shared" ca="1" si="55"/>
        <v/>
      </c>
      <c r="BS37" s="305" t="str">
        <f t="shared" ca="1" si="56"/>
        <v/>
      </c>
      <c r="BT37" s="305" t="str">
        <f t="shared" ca="1" si="57"/>
        <v/>
      </c>
      <c r="BU37" s="305" t="str">
        <f t="shared" ca="1" si="58"/>
        <v/>
      </c>
      <c r="BV37" s="305" t="str">
        <f t="shared" ca="1" si="59"/>
        <v/>
      </c>
      <c r="BW37" s="305" t="str">
        <f t="shared" ca="1" si="60"/>
        <v/>
      </c>
      <c r="BX37" s="305" t="str">
        <f t="shared" ca="1" si="61"/>
        <v/>
      </c>
      <c r="BY37" s="305" t="str">
        <f t="shared" ca="1" si="62"/>
        <v/>
      </c>
      <c r="BZ37" s="305" t="str">
        <f t="shared" ca="1" si="63"/>
        <v/>
      </c>
      <c r="CA37" s="305" t="str">
        <f t="shared" ca="1" si="64"/>
        <v/>
      </c>
      <c r="CB37" s="305" t="str">
        <f t="shared" ca="1" si="65"/>
        <v/>
      </c>
      <c r="CC37" s="305" t="str">
        <f t="shared" ca="1" si="66"/>
        <v/>
      </c>
      <c r="CD37" s="305" t="str">
        <f t="shared" ca="1" si="67"/>
        <v/>
      </c>
      <c r="CE37" s="305" t="str">
        <f t="shared" ca="1" si="68"/>
        <v/>
      </c>
      <c r="CF37" s="305" t="str">
        <f t="shared" ca="1" si="69"/>
        <v/>
      </c>
      <c r="CG37" s="306" t="str">
        <f t="shared" ca="1" si="70"/>
        <v/>
      </c>
    </row>
    <row r="38" spans="2:85" ht="18.75" customHeight="1">
      <c r="B38" s="284" t="str">
        <f t="shared" si="71"/>
        <v>北海道石狩湾新港</v>
      </c>
      <c r="C38" s="301" t="s">
        <v>1544</v>
      </c>
      <c r="D38" s="221">
        <v>12033</v>
      </c>
      <c r="E38" s="295" t="s">
        <v>1061</v>
      </c>
      <c r="F38" s="220" t="s">
        <v>1064</v>
      </c>
      <c r="G38" s="221" t="s">
        <v>391</v>
      </c>
      <c r="H38" s="302" t="s">
        <v>356</v>
      </c>
      <c r="I38" s="284" t="str">
        <f>IF(COUNTIF($C$4:C38,C38)&gt;1,1,"")</f>
        <v/>
      </c>
      <c r="J38" s="307" t="s">
        <v>1165</v>
      </c>
      <c r="K38" s="220" t="s">
        <v>1166</v>
      </c>
      <c r="L38" s="221" t="s">
        <v>467</v>
      </c>
      <c r="N38" s="284" t="s">
        <v>1396</v>
      </c>
      <c r="O38" s="304" t="str">
        <f t="shared" ca="1" si="0"/>
        <v>長崎港</v>
      </c>
      <c r="P38" s="305" t="str">
        <f t="shared" ca="1" si="1"/>
        <v>佐世保港</v>
      </c>
      <c r="Q38" s="305" t="str">
        <f t="shared" ca="1" si="2"/>
        <v>相浦港</v>
      </c>
      <c r="R38" s="305" t="str">
        <f t="shared" ca="1" si="3"/>
        <v>島原港</v>
      </c>
      <c r="S38" s="305" t="str">
        <f t="shared" ca="1" si="4"/>
        <v>横島港</v>
      </c>
      <c r="T38" s="305" t="str">
        <f t="shared" ca="1" si="5"/>
        <v>平戸港</v>
      </c>
      <c r="U38" s="305" t="str">
        <f t="shared" ca="1" si="6"/>
        <v>飛島港</v>
      </c>
      <c r="V38" s="305" t="str">
        <f t="shared" ca="1" si="7"/>
        <v>松浦港</v>
      </c>
      <c r="W38" s="305" t="str">
        <f t="shared" ca="1" si="8"/>
        <v>高島港</v>
      </c>
      <c r="X38" s="305" t="str">
        <f t="shared" ca="1" si="9"/>
        <v>崎戸港</v>
      </c>
      <c r="Y38" s="305" t="str">
        <f t="shared" ca="1" si="10"/>
        <v>池島港</v>
      </c>
      <c r="Z38" s="305" t="str">
        <f t="shared" ca="1" si="11"/>
        <v>伊王島港</v>
      </c>
      <c r="AA38" s="305" t="str">
        <f t="shared" ca="1" si="12"/>
        <v>肥前大島港</v>
      </c>
      <c r="AB38" s="305" t="str">
        <f t="shared" ca="1" si="13"/>
        <v>福島港</v>
      </c>
      <c r="AC38" s="305" t="str">
        <f t="shared" ca="1" si="14"/>
        <v>臼ノ浦港</v>
      </c>
      <c r="AD38" s="305" t="str">
        <f t="shared" ca="1" si="15"/>
        <v>郷ノ浦港</v>
      </c>
      <c r="AE38" s="305" t="str">
        <f t="shared" ca="1" si="16"/>
        <v>勝本港</v>
      </c>
      <c r="AF38" s="305" t="str">
        <f t="shared" ca="1" si="17"/>
        <v>芦辺港</v>
      </c>
      <c r="AG38" s="305" t="str">
        <f t="shared" ca="1" si="18"/>
        <v>厳原港</v>
      </c>
      <c r="AH38" s="305" t="str">
        <f t="shared" ca="1" si="19"/>
        <v>比田勝港</v>
      </c>
      <c r="AI38" s="305" t="str">
        <f t="shared" ca="1" si="20"/>
        <v>石田港（印通寺港）</v>
      </c>
      <c r="AJ38" s="305" t="str">
        <f t="shared" ca="1" si="21"/>
        <v>口ノ津港</v>
      </c>
      <c r="AK38" s="305" t="str">
        <f t="shared" ca="1" si="22"/>
        <v>茂木港</v>
      </c>
      <c r="AL38" s="305" t="str">
        <f t="shared" ca="1" si="23"/>
        <v>松島港</v>
      </c>
      <c r="AM38" s="305" t="str">
        <f t="shared" ca="1" si="24"/>
        <v>青方港</v>
      </c>
      <c r="AN38" s="305" t="str">
        <f t="shared" ca="1" si="25"/>
        <v>福江港</v>
      </c>
      <c r="AO38" s="305" t="str">
        <f t="shared" ca="1" si="26"/>
        <v>小長井港（築切港）</v>
      </c>
      <c r="AP38" s="305" t="str">
        <f t="shared" ca="1" si="27"/>
        <v>相の浦港</v>
      </c>
      <c r="AQ38" s="305" t="str">
        <f t="shared" ca="1" si="28"/>
        <v>若松港</v>
      </c>
      <c r="AR38" s="305" t="str">
        <f t="shared" ca="1" si="29"/>
        <v>小値賀港</v>
      </c>
      <c r="AS38" s="305" t="str">
        <f t="shared" ca="1" si="30"/>
        <v>宇久平港</v>
      </c>
      <c r="AT38" s="305" t="str">
        <f t="shared" ca="1" si="31"/>
        <v>館浦港</v>
      </c>
      <c r="AU38" s="305" t="str">
        <f t="shared" ca="1" si="32"/>
        <v>田平港</v>
      </c>
      <c r="AV38" s="305" t="str">
        <f t="shared" ca="1" si="33"/>
        <v>須川港</v>
      </c>
      <c r="AW38" s="305" t="str">
        <f t="shared" ca="1" si="34"/>
        <v>仁位港</v>
      </c>
      <c r="AX38" s="305" t="str">
        <f t="shared" ca="1" si="35"/>
        <v>奈良尾港</v>
      </c>
      <c r="AY38" s="305" t="str">
        <f t="shared" ca="1" si="36"/>
        <v>瀬戸港</v>
      </c>
      <c r="AZ38" s="305" t="str">
        <f t="shared" ca="1" si="37"/>
        <v>浜窄港</v>
      </c>
      <c r="BA38" s="305" t="str">
        <f t="shared" ca="1" si="38"/>
        <v>小瀬良港</v>
      </c>
      <c r="BB38" s="305" t="str">
        <f t="shared" ca="1" si="39"/>
        <v>峰港</v>
      </c>
      <c r="BC38" s="305" t="str">
        <f t="shared" ca="1" si="40"/>
        <v>長与港</v>
      </c>
      <c r="BD38" s="305" t="str">
        <f t="shared" ca="1" si="41"/>
        <v>時津港</v>
      </c>
      <c r="BE38" s="305" t="str">
        <f t="shared" ca="1" si="42"/>
        <v>大田和港</v>
      </c>
      <c r="BF38" s="305" t="str">
        <f t="shared" ca="1" si="43"/>
        <v>的山大島港</v>
      </c>
      <c r="BG38" s="305" t="str">
        <f t="shared" ca="1" si="44"/>
        <v>長崎オランダ港</v>
      </c>
      <c r="BH38" s="305" t="str">
        <f t="shared" ca="1" si="45"/>
        <v>多比良港</v>
      </c>
      <c r="BI38" s="305" t="str">
        <f t="shared" ca="1" si="46"/>
        <v>早岐港</v>
      </c>
      <c r="BJ38" s="305" t="str">
        <f t="shared" ca="1" si="47"/>
        <v>彼杵港</v>
      </c>
      <c r="BK38" s="305" t="str">
        <f t="shared" ca="1" si="48"/>
        <v>大村港</v>
      </c>
      <c r="BL38" s="305" t="str">
        <f t="shared" ca="1" si="49"/>
        <v>日比港</v>
      </c>
      <c r="BM38" s="305" t="str">
        <f t="shared" ca="1" si="50"/>
        <v>三浦湾漁港</v>
      </c>
      <c r="BN38" s="305" t="str">
        <f t="shared" ca="1" si="51"/>
        <v>岐宿港</v>
      </c>
      <c r="BO38" s="305" t="str">
        <f t="shared" ca="1" si="52"/>
        <v>富江港</v>
      </c>
      <c r="BP38" s="305" t="str">
        <f t="shared" ca="1" si="53"/>
        <v>脇岬港</v>
      </c>
      <c r="BQ38" s="305" t="str">
        <f t="shared" ca="1" si="54"/>
        <v>小口港</v>
      </c>
      <c r="BR38" s="305" t="str">
        <f t="shared" ca="1" si="55"/>
        <v>川棚港</v>
      </c>
      <c r="BS38" s="305" t="str">
        <f t="shared" ca="1" si="56"/>
        <v>田結港</v>
      </c>
      <c r="BT38" s="305" t="str">
        <f t="shared" ca="1" si="57"/>
        <v>城ノ下港</v>
      </c>
      <c r="BU38" s="305" t="str">
        <f t="shared" ca="1" si="58"/>
        <v>西郷港</v>
      </c>
      <c r="BV38" s="305" t="str">
        <f t="shared" ca="1" si="59"/>
        <v>小浜港</v>
      </c>
      <c r="BW38" s="305" t="str">
        <f t="shared" ca="1" si="60"/>
        <v>堂崎港</v>
      </c>
      <c r="BX38" s="305" t="str">
        <f t="shared" ca="1" si="61"/>
        <v>江迎港</v>
      </c>
      <c r="BY38" s="305" t="str">
        <f t="shared" ca="1" si="62"/>
        <v>佐々港</v>
      </c>
      <c r="BZ38" s="305" t="str">
        <f t="shared" ca="1" si="63"/>
        <v>玉之浦港</v>
      </c>
      <c r="CA38" s="305" t="str">
        <f t="shared" ca="1" si="64"/>
        <v>榎津港</v>
      </c>
      <c r="CB38" s="305" t="str">
        <f t="shared" ca="1" si="65"/>
        <v>有川港</v>
      </c>
      <c r="CC38" s="305" t="str">
        <f t="shared" ca="1" si="66"/>
        <v>仁田港</v>
      </c>
      <c r="CD38" s="305" t="str">
        <f t="shared" ca="1" si="67"/>
        <v>久山港</v>
      </c>
      <c r="CE38" s="305" t="str">
        <f t="shared" ca="1" si="68"/>
        <v>生月港</v>
      </c>
      <c r="CF38" s="305" t="str">
        <f t="shared" ca="1" si="69"/>
        <v/>
      </c>
      <c r="CG38" s="306" t="str">
        <f t="shared" ca="1" si="70"/>
        <v/>
      </c>
    </row>
    <row r="39" spans="2:85" ht="18.75" customHeight="1">
      <c r="B39" s="284" t="str">
        <f t="shared" si="71"/>
        <v>北海道瀬棚港</v>
      </c>
      <c r="C39" s="301" t="s">
        <v>1545</v>
      </c>
      <c r="D39" s="221">
        <v>13714</v>
      </c>
      <c r="E39" s="295" t="s">
        <v>1061</v>
      </c>
      <c r="F39" s="220" t="s">
        <v>1090</v>
      </c>
      <c r="G39" s="221" t="s">
        <v>392</v>
      </c>
      <c r="H39" s="302" t="s">
        <v>367</v>
      </c>
      <c r="I39" s="284" t="str">
        <f>IF(COUNTIF($C$4:C39,C39)&gt;1,1,"")</f>
        <v/>
      </c>
      <c r="J39" s="307" t="s">
        <v>1176</v>
      </c>
      <c r="K39" s="220" t="s">
        <v>1177</v>
      </c>
      <c r="L39" s="221" t="s">
        <v>486</v>
      </c>
      <c r="N39" s="284" t="s">
        <v>1417</v>
      </c>
      <c r="O39" s="304" t="str">
        <f t="shared" ca="1" si="0"/>
        <v>八代港</v>
      </c>
      <c r="P39" s="305" t="str">
        <f t="shared" ca="1" si="1"/>
        <v>水俣港</v>
      </c>
      <c r="Q39" s="305" t="str">
        <f t="shared" ca="1" si="2"/>
        <v>三角港</v>
      </c>
      <c r="R39" s="305" t="str">
        <f t="shared" ca="1" si="3"/>
        <v>合津港（松島港）</v>
      </c>
      <c r="S39" s="305" t="str">
        <f t="shared" ca="1" si="4"/>
        <v>富岡港</v>
      </c>
      <c r="T39" s="305" t="str">
        <f t="shared" ca="1" si="5"/>
        <v>長洲港</v>
      </c>
      <c r="U39" s="305" t="str">
        <f t="shared" ca="1" si="6"/>
        <v>中田港</v>
      </c>
      <c r="V39" s="305" t="str">
        <f t="shared" ca="1" si="7"/>
        <v>本渡港</v>
      </c>
      <c r="W39" s="305" t="str">
        <f t="shared" ca="1" si="8"/>
        <v>牛深港</v>
      </c>
      <c r="X39" s="305" t="str">
        <f t="shared" ca="1" si="9"/>
        <v>魚貫港</v>
      </c>
      <c r="Y39" s="305" t="str">
        <f t="shared" ca="1" si="10"/>
        <v>鬼池港</v>
      </c>
      <c r="Z39" s="305" t="str">
        <f t="shared" ca="1" si="11"/>
        <v>百貫港</v>
      </c>
      <c r="AA39" s="305" t="str">
        <f t="shared" ca="1" si="12"/>
        <v>姫戸港</v>
      </c>
      <c r="AB39" s="305" t="str">
        <f t="shared" ca="1" si="13"/>
        <v>上天草港（二間戸港）</v>
      </c>
      <c r="AC39" s="305" t="str">
        <f t="shared" ca="1" si="14"/>
        <v>上天草港（永目港）</v>
      </c>
      <c r="AD39" s="305" t="str">
        <f t="shared" ca="1" si="15"/>
        <v>高浜港</v>
      </c>
      <c r="AE39" s="305" t="str">
        <f t="shared" ca="1" si="16"/>
        <v>大浦港</v>
      </c>
      <c r="AF39" s="305" t="str">
        <f t="shared" ca="1" si="17"/>
        <v>佐敷港</v>
      </c>
      <c r="AG39" s="305" t="str">
        <f t="shared" ca="1" si="18"/>
        <v>上天草港（樋島港）</v>
      </c>
      <c r="AH39" s="305" t="str">
        <f t="shared" ca="1" si="19"/>
        <v>上天草港（大道港）</v>
      </c>
      <c r="AI39" s="305" t="str">
        <f t="shared" ca="1" si="20"/>
        <v>上天草港（小泊港）</v>
      </c>
      <c r="AJ39" s="305" t="str">
        <f t="shared" ca="1" si="21"/>
        <v>上天草港（柳港）</v>
      </c>
      <c r="AK39" s="305" t="str">
        <f t="shared" ca="1" si="22"/>
        <v>栖本港</v>
      </c>
      <c r="AL39" s="305" t="str">
        <f t="shared" ca="1" si="23"/>
        <v>唐木崎港</v>
      </c>
      <c r="AM39" s="305" t="str">
        <f t="shared" ca="1" si="24"/>
        <v>椛の木港</v>
      </c>
      <c r="AN39" s="305" t="str">
        <f t="shared" ca="1" si="25"/>
        <v>天草港（与一ヶ浦港）</v>
      </c>
      <c r="AO39" s="305" t="str">
        <f t="shared" ca="1" si="26"/>
        <v>上天草港（江樋戸港）</v>
      </c>
      <c r="AP39" s="305" t="str">
        <f t="shared" ca="1" si="27"/>
        <v>天草港（上平港）</v>
      </c>
      <c r="AQ39" s="305" t="str">
        <f t="shared" ca="1" si="28"/>
        <v>熊本港</v>
      </c>
      <c r="AR39" s="305" t="str">
        <f t="shared" ca="1" si="29"/>
        <v>田浦港</v>
      </c>
      <c r="AS39" s="305" t="str">
        <f t="shared" ca="1" si="30"/>
        <v>大門港</v>
      </c>
      <c r="AT39" s="305" t="str">
        <f t="shared" ca="1" si="31"/>
        <v>天草港（赤崎港）</v>
      </c>
      <c r="AU39" s="305" t="str">
        <f t="shared" ca="1" si="32"/>
        <v>天草港（上津浦港）</v>
      </c>
      <c r="AV39" s="305" t="str">
        <f t="shared" ca="1" si="33"/>
        <v>天草港（下津浦港）</v>
      </c>
      <c r="AW39" s="305" t="str">
        <f t="shared" ca="1" si="34"/>
        <v>天草港（天附港）</v>
      </c>
      <c r="AX39" s="305" t="str">
        <f t="shared" ca="1" si="35"/>
        <v>天草港（棚底港）</v>
      </c>
      <c r="AY39" s="305" t="str">
        <f t="shared" ca="1" si="36"/>
        <v>天草港（大宮地港）</v>
      </c>
      <c r="AZ39" s="305" t="str">
        <f t="shared" ca="1" si="37"/>
        <v>天草港（金焼港）</v>
      </c>
      <c r="BA39" s="305" t="str">
        <f t="shared" ca="1" si="38"/>
        <v>上天草港（知十港）</v>
      </c>
      <c r="BB39" s="305" t="str">
        <f t="shared" ca="1" si="39"/>
        <v/>
      </c>
      <c r="BC39" s="305" t="str">
        <f t="shared" ca="1" si="40"/>
        <v/>
      </c>
      <c r="BD39" s="305" t="str">
        <f t="shared" ca="1" si="41"/>
        <v/>
      </c>
      <c r="BE39" s="305" t="str">
        <f t="shared" ca="1" si="42"/>
        <v/>
      </c>
      <c r="BF39" s="305" t="str">
        <f t="shared" ca="1" si="43"/>
        <v/>
      </c>
      <c r="BG39" s="305" t="str">
        <f t="shared" ca="1" si="44"/>
        <v/>
      </c>
      <c r="BH39" s="305" t="str">
        <f t="shared" ca="1" si="45"/>
        <v/>
      </c>
      <c r="BI39" s="305" t="str">
        <f t="shared" ca="1" si="46"/>
        <v/>
      </c>
      <c r="BJ39" s="305" t="str">
        <f t="shared" ca="1" si="47"/>
        <v/>
      </c>
      <c r="BK39" s="305" t="str">
        <f t="shared" ca="1" si="48"/>
        <v/>
      </c>
      <c r="BL39" s="305" t="str">
        <f t="shared" ca="1" si="49"/>
        <v/>
      </c>
      <c r="BM39" s="305" t="str">
        <f t="shared" ca="1" si="50"/>
        <v/>
      </c>
      <c r="BN39" s="305" t="str">
        <f t="shared" ca="1" si="51"/>
        <v/>
      </c>
      <c r="BO39" s="305" t="str">
        <f t="shared" ca="1" si="52"/>
        <v/>
      </c>
      <c r="BP39" s="305" t="str">
        <f t="shared" ca="1" si="53"/>
        <v/>
      </c>
      <c r="BQ39" s="305" t="str">
        <f t="shared" ca="1" si="54"/>
        <v/>
      </c>
      <c r="BR39" s="305" t="str">
        <f t="shared" ca="1" si="55"/>
        <v/>
      </c>
      <c r="BS39" s="305" t="str">
        <f t="shared" ca="1" si="56"/>
        <v/>
      </c>
      <c r="BT39" s="305" t="str">
        <f t="shared" ca="1" si="57"/>
        <v/>
      </c>
      <c r="BU39" s="305" t="str">
        <f t="shared" ca="1" si="58"/>
        <v/>
      </c>
      <c r="BV39" s="305" t="str">
        <f t="shared" ca="1" si="59"/>
        <v/>
      </c>
      <c r="BW39" s="305" t="str">
        <f t="shared" ca="1" si="60"/>
        <v/>
      </c>
      <c r="BX39" s="305" t="str">
        <f t="shared" ca="1" si="61"/>
        <v/>
      </c>
      <c r="BY39" s="305" t="str">
        <f t="shared" ca="1" si="62"/>
        <v/>
      </c>
      <c r="BZ39" s="305" t="str">
        <f t="shared" ca="1" si="63"/>
        <v/>
      </c>
      <c r="CA39" s="305" t="str">
        <f t="shared" ca="1" si="64"/>
        <v/>
      </c>
      <c r="CB39" s="305" t="str">
        <f t="shared" ca="1" si="65"/>
        <v/>
      </c>
      <c r="CC39" s="305" t="str">
        <f t="shared" ca="1" si="66"/>
        <v/>
      </c>
      <c r="CD39" s="305" t="str">
        <f t="shared" ca="1" si="67"/>
        <v/>
      </c>
      <c r="CE39" s="305" t="str">
        <f t="shared" ca="1" si="68"/>
        <v/>
      </c>
      <c r="CF39" s="305" t="str">
        <f t="shared" ca="1" si="69"/>
        <v/>
      </c>
      <c r="CG39" s="306" t="str">
        <f t="shared" ca="1" si="70"/>
        <v/>
      </c>
    </row>
    <row r="40" spans="2:85" ht="18.75" customHeight="1">
      <c r="B40" s="284" t="str">
        <f t="shared" si="71"/>
        <v>北海道余市港</v>
      </c>
      <c r="C40" s="301" t="s">
        <v>1546</v>
      </c>
      <c r="D40" s="221">
        <v>14087</v>
      </c>
      <c r="E40" s="295" t="s">
        <v>1061</v>
      </c>
      <c r="F40" s="220" t="s">
        <v>1091</v>
      </c>
      <c r="G40" s="221" t="s">
        <v>393</v>
      </c>
      <c r="H40" s="302" t="s">
        <v>367</v>
      </c>
      <c r="I40" s="284" t="str">
        <f>IF(COUNTIF($C$4:C40,C40)&gt;1,1,"")</f>
        <v/>
      </c>
      <c r="J40" s="303"/>
      <c r="K40" s="220" t="s">
        <v>1178</v>
      </c>
      <c r="L40" s="221" t="s">
        <v>487</v>
      </c>
      <c r="N40" s="284" t="s">
        <v>1426</v>
      </c>
      <c r="O40" s="304" t="str">
        <f t="shared" ca="1" si="0"/>
        <v>大分港（鶴崎港）</v>
      </c>
      <c r="P40" s="305" t="str">
        <f t="shared" ca="1" si="1"/>
        <v>別府港</v>
      </c>
      <c r="Q40" s="305" t="str">
        <f t="shared" ca="1" si="2"/>
        <v>別府国際観光港</v>
      </c>
      <c r="R40" s="305" t="str">
        <f t="shared" ca="1" si="3"/>
        <v>佐伯港</v>
      </c>
      <c r="S40" s="305" t="str">
        <f t="shared" ca="1" si="4"/>
        <v>臼杵港</v>
      </c>
      <c r="T40" s="305" t="str">
        <f t="shared" ca="1" si="5"/>
        <v>津久見港</v>
      </c>
      <c r="U40" s="305" t="str">
        <f t="shared" ca="1" si="6"/>
        <v>佐賀関港</v>
      </c>
      <c r="V40" s="305" t="str">
        <f t="shared" ca="1" si="7"/>
        <v>姫島港</v>
      </c>
      <c r="W40" s="305" t="str">
        <f t="shared" ca="1" si="8"/>
        <v>竹田津港</v>
      </c>
      <c r="X40" s="305" t="str">
        <f t="shared" ca="1" si="9"/>
        <v>中津港</v>
      </c>
      <c r="Y40" s="305" t="str">
        <f t="shared" ca="1" si="10"/>
        <v>高田港</v>
      </c>
      <c r="Z40" s="305" t="str">
        <f t="shared" ca="1" si="11"/>
        <v>日出港</v>
      </c>
      <c r="AA40" s="305" t="str">
        <f t="shared" ca="1" si="12"/>
        <v>守江港（杵築港）</v>
      </c>
      <c r="AB40" s="305" t="str">
        <f t="shared" ca="1" si="13"/>
        <v>国東港</v>
      </c>
      <c r="AC40" s="305" t="str">
        <f t="shared" ca="1" si="14"/>
        <v>米水津港</v>
      </c>
      <c r="AD40" s="305" t="str">
        <f t="shared" ca="1" si="15"/>
        <v/>
      </c>
      <c r="AE40" s="305" t="str">
        <f t="shared" ca="1" si="16"/>
        <v/>
      </c>
      <c r="AF40" s="305" t="str">
        <f t="shared" ca="1" si="17"/>
        <v/>
      </c>
      <c r="AG40" s="305" t="str">
        <f t="shared" ca="1" si="18"/>
        <v/>
      </c>
      <c r="AH40" s="305" t="str">
        <f t="shared" ca="1" si="19"/>
        <v/>
      </c>
      <c r="AI40" s="305" t="str">
        <f t="shared" ca="1" si="20"/>
        <v/>
      </c>
      <c r="AJ40" s="305" t="str">
        <f t="shared" ca="1" si="21"/>
        <v/>
      </c>
      <c r="AK40" s="305" t="str">
        <f t="shared" ca="1" si="22"/>
        <v/>
      </c>
      <c r="AL40" s="305" t="str">
        <f t="shared" ca="1" si="23"/>
        <v/>
      </c>
      <c r="AM40" s="305" t="str">
        <f t="shared" ca="1" si="24"/>
        <v/>
      </c>
      <c r="AN40" s="305" t="str">
        <f t="shared" ca="1" si="25"/>
        <v/>
      </c>
      <c r="AO40" s="305" t="str">
        <f t="shared" ca="1" si="26"/>
        <v/>
      </c>
      <c r="AP40" s="305" t="str">
        <f t="shared" ca="1" si="27"/>
        <v/>
      </c>
      <c r="AQ40" s="305" t="str">
        <f t="shared" ca="1" si="28"/>
        <v/>
      </c>
      <c r="AR40" s="305" t="str">
        <f t="shared" ca="1" si="29"/>
        <v/>
      </c>
      <c r="AS40" s="305" t="str">
        <f t="shared" ca="1" si="30"/>
        <v/>
      </c>
      <c r="AT40" s="305" t="str">
        <f t="shared" ca="1" si="31"/>
        <v/>
      </c>
      <c r="AU40" s="305" t="str">
        <f t="shared" ca="1" si="32"/>
        <v/>
      </c>
      <c r="AV40" s="305" t="str">
        <f t="shared" ca="1" si="33"/>
        <v/>
      </c>
      <c r="AW40" s="305" t="str">
        <f t="shared" ca="1" si="34"/>
        <v/>
      </c>
      <c r="AX40" s="305" t="str">
        <f t="shared" ca="1" si="35"/>
        <v/>
      </c>
      <c r="AY40" s="305" t="str">
        <f t="shared" ca="1" si="36"/>
        <v/>
      </c>
      <c r="AZ40" s="305" t="str">
        <f t="shared" ca="1" si="37"/>
        <v/>
      </c>
      <c r="BA40" s="305" t="str">
        <f t="shared" ca="1" si="38"/>
        <v/>
      </c>
      <c r="BB40" s="305" t="str">
        <f t="shared" ca="1" si="39"/>
        <v/>
      </c>
      <c r="BC40" s="305" t="str">
        <f t="shared" ca="1" si="40"/>
        <v/>
      </c>
      <c r="BD40" s="305" t="str">
        <f t="shared" ca="1" si="41"/>
        <v/>
      </c>
      <c r="BE40" s="305" t="str">
        <f t="shared" ca="1" si="42"/>
        <v/>
      </c>
      <c r="BF40" s="305" t="str">
        <f t="shared" ca="1" si="43"/>
        <v/>
      </c>
      <c r="BG40" s="305" t="str">
        <f t="shared" ca="1" si="44"/>
        <v/>
      </c>
      <c r="BH40" s="305" t="str">
        <f t="shared" ca="1" si="45"/>
        <v/>
      </c>
      <c r="BI40" s="305" t="str">
        <f t="shared" ca="1" si="46"/>
        <v/>
      </c>
      <c r="BJ40" s="305" t="str">
        <f t="shared" ca="1" si="47"/>
        <v/>
      </c>
      <c r="BK40" s="305" t="str">
        <f t="shared" ca="1" si="48"/>
        <v/>
      </c>
      <c r="BL40" s="305" t="str">
        <f t="shared" ca="1" si="49"/>
        <v/>
      </c>
      <c r="BM40" s="305" t="str">
        <f t="shared" ca="1" si="50"/>
        <v/>
      </c>
      <c r="BN40" s="305" t="str">
        <f t="shared" ca="1" si="51"/>
        <v/>
      </c>
      <c r="BO40" s="305" t="str">
        <f t="shared" ca="1" si="52"/>
        <v/>
      </c>
      <c r="BP40" s="305" t="str">
        <f t="shared" ca="1" si="53"/>
        <v/>
      </c>
      <c r="BQ40" s="305" t="str">
        <f t="shared" ca="1" si="54"/>
        <v/>
      </c>
      <c r="BR40" s="305" t="str">
        <f t="shared" ca="1" si="55"/>
        <v/>
      </c>
      <c r="BS40" s="305" t="str">
        <f t="shared" ca="1" si="56"/>
        <v/>
      </c>
      <c r="BT40" s="305" t="str">
        <f t="shared" ca="1" si="57"/>
        <v/>
      </c>
      <c r="BU40" s="305" t="str">
        <f t="shared" ca="1" si="58"/>
        <v/>
      </c>
      <c r="BV40" s="305" t="str">
        <f t="shared" ca="1" si="59"/>
        <v/>
      </c>
      <c r="BW40" s="305" t="str">
        <f t="shared" ca="1" si="60"/>
        <v/>
      </c>
      <c r="BX40" s="305" t="str">
        <f t="shared" ca="1" si="61"/>
        <v/>
      </c>
      <c r="BY40" s="305" t="str">
        <f t="shared" ca="1" si="62"/>
        <v/>
      </c>
      <c r="BZ40" s="305" t="str">
        <f t="shared" ca="1" si="63"/>
        <v/>
      </c>
      <c r="CA40" s="305" t="str">
        <f t="shared" ca="1" si="64"/>
        <v/>
      </c>
      <c r="CB40" s="305" t="str">
        <f t="shared" ca="1" si="65"/>
        <v/>
      </c>
      <c r="CC40" s="305" t="str">
        <f t="shared" ca="1" si="66"/>
        <v/>
      </c>
      <c r="CD40" s="305" t="str">
        <f t="shared" ca="1" si="67"/>
        <v/>
      </c>
      <c r="CE40" s="305" t="str">
        <f t="shared" ca="1" si="68"/>
        <v/>
      </c>
      <c r="CF40" s="305" t="str">
        <f t="shared" ca="1" si="69"/>
        <v/>
      </c>
      <c r="CG40" s="306" t="str">
        <f t="shared" ca="1" si="70"/>
        <v/>
      </c>
    </row>
    <row r="41" spans="2:85" ht="18.75" customHeight="1">
      <c r="B41" s="284" t="str">
        <f t="shared" si="71"/>
        <v>北海道えりも港</v>
      </c>
      <c r="C41" s="301" t="s">
        <v>1547</v>
      </c>
      <c r="D41" s="221">
        <v>16098</v>
      </c>
      <c r="E41" s="295" t="s">
        <v>1061</v>
      </c>
      <c r="F41" s="220" t="s">
        <v>1092</v>
      </c>
      <c r="G41" s="221" t="s">
        <v>394</v>
      </c>
      <c r="H41" s="302" t="s">
        <v>367</v>
      </c>
      <c r="I41" s="284" t="str">
        <f>IF(COUNTIF($C$4:C41,C41)&gt;1,1,"")</f>
        <v/>
      </c>
      <c r="J41" s="303"/>
      <c r="K41" s="220" t="s">
        <v>1179</v>
      </c>
      <c r="L41" s="221" t="s">
        <v>488</v>
      </c>
      <c r="N41" s="284" t="s">
        <v>1438</v>
      </c>
      <c r="O41" s="304" t="str">
        <f t="shared" ca="1" si="0"/>
        <v>延岡新港</v>
      </c>
      <c r="P41" s="305" t="str">
        <f t="shared" ca="1" si="1"/>
        <v>油津港</v>
      </c>
      <c r="Q41" s="305" t="str">
        <f t="shared" ca="1" si="2"/>
        <v>細島港</v>
      </c>
      <c r="R41" s="305" t="str">
        <f t="shared" ca="1" si="3"/>
        <v>内海港</v>
      </c>
      <c r="S41" s="305" t="str">
        <f t="shared" ca="1" si="4"/>
        <v>福島港</v>
      </c>
      <c r="T41" s="305" t="str">
        <f t="shared" ca="1" si="5"/>
        <v>延岡港</v>
      </c>
      <c r="U41" s="305" t="str">
        <f t="shared" ca="1" si="6"/>
        <v>宮崎港</v>
      </c>
      <c r="V41" s="305" t="str">
        <f t="shared" ca="1" si="7"/>
        <v>外浦港</v>
      </c>
      <c r="W41" s="305" t="str">
        <f t="shared" ca="1" si="8"/>
        <v>大島港</v>
      </c>
      <c r="X41" s="305" t="str">
        <f t="shared" ca="1" si="9"/>
        <v/>
      </c>
      <c r="Y41" s="305" t="str">
        <f t="shared" ca="1" si="10"/>
        <v/>
      </c>
      <c r="Z41" s="305" t="str">
        <f t="shared" ca="1" si="11"/>
        <v/>
      </c>
      <c r="AA41" s="305" t="str">
        <f t="shared" ca="1" si="12"/>
        <v/>
      </c>
      <c r="AB41" s="305" t="str">
        <f t="shared" ca="1" si="13"/>
        <v/>
      </c>
      <c r="AC41" s="305" t="str">
        <f t="shared" ca="1" si="14"/>
        <v/>
      </c>
      <c r="AD41" s="305" t="str">
        <f t="shared" ca="1" si="15"/>
        <v/>
      </c>
      <c r="AE41" s="305" t="str">
        <f t="shared" ca="1" si="16"/>
        <v/>
      </c>
      <c r="AF41" s="305" t="str">
        <f t="shared" ca="1" si="17"/>
        <v/>
      </c>
      <c r="AG41" s="305" t="str">
        <f t="shared" ca="1" si="18"/>
        <v/>
      </c>
      <c r="AH41" s="305" t="str">
        <f t="shared" ca="1" si="19"/>
        <v/>
      </c>
      <c r="AI41" s="305" t="str">
        <f t="shared" ca="1" si="20"/>
        <v/>
      </c>
      <c r="AJ41" s="305" t="str">
        <f t="shared" ca="1" si="21"/>
        <v/>
      </c>
      <c r="AK41" s="305" t="str">
        <f t="shared" ca="1" si="22"/>
        <v/>
      </c>
      <c r="AL41" s="305" t="str">
        <f t="shared" ca="1" si="23"/>
        <v/>
      </c>
      <c r="AM41" s="305" t="str">
        <f t="shared" ca="1" si="24"/>
        <v/>
      </c>
      <c r="AN41" s="305" t="str">
        <f t="shared" ca="1" si="25"/>
        <v/>
      </c>
      <c r="AO41" s="305" t="str">
        <f t="shared" ca="1" si="26"/>
        <v/>
      </c>
      <c r="AP41" s="305" t="str">
        <f t="shared" ca="1" si="27"/>
        <v/>
      </c>
      <c r="AQ41" s="305" t="str">
        <f t="shared" ca="1" si="28"/>
        <v/>
      </c>
      <c r="AR41" s="305" t="str">
        <f t="shared" ca="1" si="29"/>
        <v/>
      </c>
      <c r="AS41" s="305" t="str">
        <f t="shared" ca="1" si="30"/>
        <v/>
      </c>
      <c r="AT41" s="305" t="str">
        <f t="shared" ca="1" si="31"/>
        <v/>
      </c>
      <c r="AU41" s="305" t="str">
        <f t="shared" ca="1" si="32"/>
        <v/>
      </c>
      <c r="AV41" s="305" t="str">
        <f t="shared" ca="1" si="33"/>
        <v/>
      </c>
      <c r="AW41" s="305" t="str">
        <f t="shared" ca="1" si="34"/>
        <v/>
      </c>
      <c r="AX41" s="305" t="str">
        <f t="shared" ca="1" si="35"/>
        <v/>
      </c>
      <c r="AY41" s="305" t="str">
        <f t="shared" ca="1" si="36"/>
        <v/>
      </c>
      <c r="AZ41" s="305" t="str">
        <f t="shared" ca="1" si="37"/>
        <v/>
      </c>
      <c r="BA41" s="305" t="str">
        <f t="shared" ca="1" si="38"/>
        <v/>
      </c>
      <c r="BB41" s="305" t="str">
        <f t="shared" ca="1" si="39"/>
        <v/>
      </c>
      <c r="BC41" s="305" t="str">
        <f t="shared" ca="1" si="40"/>
        <v/>
      </c>
      <c r="BD41" s="305" t="str">
        <f t="shared" ca="1" si="41"/>
        <v/>
      </c>
      <c r="BE41" s="305" t="str">
        <f t="shared" ca="1" si="42"/>
        <v/>
      </c>
      <c r="BF41" s="305" t="str">
        <f t="shared" ca="1" si="43"/>
        <v/>
      </c>
      <c r="BG41" s="305" t="str">
        <f t="shared" ca="1" si="44"/>
        <v/>
      </c>
      <c r="BH41" s="305" t="str">
        <f t="shared" ca="1" si="45"/>
        <v/>
      </c>
      <c r="BI41" s="305" t="str">
        <f t="shared" ca="1" si="46"/>
        <v/>
      </c>
      <c r="BJ41" s="305" t="str">
        <f t="shared" ca="1" si="47"/>
        <v/>
      </c>
      <c r="BK41" s="305" t="str">
        <f t="shared" ca="1" si="48"/>
        <v/>
      </c>
      <c r="BL41" s="305" t="str">
        <f t="shared" ca="1" si="49"/>
        <v/>
      </c>
      <c r="BM41" s="305" t="str">
        <f t="shared" ca="1" si="50"/>
        <v/>
      </c>
      <c r="BN41" s="305" t="str">
        <f t="shared" ca="1" si="51"/>
        <v/>
      </c>
      <c r="BO41" s="305" t="str">
        <f t="shared" ca="1" si="52"/>
        <v/>
      </c>
      <c r="BP41" s="305" t="str">
        <f t="shared" ca="1" si="53"/>
        <v/>
      </c>
      <c r="BQ41" s="305" t="str">
        <f t="shared" ca="1" si="54"/>
        <v/>
      </c>
      <c r="BR41" s="305" t="str">
        <f t="shared" ca="1" si="55"/>
        <v/>
      </c>
      <c r="BS41" s="305" t="str">
        <f t="shared" ca="1" si="56"/>
        <v/>
      </c>
      <c r="BT41" s="305" t="str">
        <f t="shared" ca="1" si="57"/>
        <v/>
      </c>
      <c r="BU41" s="305" t="str">
        <f t="shared" ca="1" si="58"/>
        <v/>
      </c>
      <c r="BV41" s="305" t="str">
        <f t="shared" ca="1" si="59"/>
        <v/>
      </c>
      <c r="BW41" s="305" t="str">
        <f t="shared" ca="1" si="60"/>
        <v/>
      </c>
      <c r="BX41" s="305" t="str">
        <f t="shared" ca="1" si="61"/>
        <v/>
      </c>
      <c r="BY41" s="305" t="str">
        <f t="shared" ca="1" si="62"/>
        <v/>
      </c>
      <c r="BZ41" s="305" t="str">
        <f t="shared" ca="1" si="63"/>
        <v/>
      </c>
      <c r="CA41" s="305" t="str">
        <f t="shared" ca="1" si="64"/>
        <v/>
      </c>
      <c r="CB41" s="305" t="str">
        <f t="shared" ca="1" si="65"/>
        <v/>
      </c>
      <c r="CC41" s="305" t="str">
        <f t="shared" ca="1" si="66"/>
        <v/>
      </c>
      <c r="CD41" s="305" t="str">
        <f t="shared" ca="1" si="67"/>
        <v/>
      </c>
      <c r="CE41" s="305" t="str">
        <f t="shared" ca="1" si="68"/>
        <v/>
      </c>
      <c r="CF41" s="305" t="str">
        <f t="shared" ca="1" si="69"/>
        <v/>
      </c>
      <c r="CG41" s="306" t="str">
        <f t="shared" ca="1" si="70"/>
        <v/>
      </c>
    </row>
    <row r="42" spans="2:85" ht="18.75" customHeight="1">
      <c r="B42" s="284" t="str">
        <f t="shared" si="71"/>
        <v>北海道寿都港</v>
      </c>
      <c r="C42" s="301" t="s">
        <v>1548</v>
      </c>
      <c r="D42" s="221">
        <v>13927</v>
      </c>
      <c r="E42" s="295" t="s">
        <v>1061</v>
      </c>
      <c r="F42" s="220" t="s">
        <v>1093</v>
      </c>
      <c r="G42" s="221" t="s">
        <v>395</v>
      </c>
      <c r="H42" s="302" t="s">
        <v>367</v>
      </c>
      <c r="I42" s="284" t="str">
        <f>IF(COUNTIF($C$4:C42,C42)&gt;1,1,"")</f>
        <v/>
      </c>
      <c r="J42" s="307" t="s">
        <v>1182</v>
      </c>
      <c r="K42" s="220" t="s">
        <v>1183</v>
      </c>
      <c r="L42" s="221" t="s">
        <v>491</v>
      </c>
      <c r="N42" s="284" t="s">
        <v>1444</v>
      </c>
      <c r="O42" s="304" t="str">
        <f t="shared" ca="1" si="0"/>
        <v>鹿児島港</v>
      </c>
      <c r="P42" s="305" t="str">
        <f t="shared" ca="1" si="1"/>
        <v>串木野港</v>
      </c>
      <c r="Q42" s="305" t="str">
        <f t="shared" ca="1" si="2"/>
        <v>名瀬港</v>
      </c>
      <c r="R42" s="305" t="str">
        <f t="shared" ca="1" si="3"/>
        <v>加治木港</v>
      </c>
      <c r="S42" s="305" t="str">
        <f t="shared" ca="1" si="4"/>
        <v>亀徳港</v>
      </c>
      <c r="T42" s="305" t="str">
        <f t="shared" ca="1" si="5"/>
        <v>与論港</v>
      </c>
      <c r="U42" s="305" t="str">
        <f t="shared" ca="1" si="6"/>
        <v>志布志港</v>
      </c>
      <c r="V42" s="305" t="str">
        <f t="shared" ca="1" si="7"/>
        <v>古仁屋港</v>
      </c>
      <c r="W42" s="305" t="str">
        <f t="shared" ca="1" si="8"/>
        <v>知名港</v>
      </c>
      <c r="X42" s="305" t="str">
        <f t="shared" ca="1" si="9"/>
        <v>西之表港</v>
      </c>
      <c r="Y42" s="305" t="str">
        <f t="shared" ca="1" si="10"/>
        <v>平土野港</v>
      </c>
      <c r="Z42" s="305" t="str">
        <f t="shared" ca="1" si="11"/>
        <v>喜入港</v>
      </c>
      <c r="AA42" s="305" t="str">
        <f t="shared" ca="1" si="12"/>
        <v>和泊港</v>
      </c>
      <c r="AB42" s="305" t="str">
        <f t="shared" ca="1" si="13"/>
        <v>龍郷港</v>
      </c>
      <c r="AC42" s="305" t="str">
        <f t="shared" ca="1" si="14"/>
        <v>川内港</v>
      </c>
      <c r="AD42" s="305" t="str">
        <f t="shared" ca="1" si="15"/>
        <v>諸浦港</v>
      </c>
      <c r="AE42" s="305" t="str">
        <f t="shared" ca="1" si="16"/>
        <v>蔵之元港</v>
      </c>
      <c r="AF42" s="305" t="str">
        <f t="shared" ca="1" si="17"/>
        <v>枕崎港</v>
      </c>
      <c r="AG42" s="305" t="str">
        <f t="shared" ca="1" si="18"/>
        <v>島間港</v>
      </c>
      <c r="AH42" s="305" t="str">
        <f t="shared" ca="1" si="19"/>
        <v>宮之浦港</v>
      </c>
      <c r="AI42" s="305" t="str">
        <f t="shared" ca="1" si="20"/>
        <v>湾港</v>
      </c>
      <c r="AJ42" s="305" t="str">
        <f t="shared" ca="1" si="21"/>
        <v>内之浦港</v>
      </c>
      <c r="AK42" s="305" t="str">
        <f t="shared" ca="1" si="22"/>
        <v>安房港</v>
      </c>
      <c r="AL42" s="305" t="str">
        <f t="shared" ca="1" si="23"/>
        <v>幣串港</v>
      </c>
      <c r="AM42" s="305" t="str">
        <f t="shared" ca="1" si="24"/>
        <v>鹿屋港</v>
      </c>
      <c r="AN42" s="305" t="str">
        <f t="shared" ca="1" si="25"/>
        <v>黒之浜港</v>
      </c>
      <c r="AO42" s="305" t="str">
        <f t="shared" ca="1" si="26"/>
        <v>米之津港</v>
      </c>
      <c r="AP42" s="305" t="str">
        <f t="shared" ca="1" si="27"/>
        <v>指宿港</v>
      </c>
      <c r="AQ42" s="305" t="str">
        <f t="shared" ca="1" si="28"/>
        <v>垂水港</v>
      </c>
      <c r="AR42" s="305" t="str">
        <f t="shared" ca="1" si="29"/>
        <v>桜島港</v>
      </c>
      <c r="AS42" s="305" t="str">
        <f t="shared" ca="1" si="30"/>
        <v>硫黄島港</v>
      </c>
      <c r="AT42" s="305" t="str">
        <f t="shared" ca="1" si="31"/>
        <v>山川港</v>
      </c>
      <c r="AU42" s="305" t="str">
        <f t="shared" ca="1" si="32"/>
        <v>里港</v>
      </c>
      <c r="AV42" s="305" t="str">
        <f t="shared" ca="1" si="33"/>
        <v>長浜港</v>
      </c>
      <c r="AW42" s="305" t="str">
        <f t="shared" ca="1" si="34"/>
        <v>隼人港</v>
      </c>
      <c r="AX42" s="305" t="str">
        <f t="shared" ca="1" si="35"/>
        <v>大根占港</v>
      </c>
      <c r="AY42" s="305" t="str">
        <f t="shared" ca="1" si="36"/>
        <v>根占港</v>
      </c>
      <c r="AZ42" s="305" t="str">
        <f t="shared" ca="1" si="37"/>
        <v>伊座敷港</v>
      </c>
      <c r="BA42" s="305" t="str">
        <f t="shared" ca="1" si="38"/>
        <v>浜津脇港</v>
      </c>
      <c r="BB42" s="305" t="str">
        <f t="shared" ca="1" si="39"/>
        <v>宇検港</v>
      </c>
      <c r="BC42" s="305" t="str">
        <f t="shared" ca="1" si="40"/>
        <v>赤木名港</v>
      </c>
      <c r="BD42" s="305" t="str">
        <f t="shared" ca="1" si="41"/>
        <v>串木野新港</v>
      </c>
      <c r="BE42" s="305" t="str">
        <f t="shared" ca="1" si="42"/>
        <v>片側港</v>
      </c>
      <c r="BF42" s="305" t="str">
        <f t="shared" ca="1" si="43"/>
        <v>十島港</v>
      </c>
      <c r="BG42" s="305" t="str">
        <f t="shared" ca="1" si="44"/>
        <v>湯湾港</v>
      </c>
      <c r="BH42" s="305" t="str">
        <f t="shared" ca="1" si="45"/>
        <v/>
      </c>
      <c r="BI42" s="305" t="str">
        <f t="shared" ca="1" si="46"/>
        <v/>
      </c>
      <c r="BJ42" s="305" t="str">
        <f t="shared" ca="1" si="47"/>
        <v/>
      </c>
      <c r="BK42" s="305" t="str">
        <f t="shared" ca="1" si="48"/>
        <v/>
      </c>
      <c r="BL42" s="305" t="str">
        <f t="shared" ca="1" si="49"/>
        <v/>
      </c>
      <c r="BM42" s="305" t="str">
        <f t="shared" ca="1" si="50"/>
        <v/>
      </c>
      <c r="BN42" s="305" t="str">
        <f t="shared" ca="1" si="51"/>
        <v/>
      </c>
      <c r="BO42" s="305" t="str">
        <f t="shared" ca="1" si="52"/>
        <v/>
      </c>
      <c r="BP42" s="305" t="str">
        <f t="shared" ca="1" si="53"/>
        <v/>
      </c>
      <c r="BQ42" s="305" t="str">
        <f t="shared" ca="1" si="54"/>
        <v/>
      </c>
      <c r="BR42" s="305" t="str">
        <f t="shared" ca="1" si="55"/>
        <v/>
      </c>
      <c r="BS42" s="305" t="str">
        <f t="shared" ca="1" si="56"/>
        <v/>
      </c>
      <c r="BT42" s="305" t="str">
        <f t="shared" ca="1" si="57"/>
        <v/>
      </c>
      <c r="BU42" s="305" t="str">
        <f t="shared" ca="1" si="58"/>
        <v/>
      </c>
      <c r="BV42" s="305" t="str">
        <f t="shared" ca="1" si="59"/>
        <v/>
      </c>
      <c r="BW42" s="305" t="str">
        <f t="shared" ca="1" si="60"/>
        <v/>
      </c>
      <c r="BX42" s="305" t="str">
        <f t="shared" ca="1" si="61"/>
        <v/>
      </c>
      <c r="BY42" s="305" t="str">
        <f t="shared" ca="1" si="62"/>
        <v/>
      </c>
      <c r="BZ42" s="305" t="str">
        <f t="shared" ca="1" si="63"/>
        <v/>
      </c>
      <c r="CA42" s="305" t="str">
        <f t="shared" ca="1" si="64"/>
        <v/>
      </c>
      <c r="CB42" s="305" t="str">
        <f t="shared" ca="1" si="65"/>
        <v/>
      </c>
      <c r="CC42" s="305" t="str">
        <f t="shared" ca="1" si="66"/>
        <v/>
      </c>
      <c r="CD42" s="305" t="str">
        <f t="shared" ca="1" si="67"/>
        <v/>
      </c>
      <c r="CE42" s="305" t="str">
        <f t="shared" ca="1" si="68"/>
        <v/>
      </c>
      <c r="CF42" s="305" t="str">
        <f t="shared" ca="1" si="69"/>
        <v/>
      </c>
      <c r="CG42" s="306" t="str">
        <f t="shared" ca="1" si="70"/>
        <v/>
      </c>
    </row>
    <row r="43" spans="2:85" ht="18.75" customHeight="1">
      <c r="B43" s="284" t="str">
        <f t="shared" si="71"/>
        <v>北海道天塩港</v>
      </c>
      <c r="C43" s="301" t="s">
        <v>1549</v>
      </c>
      <c r="D43" s="221">
        <v>14877</v>
      </c>
      <c r="E43" s="295" t="s">
        <v>1061</v>
      </c>
      <c r="F43" s="220" t="s">
        <v>1094</v>
      </c>
      <c r="G43" s="221" t="s">
        <v>396</v>
      </c>
      <c r="H43" s="302" t="s">
        <v>367</v>
      </c>
      <c r="I43" s="284" t="str">
        <f>IF(COUNTIF($C$4:C43,C43)&gt;1,1,"")</f>
        <v/>
      </c>
      <c r="J43" s="303"/>
      <c r="K43" s="220" t="s">
        <v>1184</v>
      </c>
      <c r="L43" s="221" t="s">
        <v>492</v>
      </c>
      <c r="N43" s="284" t="s">
        <v>1477</v>
      </c>
      <c r="O43" s="309" t="str">
        <f t="shared" ca="1" si="0"/>
        <v>那覇港［那覇埠頭地区］</v>
      </c>
      <c r="P43" s="310" t="str">
        <f t="shared" ca="1" si="1"/>
        <v>那覇港［泊埠頭地区］</v>
      </c>
      <c r="Q43" s="310" t="str">
        <f t="shared" ca="1" si="2"/>
        <v>平良港</v>
      </c>
      <c r="R43" s="310" t="str">
        <f t="shared" ca="1" si="3"/>
        <v>石垣港</v>
      </c>
      <c r="S43" s="310" t="str">
        <f t="shared" ca="1" si="4"/>
        <v>那覇港［新港埠頭地区］</v>
      </c>
      <c r="T43" s="310" t="str">
        <f t="shared" ca="1" si="5"/>
        <v>中城湾港 沖縄電力(株)所有桟橋</v>
      </c>
      <c r="U43" s="310" t="str">
        <f t="shared" ca="1" si="6"/>
        <v>中城湾港 新港地区（うるま市）</v>
      </c>
      <c r="V43" s="310" t="str">
        <f t="shared" ca="1" si="7"/>
        <v>中城湾港 南西石油桟橋</v>
      </c>
      <c r="W43" s="310" t="str">
        <f t="shared" ca="1" si="8"/>
        <v>金武湾港沖縄電力㈱金武火力発電所専用桟橋</v>
      </c>
      <c r="X43" s="310" t="str">
        <f t="shared" ca="1" si="9"/>
        <v>金武湾港沖縄石油精製㈱積出桟橋</v>
      </c>
      <c r="Y43" s="310" t="str">
        <f t="shared" ca="1" si="10"/>
        <v>金武湾港沖縄石油基地㈱積出桟橋</v>
      </c>
      <c r="Z43" s="310" t="str">
        <f t="shared" ca="1" si="11"/>
        <v>伊江港</v>
      </c>
      <c r="AA43" s="310" t="str">
        <f t="shared" ca="1" si="12"/>
        <v>南大東港</v>
      </c>
      <c r="AB43" s="310" t="str">
        <f t="shared" ca="1" si="13"/>
        <v>北大東港</v>
      </c>
      <c r="AC43" s="310" t="str">
        <f t="shared" ca="1" si="14"/>
        <v>運天港</v>
      </c>
      <c r="AD43" s="310" t="str">
        <f t="shared" ca="1" si="15"/>
        <v>渡久地港</v>
      </c>
      <c r="AE43" s="310" t="str">
        <f t="shared" ca="1" si="16"/>
        <v>金武湾港沖縄電力㈱石川火力発電所専用桟橋</v>
      </c>
      <c r="AF43" s="310" t="str">
        <f t="shared" ca="1" si="17"/>
        <v>名護漁港</v>
      </c>
      <c r="AG43" s="310" t="str">
        <f t="shared" ca="1" si="18"/>
        <v>安和港（琉球セメント㈱専用バース）</v>
      </c>
      <c r="AH43" s="310" t="str">
        <f t="shared" ca="1" si="19"/>
        <v>長山港</v>
      </c>
      <c r="AI43" s="310" t="str">
        <f t="shared" ca="1" si="20"/>
        <v>馬天港（共同石油㈱専用バースを含む）</v>
      </c>
      <c r="AJ43" s="310" t="str">
        <f t="shared" ca="1" si="21"/>
        <v>金武湾港沖縄石油基地㈱シーバース</v>
      </c>
      <c r="AK43" s="310" t="str">
        <f t="shared" ca="1" si="22"/>
        <v>金武湾港沖縄ターミナル㈱シーバース</v>
      </c>
      <c r="AL43" s="310" t="str">
        <f t="shared" ca="1" si="23"/>
        <v>兼城港</v>
      </c>
      <c r="AM43" s="310" t="str">
        <f t="shared" ca="1" si="24"/>
        <v>祖納港</v>
      </c>
      <c r="AN43" s="310" t="str">
        <f t="shared" ca="1" si="25"/>
        <v>渡名喜港</v>
      </c>
      <c r="AO43" s="310" t="str">
        <f t="shared" ca="1" si="26"/>
        <v>白浜港</v>
      </c>
      <c r="AP43" s="310" t="str">
        <f t="shared" ca="1" si="27"/>
        <v>牧港漁港</v>
      </c>
      <c r="AQ43" s="310" t="str">
        <f t="shared" ca="1" si="28"/>
        <v>仲里漁港</v>
      </c>
      <c r="AR43" s="310" t="str">
        <f t="shared" ca="1" si="29"/>
        <v>仲田港</v>
      </c>
      <c r="AS43" s="310" t="str">
        <f t="shared" ca="1" si="30"/>
        <v>座間味港</v>
      </c>
      <c r="AT43" s="310" t="str">
        <f t="shared" ca="1" si="31"/>
        <v>金武湾港 電源開発㈱石川石炭火力発電所専用桟橋</v>
      </c>
      <c r="AU43" s="310" t="str">
        <f t="shared" ca="1" si="32"/>
        <v>竹富港</v>
      </c>
      <c r="AV43" s="310" t="str">
        <f t="shared" ca="1" si="33"/>
        <v>本部港</v>
      </c>
      <c r="AW43" s="310" t="str">
        <f t="shared" ca="1" si="34"/>
        <v>金武湾港ナカンヌ興業㈱専用桟橋</v>
      </c>
      <c r="AX43" s="310" t="str">
        <f t="shared" ca="1" si="35"/>
        <v>金武湾港 三菱マテリアル㈱セメント荷揚げ用桟橋</v>
      </c>
      <c r="AY43" s="310" t="str">
        <f t="shared" ca="1" si="36"/>
        <v>金武湾港 東西オイルターミナル㈱沖縄油槽所桟橋</v>
      </c>
      <c r="AZ43" s="310" t="str">
        <f t="shared" ca="1" si="37"/>
        <v>前泊港</v>
      </c>
      <c r="BA43" s="310" t="str">
        <f t="shared" ca="1" si="38"/>
        <v>勝連港</v>
      </c>
      <c r="BB43" s="310" t="str">
        <f t="shared" ca="1" si="39"/>
        <v>渡嘉敷港</v>
      </c>
      <c r="BC43" s="310" t="str">
        <f t="shared" ca="1" si="40"/>
        <v>那覇港［浦添埠頭地区］</v>
      </c>
      <c r="BD43" s="310" t="str">
        <f t="shared" ca="1" si="41"/>
        <v>与那原港</v>
      </c>
      <c r="BE43" s="310" t="str">
        <f t="shared" ca="1" si="42"/>
        <v>宜野湾漁港</v>
      </c>
      <c r="BF43" s="310" t="str">
        <f t="shared" ca="1" si="43"/>
        <v>中城湾港 新港地区（沖縄市）</v>
      </c>
      <c r="BG43" s="310" t="str">
        <f t="shared" ca="1" si="44"/>
        <v>奥港</v>
      </c>
      <c r="BH43" s="310" t="str">
        <f t="shared" ca="1" si="45"/>
        <v/>
      </c>
      <c r="BI43" s="310" t="str">
        <f t="shared" ca="1" si="46"/>
        <v/>
      </c>
      <c r="BJ43" s="310" t="str">
        <f t="shared" ca="1" si="47"/>
        <v/>
      </c>
      <c r="BK43" s="310" t="str">
        <f t="shared" ca="1" si="48"/>
        <v/>
      </c>
      <c r="BL43" s="310" t="str">
        <f t="shared" ca="1" si="49"/>
        <v/>
      </c>
      <c r="BM43" s="310" t="str">
        <f t="shared" ca="1" si="50"/>
        <v/>
      </c>
      <c r="BN43" s="310" t="str">
        <f t="shared" ca="1" si="51"/>
        <v/>
      </c>
      <c r="BO43" s="310" t="str">
        <f t="shared" ca="1" si="52"/>
        <v/>
      </c>
      <c r="BP43" s="310" t="str">
        <f t="shared" ca="1" si="53"/>
        <v/>
      </c>
      <c r="BQ43" s="310" t="str">
        <f t="shared" ca="1" si="54"/>
        <v/>
      </c>
      <c r="BR43" s="310" t="str">
        <f t="shared" ca="1" si="55"/>
        <v/>
      </c>
      <c r="BS43" s="310" t="str">
        <f t="shared" ca="1" si="56"/>
        <v/>
      </c>
      <c r="BT43" s="310" t="str">
        <f t="shared" ca="1" si="57"/>
        <v/>
      </c>
      <c r="BU43" s="310" t="str">
        <f t="shared" ca="1" si="58"/>
        <v/>
      </c>
      <c r="BV43" s="310" t="str">
        <f t="shared" ca="1" si="59"/>
        <v/>
      </c>
      <c r="BW43" s="310" t="str">
        <f t="shared" ca="1" si="60"/>
        <v/>
      </c>
      <c r="BX43" s="310" t="str">
        <f t="shared" ca="1" si="61"/>
        <v/>
      </c>
      <c r="BY43" s="310" t="str">
        <f t="shared" ca="1" si="62"/>
        <v/>
      </c>
      <c r="BZ43" s="310" t="str">
        <f t="shared" ca="1" si="63"/>
        <v/>
      </c>
      <c r="CA43" s="310" t="str">
        <f t="shared" ca="1" si="64"/>
        <v/>
      </c>
      <c r="CB43" s="310" t="str">
        <f t="shared" ca="1" si="65"/>
        <v/>
      </c>
      <c r="CC43" s="310" t="str">
        <f t="shared" ca="1" si="66"/>
        <v/>
      </c>
      <c r="CD43" s="310" t="str">
        <f t="shared" ca="1" si="67"/>
        <v/>
      </c>
      <c r="CE43" s="310" t="str">
        <f t="shared" ca="1" si="68"/>
        <v/>
      </c>
      <c r="CF43" s="310" t="str">
        <f t="shared" ca="1" si="69"/>
        <v/>
      </c>
      <c r="CG43" s="311" t="str">
        <f t="shared" ca="1" si="70"/>
        <v/>
      </c>
    </row>
    <row r="44" spans="2:85" ht="18.75" customHeight="1">
      <c r="B44" s="284" t="str">
        <f t="shared" si="71"/>
        <v>北海道沓形港</v>
      </c>
      <c r="C44" s="301" t="s">
        <v>1550</v>
      </c>
      <c r="D44" s="221">
        <v>15181</v>
      </c>
      <c r="E44" s="295" t="s">
        <v>1061</v>
      </c>
      <c r="F44" s="220" t="s">
        <v>1095</v>
      </c>
      <c r="G44" s="221" t="s">
        <v>397</v>
      </c>
      <c r="H44" s="302" t="s">
        <v>367</v>
      </c>
      <c r="I44" s="284" t="str">
        <f>IF(COUNTIF($C$4:C44,C44)&gt;1,1,"")</f>
        <v/>
      </c>
      <c r="J44" s="303"/>
      <c r="K44" s="220" t="s">
        <v>1186</v>
      </c>
      <c r="L44" s="221" t="s">
        <v>495</v>
      </c>
      <c r="N44" s="284" t="s">
        <v>1506</v>
      </c>
    </row>
    <row r="45" spans="2:85" ht="18.75" customHeight="1">
      <c r="B45" s="284" t="str">
        <f t="shared" si="71"/>
        <v>北海道福島港</v>
      </c>
      <c r="C45" s="301" t="s">
        <v>1551</v>
      </c>
      <c r="D45" s="221">
        <v>13323</v>
      </c>
      <c r="E45" s="295" t="s">
        <v>1061</v>
      </c>
      <c r="F45" s="220" t="s">
        <v>1096</v>
      </c>
      <c r="G45" s="221" t="s">
        <v>398</v>
      </c>
      <c r="H45" s="302" t="s">
        <v>367</v>
      </c>
      <c r="I45" s="284" t="str">
        <f>IF(COUNTIF($C$4:C45,C45)&gt;1,1,"")</f>
        <v/>
      </c>
      <c r="J45" s="303"/>
      <c r="K45" s="220" t="s">
        <v>1183</v>
      </c>
      <c r="L45" s="221" t="s">
        <v>496</v>
      </c>
    </row>
    <row r="46" spans="2:85" ht="18.75" customHeight="1">
      <c r="B46" s="284" t="str">
        <f t="shared" si="71"/>
        <v>北海道焼尻港</v>
      </c>
      <c r="C46" s="301" t="s">
        <v>1552</v>
      </c>
      <c r="D46" s="221">
        <v>14842</v>
      </c>
      <c r="E46" s="295" t="s">
        <v>1061</v>
      </c>
      <c r="F46" s="220" t="s">
        <v>1081</v>
      </c>
      <c r="G46" s="221" t="s">
        <v>399</v>
      </c>
      <c r="H46" s="302" t="s">
        <v>367</v>
      </c>
      <c r="I46" s="284" t="str">
        <f>IF(COUNTIF($C$4:C46,C46)&gt;1,1,"")</f>
        <v/>
      </c>
      <c r="J46" s="303"/>
      <c r="K46" s="220" t="s">
        <v>1187</v>
      </c>
      <c r="L46" s="221" t="s">
        <v>497</v>
      </c>
      <c r="N46" s="312" t="s">
        <v>1508</v>
      </c>
      <c r="O46" s="284">
        <v>1</v>
      </c>
      <c r="P46" s="284">
        <v>2</v>
      </c>
      <c r="Q46" s="284">
        <v>3</v>
      </c>
      <c r="R46" s="284">
        <v>4</v>
      </c>
      <c r="S46" s="284">
        <v>5</v>
      </c>
      <c r="T46" s="284">
        <v>6</v>
      </c>
      <c r="U46" s="284">
        <v>7</v>
      </c>
      <c r="V46" s="284">
        <v>8</v>
      </c>
      <c r="W46" s="284">
        <v>9</v>
      </c>
      <c r="X46" s="284">
        <v>10</v>
      </c>
      <c r="Y46" s="284">
        <v>11</v>
      </c>
      <c r="Z46" s="284">
        <v>12</v>
      </c>
      <c r="AA46" s="284">
        <v>13</v>
      </c>
      <c r="AB46" s="284">
        <v>14</v>
      </c>
      <c r="AC46" s="284">
        <v>15</v>
      </c>
      <c r="AD46" s="284">
        <v>16</v>
      </c>
      <c r="AE46" s="284">
        <v>17</v>
      </c>
      <c r="AF46" s="284">
        <v>18</v>
      </c>
      <c r="AG46" s="284">
        <v>19</v>
      </c>
      <c r="AH46" s="284">
        <v>20</v>
      </c>
      <c r="AI46" s="284">
        <v>21</v>
      </c>
      <c r="AJ46" s="284">
        <v>22</v>
      </c>
      <c r="AK46" s="284">
        <v>23</v>
      </c>
    </row>
    <row r="47" spans="2:85" ht="18.75" customHeight="1">
      <c r="B47" s="284" t="str">
        <f t="shared" si="71"/>
        <v>北海道白老港</v>
      </c>
      <c r="C47" s="301" t="s">
        <v>1553</v>
      </c>
      <c r="D47" s="221">
        <v>15784</v>
      </c>
      <c r="E47" s="295" t="s">
        <v>1061</v>
      </c>
      <c r="F47" s="220" t="s">
        <v>1097</v>
      </c>
      <c r="G47" s="221" t="s">
        <v>400</v>
      </c>
      <c r="H47" s="302" t="s">
        <v>367</v>
      </c>
      <c r="I47" s="284" t="str">
        <f>IF(COUNTIF($C$4:C47,C47)&gt;1,1,"")</f>
        <v/>
      </c>
      <c r="J47" s="307" t="s">
        <v>1191</v>
      </c>
      <c r="K47" s="220" t="s">
        <v>1192</v>
      </c>
      <c r="L47" s="221" t="s">
        <v>503</v>
      </c>
      <c r="N47" s="284" t="s">
        <v>1061</v>
      </c>
      <c r="O47" s="284" t="str">
        <f t="shared" ref="O47:O85" ca="1" si="72">IF(MATCH($N48,$J$4:$J$175,0)-MATCH($N47,$J$4:$J$175,0)&lt;O$46,"",OFFSET($J$4,MATCH($N47,$J$4:$J$175,0)+O$46-2,2,1,1))</f>
        <v>函館港</v>
      </c>
      <c r="P47" s="284" t="str">
        <f t="shared" ref="P47:P85" ca="1" si="73">IF(MATCH($N48,$J$4:$J$175,0)-MATCH($N47,$J$4:$J$175,0)&lt;P$46,"",OFFSET($J$4,MATCH($N47,$J$4:$J$175,0)+P$46-2,2,1,1))</f>
        <v>小樽港</v>
      </c>
      <c r="Q47" s="284" t="str">
        <f t="shared" ref="Q47:Q85" ca="1" si="74">IF(MATCH($N48,$J$4:$J$175,0)-MATCH($N47,$J$4:$J$175,0)&lt;Q$46,"",OFFSET($J$4,MATCH($N47,$J$4:$J$175,0)+Q$46-2,2,1,1))</f>
        <v>室蘭港</v>
      </c>
      <c r="R47" s="284" t="str">
        <f t="shared" ref="R47:R85" ca="1" si="75">IF(MATCH($N48,$J$4:$J$175,0)-MATCH($N47,$J$4:$J$175,0)&lt;R$46,"",OFFSET($J$4,MATCH($N47,$J$4:$J$175,0)+R$46-2,2,1,1))</f>
        <v>釧路港</v>
      </c>
      <c r="S47" s="284" t="str">
        <f t="shared" ref="S47:S85" ca="1" si="76">IF(MATCH($N48,$J$4:$J$175,0)-MATCH($N47,$J$4:$J$175,0)&lt;S$46,"",OFFSET($J$4,MATCH($N47,$J$4:$J$175,0)+S$46-2,2,1,1))</f>
        <v>網走港</v>
      </c>
      <c r="T47" s="284" t="str">
        <f t="shared" ref="T47:T85" ca="1" si="77">IF(MATCH($N48,$J$4:$J$175,0)-MATCH($N47,$J$4:$J$175,0)&lt;T$46,"",OFFSET($J$4,MATCH($N47,$J$4:$J$175,0)+T$46-2,2,1,1))</f>
        <v>留萌港</v>
      </c>
      <c r="U47" s="284" t="str">
        <f t="shared" ref="U47:U85" ca="1" si="78">IF(MATCH($N48,$J$4:$J$175,0)-MATCH($N47,$J$4:$J$175,0)&lt;U$46,"",OFFSET($J$4,MATCH($N47,$J$4:$J$175,0)+U$46-2,2,1,1))</f>
        <v>苫小牧港</v>
      </c>
      <c r="V47" s="284" t="str">
        <f t="shared" ref="V47:V85" ca="1" si="79">IF(MATCH($N48,$J$4:$J$175,0)-MATCH($N47,$J$4:$J$175,0)&lt;V$46,"",OFFSET($J$4,MATCH($N47,$J$4:$J$175,0)+V$46-2,2,1,1))</f>
        <v>稚内港</v>
      </c>
      <c r="W47" s="284" t="str">
        <f t="shared" ref="W47:W85" ca="1" si="80">IF(MATCH($N48,$J$4:$J$175,0)-MATCH($N47,$J$4:$J$175,0)&lt;W$46,"",OFFSET($J$4,MATCH($N47,$J$4:$J$175,0)+W$46-2,2,1,1))</f>
        <v>紋別港</v>
      </c>
      <c r="X47" s="284" t="str">
        <f t="shared" ref="X47:X85" ca="1" si="81">IF(MATCH($N48,$J$4:$J$175,0)-MATCH($N47,$J$4:$J$175,0)&lt;X$46,"",OFFSET($J$4,MATCH($N47,$J$4:$J$175,0)+X$46-2,2,1,1))</f>
        <v>花咲港</v>
      </c>
      <c r="Y47" s="284" t="str">
        <f t="shared" ref="Y47:Y85" ca="1" si="82">IF(MATCH($N48,$J$4:$J$175,0)-MATCH($N47,$J$4:$J$175,0)&lt;Y$46,"",OFFSET($J$4,MATCH($N47,$J$4:$J$175,0)+Y$46-2,2,1,1))</f>
        <v>十勝港</v>
      </c>
      <c r="Z47" s="284" t="str">
        <f t="shared" ref="Z47:Z85" ca="1" si="83">IF(MATCH($N48,$J$4:$J$175,0)-MATCH($N47,$J$4:$J$175,0)&lt;Z$46,"",OFFSET($J$4,MATCH($N47,$J$4:$J$175,0)+Z$46-2,2,1,1))</f>
        <v>石狩湾新港</v>
      </c>
      <c r="AA47" s="284" t="str">
        <f t="shared" ref="AA47:AA85" ca="1" si="84">IF(MATCH($N48,$J$4:$J$175,0)-MATCH($N47,$J$4:$J$175,0)&lt;AA$46,"",OFFSET($J$4,MATCH($N47,$J$4:$J$175,0)+AA$46-2,2,1,1))</f>
        <v/>
      </c>
      <c r="AB47" s="284" t="str">
        <f t="shared" ref="AB47:AB85" ca="1" si="85">IF(MATCH($N48,$J$4:$J$175,0)-MATCH($N47,$J$4:$J$175,0)&lt;AB$46,"",OFFSET($J$4,MATCH($N47,$J$4:$J$175,0)+AB$46-2,2,1,1))</f>
        <v/>
      </c>
      <c r="AC47" s="284" t="str">
        <f t="shared" ref="AC47:AC85" ca="1" si="86">IF(MATCH($N48,$J$4:$J$175,0)-MATCH($N47,$J$4:$J$175,0)&lt;AC$46,"",OFFSET($J$4,MATCH($N47,$J$4:$J$175,0)+AC$46-2,2,1,1))</f>
        <v/>
      </c>
      <c r="AD47" s="284" t="str">
        <f t="shared" ref="AD47:AD85" ca="1" si="87">IF(MATCH($N48,$J$4:$J$175,0)-MATCH($N47,$J$4:$J$175,0)&lt;AD$46,"",OFFSET($J$4,MATCH($N47,$J$4:$J$175,0)+AD$46-2,2,1,1))</f>
        <v/>
      </c>
      <c r="AE47" s="284" t="str">
        <f t="shared" ref="AE47:AE85" ca="1" si="88">IF(MATCH($N48,$J$4:$J$175,0)-MATCH($N47,$J$4:$J$175,0)&lt;AE$46,"",OFFSET($J$4,MATCH($N47,$J$4:$J$175,0)+AE$46-2,2,1,1))</f>
        <v/>
      </c>
      <c r="AF47" s="284" t="str">
        <f t="shared" ref="AF47:AF85" ca="1" si="89">IF(MATCH($N48,$J$4:$J$175,0)-MATCH($N47,$J$4:$J$175,0)&lt;AF$46,"",OFFSET($J$4,MATCH($N47,$J$4:$J$175,0)+AF$46-2,2,1,1))</f>
        <v/>
      </c>
      <c r="AG47" s="284" t="str">
        <f t="shared" ref="AG47:AG85" ca="1" si="90">IF(MATCH($N48,$J$4:$J$175,0)-MATCH($N47,$J$4:$J$175,0)&lt;AG$46,"",OFFSET($J$4,MATCH($N47,$J$4:$J$175,0)+AG$46-2,2,1,1))</f>
        <v/>
      </c>
      <c r="AH47" s="284" t="str">
        <f t="shared" ref="AH47:AH85" ca="1" si="91">IF(MATCH($N48,$J$4:$J$175,0)-MATCH($N47,$J$4:$J$175,0)&lt;AH$46,"",OFFSET($J$4,MATCH($N47,$J$4:$J$175,0)+AH$46-2,2,1,1))</f>
        <v/>
      </c>
      <c r="AJ47" s="284" t="str">
        <f t="shared" ref="AJ47:AJ85" ca="1" si="92">IF(MATCH($N48,$J$4:$J$175,0)-MATCH($N47,$J$4:$J$175,0)&lt;AI$46,"",OFFSET($J$4,MATCH($N47,$J$4:$J$175,0)+AI$46-2,2,1,1))</f>
        <v/>
      </c>
      <c r="AK47" s="284" t="str">
        <f t="shared" ref="AK47:AK85" ca="1" si="93">IF(MATCH($N48,$J$4:$J$175,0)-MATCH($N47,$J$4:$J$175,0)&lt;AJ$46,"",OFFSET($J$4,MATCH($N47,$J$4:$J$175,0)+AJ$46-2,2,1,1))</f>
        <v/>
      </c>
    </row>
    <row r="48" spans="2:85" ht="18.75" customHeight="1">
      <c r="B48" s="284" t="str">
        <f t="shared" si="71"/>
        <v>北海道天売港</v>
      </c>
      <c r="C48" s="301" t="s">
        <v>1554</v>
      </c>
      <c r="D48" s="221">
        <v>14842</v>
      </c>
      <c r="E48" s="295" t="s">
        <v>1061</v>
      </c>
      <c r="F48" s="220" t="s">
        <v>1081</v>
      </c>
      <c r="G48" s="221" t="s">
        <v>401</v>
      </c>
      <c r="H48" s="302" t="s">
        <v>367</v>
      </c>
      <c r="I48" s="284" t="str">
        <f>IF(COUNTIF($C$4:C48,C48)&gt;1,1,"")</f>
        <v/>
      </c>
      <c r="J48" s="303"/>
      <c r="K48" s="220" t="s">
        <v>1193</v>
      </c>
      <c r="L48" s="221" t="s">
        <v>504</v>
      </c>
      <c r="N48" s="284" t="s">
        <v>1101</v>
      </c>
      <c r="O48" s="284" t="str">
        <f t="shared" ca="1" si="72"/>
        <v>青森港</v>
      </c>
      <c r="P48" s="284" t="str">
        <f t="shared" ca="1" si="73"/>
        <v>八戸港</v>
      </c>
      <c r="Q48" s="284" t="str">
        <f t="shared" ca="1" si="74"/>
        <v/>
      </c>
      <c r="R48" s="284" t="str">
        <f t="shared" ca="1" si="75"/>
        <v/>
      </c>
      <c r="S48" s="284" t="str">
        <f t="shared" ca="1" si="76"/>
        <v/>
      </c>
      <c r="T48" s="284" t="str">
        <f t="shared" ca="1" si="77"/>
        <v/>
      </c>
      <c r="U48" s="284" t="str">
        <f t="shared" ca="1" si="78"/>
        <v/>
      </c>
      <c r="V48" s="284" t="str">
        <f t="shared" ca="1" si="79"/>
        <v/>
      </c>
      <c r="W48" s="284" t="str">
        <f t="shared" ca="1" si="80"/>
        <v/>
      </c>
      <c r="X48" s="284" t="str">
        <f t="shared" ca="1" si="81"/>
        <v/>
      </c>
      <c r="Y48" s="284" t="str">
        <f t="shared" ca="1" si="82"/>
        <v/>
      </c>
      <c r="Z48" s="284" t="str">
        <f t="shared" ca="1" si="83"/>
        <v/>
      </c>
      <c r="AA48" s="284" t="str">
        <f t="shared" ca="1" si="84"/>
        <v/>
      </c>
      <c r="AB48" s="284" t="str">
        <f t="shared" ca="1" si="85"/>
        <v/>
      </c>
      <c r="AC48" s="284" t="str">
        <f t="shared" ca="1" si="86"/>
        <v/>
      </c>
      <c r="AD48" s="284" t="str">
        <f t="shared" ca="1" si="87"/>
        <v/>
      </c>
      <c r="AE48" s="284" t="str">
        <f t="shared" ca="1" si="88"/>
        <v/>
      </c>
      <c r="AF48" s="284" t="str">
        <f t="shared" ca="1" si="89"/>
        <v/>
      </c>
      <c r="AG48" s="284" t="str">
        <f t="shared" ca="1" si="90"/>
        <v/>
      </c>
      <c r="AH48" s="284" t="str">
        <f t="shared" ca="1" si="91"/>
        <v/>
      </c>
      <c r="AJ48" s="284" t="str">
        <f t="shared" ca="1" si="92"/>
        <v/>
      </c>
      <c r="AK48" s="284" t="str">
        <f t="shared" ca="1" si="93"/>
        <v/>
      </c>
    </row>
    <row r="49" spans="2:37" ht="18.75" customHeight="1">
      <c r="B49" s="284" t="str">
        <f t="shared" si="71"/>
        <v>北海道北海道電力泊発電所専用港</v>
      </c>
      <c r="C49" s="301" t="s">
        <v>1555</v>
      </c>
      <c r="D49" s="221">
        <v>14036</v>
      </c>
      <c r="E49" s="295" t="s">
        <v>1061</v>
      </c>
      <c r="F49" s="220" t="s">
        <v>1098</v>
      </c>
      <c r="G49" s="221" t="s">
        <v>402</v>
      </c>
      <c r="H49" s="302" t="s">
        <v>367</v>
      </c>
      <c r="I49" s="284" t="str">
        <f>IF(COUNTIF($C$4:C49,C49)&gt;1,1,"")</f>
        <v/>
      </c>
      <c r="J49" s="303"/>
      <c r="K49" s="220" t="s">
        <v>1193</v>
      </c>
      <c r="L49" s="221" t="s">
        <v>505</v>
      </c>
      <c r="N49" s="284" t="s">
        <v>1116</v>
      </c>
      <c r="O49" s="284" t="str">
        <f t="shared" ca="1" si="72"/>
        <v>釜石港</v>
      </c>
      <c r="P49" s="284" t="str">
        <f t="shared" ca="1" si="73"/>
        <v>宮古港</v>
      </c>
      <c r="Q49" s="284" t="str">
        <f t="shared" ca="1" si="74"/>
        <v>大船渡港</v>
      </c>
      <c r="R49" s="284" t="str">
        <f t="shared" ca="1" si="75"/>
        <v/>
      </c>
      <c r="S49" s="284" t="str">
        <f t="shared" ca="1" si="76"/>
        <v/>
      </c>
      <c r="T49" s="284" t="str">
        <f t="shared" ca="1" si="77"/>
        <v/>
      </c>
      <c r="U49" s="284" t="str">
        <f t="shared" ca="1" si="78"/>
        <v/>
      </c>
      <c r="V49" s="284" t="str">
        <f t="shared" ca="1" si="79"/>
        <v/>
      </c>
      <c r="W49" s="284" t="str">
        <f t="shared" ca="1" si="80"/>
        <v/>
      </c>
      <c r="X49" s="284" t="str">
        <f t="shared" ca="1" si="81"/>
        <v/>
      </c>
      <c r="Y49" s="284" t="str">
        <f t="shared" ca="1" si="82"/>
        <v/>
      </c>
      <c r="Z49" s="284" t="str">
        <f t="shared" ca="1" si="83"/>
        <v/>
      </c>
      <c r="AA49" s="284" t="str">
        <f t="shared" ca="1" si="84"/>
        <v/>
      </c>
      <c r="AB49" s="284" t="str">
        <f t="shared" ca="1" si="85"/>
        <v/>
      </c>
      <c r="AC49" s="284" t="str">
        <f t="shared" ca="1" si="86"/>
        <v/>
      </c>
      <c r="AD49" s="284" t="str">
        <f t="shared" ca="1" si="87"/>
        <v/>
      </c>
      <c r="AE49" s="284" t="str">
        <f t="shared" ca="1" si="88"/>
        <v/>
      </c>
      <c r="AF49" s="284" t="str">
        <f t="shared" ca="1" si="89"/>
        <v/>
      </c>
      <c r="AG49" s="284" t="str">
        <f t="shared" ca="1" si="90"/>
        <v/>
      </c>
      <c r="AH49" s="284" t="str">
        <f t="shared" ca="1" si="91"/>
        <v/>
      </c>
      <c r="AJ49" s="284" t="str">
        <f t="shared" ca="1" si="92"/>
        <v/>
      </c>
      <c r="AK49" s="284" t="str">
        <f t="shared" ca="1" si="93"/>
        <v/>
      </c>
    </row>
    <row r="50" spans="2:37" ht="18.75" customHeight="1">
      <c r="B50" s="284" t="str">
        <f t="shared" si="71"/>
        <v>北海道浜鬼志別港</v>
      </c>
      <c r="C50" s="301" t="s">
        <v>1556</v>
      </c>
      <c r="D50" s="221">
        <v>15113</v>
      </c>
      <c r="E50" s="295" t="s">
        <v>1061</v>
      </c>
      <c r="F50" s="220" t="s">
        <v>1099</v>
      </c>
      <c r="G50" s="221" t="s">
        <v>403</v>
      </c>
      <c r="H50" s="302" t="s">
        <v>367</v>
      </c>
      <c r="I50" s="284" t="str">
        <f>IF(COUNTIF($C$4:C49,#REF!)&gt;1,1,"")</f>
        <v/>
      </c>
      <c r="J50" s="307" t="s">
        <v>1194</v>
      </c>
      <c r="K50" s="220" t="s">
        <v>1195</v>
      </c>
      <c r="L50" s="221" t="s">
        <v>507</v>
      </c>
      <c r="N50" s="284" t="s">
        <v>1124</v>
      </c>
      <c r="O50" s="284" t="str">
        <f t="shared" ca="1" si="72"/>
        <v>仙台塩釜港［塩釜地区］</v>
      </c>
      <c r="P50" s="284" t="str">
        <f t="shared" ca="1" si="73"/>
        <v>仙台塩釜港［七ケ浜地区］</v>
      </c>
      <c r="Q50" s="284" t="str">
        <f t="shared" ca="1" si="74"/>
        <v>石巻港</v>
      </c>
      <c r="R50" s="284" t="str">
        <f t="shared" ca="1" si="75"/>
        <v>仙台塩釜港［仙台地区］（第六桟橋を除く）</v>
      </c>
      <c r="S50" s="284" t="str">
        <f t="shared" ca="1" si="76"/>
        <v>仙台塩釜港［仙台地区］（第六桟橋分）</v>
      </c>
      <c r="T50" s="284" t="str">
        <f t="shared" ca="1" si="77"/>
        <v/>
      </c>
      <c r="U50" s="284" t="str">
        <f t="shared" ca="1" si="78"/>
        <v/>
      </c>
      <c r="V50" s="284" t="str">
        <f t="shared" ca="1" si="79"/>
        <v/>
      </c>
      <c r="W50" s="284" t="str">
        <f t="shared" ca="1" si="80"/>
        <v/>
      </c>
      <c r="X50" s="284" t="str">
        <f t="shared" ca="1" si="81"/>
        <v/>
      </c>
      <c r="Y50" s="284" t="str">
        <f t="shared" ca="1" si="82"/>
        <v/>
      </c>
      <c r="Z50" s="284" t="str">
        <f t="shared" ca="1" si="83"/>
        <v/>
      </c>
      <c r="AA50" s="284" t="str">
        <f t="shared" ca="1" si="84"/>
        <v/>
      </c>
      <c r="AB50" s="284" t="str">
        <f t="shared" ca="1" si="85"/>
        <v/>
      </c>
      <c r="AC50" s="284" t="str">
        <f t="shared" ca="1" si="86"/>
        <v/>
      </c>
      <c r="AD50" s="284" t="str">
        <f t="shared" ca="1" si="87"/>
        <v/>
      </c>
      <c r="AE50" s="284" t="str">
        <f t="shared" ca="1" si="88"/>
        <v/>
      </c>
      <c r="AF50" s="284" t="str">
        <f t="shared" ca="1" si="89"/>
        <v/>
      </c>
      <c r="AG50" s="284" t="str">
        <f t="shared" ca="1" si="90"/>
        <v/>
      </c>
      <c r="AH50" s="284" t="str">
        <f t="shared" ca="1" si="91"/>
        <v/>
      </c>
      <c r="AJ50" s="284" t="str">
        <f t="shared" ca="1" si="92"/>
        <v/>
      </c>
      <c r="AK50" s="284" t="str">
        <f t="shared" ca="1" si="93"/>
        <v/>
      </c>
    </row>
    <row r="51" spans="2:37" ht="18.75" customHeight="1">
      <c r="B51" s="284" t="str">
        <f t="shared" si="71"/>
        <v>北海道枝幸港</v>
      </c>
      <c r="C51" s="301" t="s">
        <v>1557</v>
      </c>
      <c r="D51" s="221">
        <v>15148</v>
      </c>
      <c r="E51" s="295" t="s">
        <v>1061</v>
      </c>
      <c r="F51" s="220" t="s">
        <v>1100</v>
      </c>
      <c r="G51" s="221" t="s">
        <v>404</v>
      </c>
      <c r="H51" s="302" t="s">
        <v>367</v>
      </c>
      <c r="I51" s="284" t="str">
        <f>IF(COUNTIF($C$4:C50,C50)&gt;1,1,"")</f>
        <v/>
      </c>
      <c r="J51" s="303"/>
      <c r="K51" s="220" t="s">
        <v>1195</v>
      </c>
      <c r="L51" s="221" t="s">
        <v>508</v>
      </c>
      <c r="N51" s="284" t="s">
        <v>1132</v>
      </c>
      <c r="O51" s="284" t="str">
        <f t="shared" ca="1" si="72"/>
        <v>秋田・船川港［秋田地区］</v>
      </c>
      <c r="P51" s="284" t="str">
        <f t="shared" ca="1" si="73"/>
        <v>秋田・船川港［男鹿地区］</v>
      </c>
      <c r="Q51" s="284" t="str">
        <f t="shared" ca="1" si="74"/>
        <v>能代港</v>
      </c>
      <c r="R51" s="284" t="str">
        <f t="shared" ca="1" si="75"/>
        <v/>
      </c>
      <c r="S51" s="284" t="str">
        <f t="shared" ca="1" si="76"/>
        <v/>
      </c>
      <c r="T51" s="284" t="str">
        <f t="shared" ca="1" si="77"/>
        <v/>
      </c>
      <c r="U51" s="284" t="str">
        <f t="shared" ca="1" si="78"/>
        <v/>
      </c>
      <c r="V51" s="284" t="str">
        <f t="shared" ca="1" si="79"/>
        <v/>
      </c>
      <c r="W51" s="284" t="str">
        <f t="shared" ca="1" si="80"/>
        <v/>
      </c>
      <c r="X51" s="284" t="str">
        <f t="shared" ca="1" si="81"/>
        <v/>
      </c>
      <c r="Y51" s="284" t="str">
        <f t="shared" ca="1" si="82"/>
        <v/>
      </c>
      <c r="Z51" s="284" t="str">
        <f t="shared" ca="1" si="83"/>
        <v/>
      </c>
      <c r="AA51" s="284" t="str">
        <f t="shared" ca="1" si="84"/>
        <v/>
      </c>
      <c r="AB51" s="284" t="str">
        <f t="shared" ca="1" si="85"/>
        <v/>
      </c>
      <c r="AC51" s="284" t="str">
        <f t="shared" ca="1" si="86"/>
        <v/>
      </c>
      <c r="AD51" s="284" t="str">
        <f t="shared" ca="1" si="87"/>
        <v/>
      </c>
      <c r="AE51" s="284" t="str">
        <f t="shared" ca="1" si="88"/>
        <v/>
      </c>
      <c r="AF51" s="284" t="str">
        <f t="shared" ca="1" si="89"/>
        <v/>
      </c>
      <c r="AG51" s="284" t="str">
        <f t="shared" ca="1" si="90"/>
        <v/>
      </c>
      <c r="AH51" s="284" t="str">
        <f t="shared" ca="1" si="91"/>
        <v/>
      </c>
      <c r="AJ51" s="284" t="str">
        <f t="shared" ca="1" si="92"/>
        <v/>
      </c>
      <c r="AK51" s="284" t="str">
        <f t="shared" ca="1" si="93"/>
        <v/>
      </c>
    </row>
    <row r="52" spans="2:37" ht="18.75" customHeight="1">
      <c r="B52" s="284" t="str">
        <f t="shared" si="71"/>
        <v>北海道羅臼港</v>
      </c>
      <c r="C52" s="301" t="s">
        <v>1627</v>
      </c>
      <c r="D52" s="221">
        <v>16942</v>
      </c>
      <c r="E52" s="295" t="s">
        <v>1061</v>
      </c>
      <c r="F52" s="220" t="s">
        <v>1638</v>
      </c>
      <c r="G52" s="221" t="s">
        <v>1626</v>
      </c>
      <c r="H52" s="302" t="s">
        <v>1643</v>
      </c>
      <c r="I52" s="284" t="str">
        <f>IF(COUNTIF($C$4:C51,C51)&gt;1,1,"")</f>
        <v/>
      </c>
      <c r="J52" s="303"/>
      <c r="K52" s="220" t="s">
        <v>1196</v>
      </c>
      <c r="L52" s="221" t="s">
        <v>510</v>
      </c>
      <c r="N52" s="284" t="s">
        <v>1136</v>
      </c>
      <c r="O52" s="284" t="str">
        <f t="shared" ca="1" si="72"/>
        <v>酒田港</v>
      </c>
      <c r="P52" s="284" t="str">
        <f t="shared" ca="1" si="73"/>
        <v/>
      </c>
      <c r="Q52" s="284" t="str">
        <f t="shared" ca="1" si="74"/>
        <v/>
      </c>
      <c r="R52" s="284" t="str">
        <f t="shared" ca="1" si="75"/>
        <v/>
      </c>
      <c r="S52" s="284" t="str">
        <f t="shared" ca="1" si="76"/>
        <v/>
      </c>
      <c r="T52" s="284" t="str">
        <f t="shared" ca="1" si="77"/>
        <v/>
      </c>
      <c r="U52" s="284" t="str">
        <f t="shared" ca="1" si="78"/>
        <v/>
      </c>
      <c r="V52" s="284" t="str">
        <f t="shared" ca="1" si="79"/>
        <v/>
      </c>
      <c r="W52" s="284" t="str">
        <f t="shared" ca="1" si="80"/>
        <v/>
      </c>
      <c r="X52" s="284" t="str">
        <f t="shared" ca="1" si="81"/>
        <v/>
      </c>
      <c r="Y52" s="284" t="str">
        <f t="shared" ca="1" si="82"/>
        <v/>
      </c>
      <c r="Z52" s="284" t="str">
        <f t="shared" ca="1" si="83"/>
        <v/>
      </c>
      <c r="AA52" s="284" t="str">
        <f t="shared" ca="1" si="84"/>
        <v/>
      </c>
      <c r="AB52" s="284" t="str">
        <f t="shared" ca="1" si="85"/>
        <v/>
      </c>
      <c r="AC52" s="284" t="str">
        <f t="shared" ca="1" si="86"/>
        <v/>
      </c>
      <c r="AD52" s="284" t="str">
        <f t="shared" ca="1" si="87"/>
        <v/>
      </c>
      <c r="AE52" s="284" t="str">
        <f t="shared" ca="1" si="88"/>
        <v/>
      </c>
      <c r="AF52" s="284" t="str">
        <f t="shared" ca="1" si="89"/>
        <v/>
      </c>
      <c r="AG52" s="284" t="str">
        <f t="shared" ca="1" si="90"/>
        <v/>
      </c>
      <c r="AH52" s="284" t="str">
        <f t="shared" ca="1" si="91"/>
        <v/>
      </c>
      <c r="AJ52" s="284" t="str">
        <f t="shared" ca="1" si="92"/>
        <v/>
      </c>
      <c r="AK52" s="284" t="str">
        <f t="shared" ca="1" si="93"/>
        <v/>
      </c>
    </row>
    <row r="53" spans="2:37" ht="18.75" customHeight="1">
      <c r="B53" s="284" t="str">
        <f t="shared" si="71"/>
        <v>青森県青森港</v>
      </c>
      <c r="C53" s="301" t="s">
        <v>1558</v>
      </c>
      <c r="D53" s="221">
        <v>22012</v>
      </c>
      <c r="E53" s="307" t="s">
        <v>1101</v>
      </c>
      <c r="F53" s="220" t="s">
        <v>1102</v>
      </c>
      <c r="G53" s="221" t="s">
        <v>405</v>
      </c>
      <c r="H53" s="302" t="s">
        <v>356</v>
      </c>
      <c r="I53" s="284" t="str">
        <f>IF(COUNTIF($C$4:C53,C53)&gt;1,1,"")</f>
        <v/>
      </c>
      <c r="J53" s="307" t="s">
        <v>1200</v>
      </c>
      <c r="K53" s="220" t="s">
        <v>1201</v>
      </c>
      <c r="L53" s="221" t="s">
        <v>514</v>
      </c>
      <c r="N53" s="284" t="s">
        <v>1139</v>
      </c>
      <c r="O53" s="284" t="str">
        <f t="shared" ca="1" si="72"/>
        <v>小名浜港</v>
      </c>
      <c r="P53" s="284" t="str">
        <f t="shared" ca="1" si="73"/>
        <v>相馬港</v>
      </c>
      <c r="Q53" s="284" t="str">
        <f t="shared" ca="1" si="74"/>
        <v/>
      </c>
      <c r="R53" s="284" t="str">
        <f t="shared" ca="1" si="75"/>
        <v/>
      </c>
      <c r="S53" s="284" t="str">
        <f t="shared" ca="1" si="76"/>
        <v/>
      </c>
      <c r="T53" s="284" t="str">
        <f t="shared" ca="1" si="77"/>
        <v/>
      </c>
      <c r="U53" s="284" t="str">
        <f t="shared" ca="1" si="78"/>
        <v/>
      </c>
      <c r="V53" s="284" t="str">
        <f t="shared" ca="1" si="79"/>
        <v/>
      </c>
      <c r="W53" s="284" t="str">
        <f t="shared" ca="1" si="80"/>
        <v/>
      </c>
      <c r="X53" s="284" t="str">
        <f t="shared" ca="1" si="81"/>
        <v/>
      </c>
      <c r="Y53" s="284" t="str">
        <f t="shared" ca="1" si="82"/>
        <v/>
      </c>
      <c r="Z53" s="284" t="str">
        <f t="shared" ca="1" si="83"/>
        <v/>
      </c>
      <c r="AA53" s="284" t="str">
        <f t="shared" ca="1" si="84"/>
        <v/>
      </c>
      <c r="AB53" s="284" t="str">
        <f t="shared" ca="1" si="85"/>
        <v/>
      </c>
      <c r="AC53" s="284" t="str">
        <f t="shared" ca="1" si="86"/>
        <v/>
      </c>
      <c r="AD53" s="284" t="str">
        <f t="shared" ca="1" si="87"/>
        <v/>
      </c>
      <c r="AE53" s="284" t="str">
        <f t="shared" ca="1" si="88"/>
        <v/>
      </c>
      <c r="AF53" s="284" t="str">
        <f t="shared" ca="1" si="89"/>
        <v/>
      </c>
      <c r="AG53" s="284" t="str">
        <f t="shared" ca="1" si="90"/>
        <v/>
      </c>
      <c r="AH53" s="284" t="str">
        <f t="shared" ca="1" si="91"/>
        <v/>
      </c>
      <c r="AJ53" s="284" t="str">
        <f t="shared" ca="1" si="92"/>
        <v/>
      </c>
      <c r="AK53" s="284" t="str">
        <f t="shared" ca="1" si="93"/>
        <v/>
      </c>
    </row>
    <row r="54" spans="2:37" ht="18.75" customHeight="1">
      <c r="B54" s="284" t="str">
        <f t="shared" si="71"/>
        <v>青森県八戸港</v>
      </c>
      <c r="C54" s="301" t="s">
        <v>1559</v>
      </c>
      <c r="D54" s="221">
        <v>22039</v>
      </c>
      <c r="E54" s="307" t="s">
        <v>1101</v>
      </c>
      <c r="F54" s="220" t="s">
        <v>1103</v>
      </c>
      <c r="G54" s="221" t="s">
        <v>406</v>
      </c>
      <c r="H54" s="302" t="s">
        <v>356</v>
      </c>
      <c r="I54" s="284" t="str">
        <f>IF(COUNTIF($C$4:C54,C54)&gt;1,1,"")</f>
        <v/>
      </c>
      <c r="J54" s="303"/>
      <c r="K54" s="220" t="s">
        <v>1202</v>
      </c>
      <c r="L54" s="221" t="s">
        <v>515</v>
      </c>
      <c r="N54" s="284" t="s">
        <v>1147</v>
      </c>
      <c r="O54" s="284" t="str">
        <f t="shared" ca="1" si="72"/>
        <v>日立港</v>
      </c>
      <c r="P54" s="284" t="str">
        <f t="shared" ca="1" si="73"/>
        <v>鹿島港</v>
      </c>
      <c r="Q54" s="284" t="str">
        <f t="shared" ca="1" si="74"/>
        <v>常陸那珂港</v>
      </c>
      <c r="R54" s="284" t="str">
        <f t="shared" ca="1" si="75"/>
        <v/>
      </c>
      <c r="S54" s="284" t="str">
        <f t="shared" ca="1" si="76"/>
        <v/>
      </c>
      <c r="T54" s="284" t="str">
        <f t="shared" ca="1" si="77"/>
        <v/>
      </c>
      <c r="U54" s="284" t="str">
        <f t="shared" ca="1" si="78"/>
        <v/>
      </c>
      <c r="V54" s="284" t="str">
        <f t="shared" ca="1" si="79"/>
        <v/>
      </c>
      <c r="W54" s="284" t="str">
        <f t="shared" ca="1" si="80"/>
        <v/>
      </c>
      <c r="X54" s="284" t="str">
        <f t="shared" ca="1" si="81"/>
        <v/>
      </c>
      <c r="Y54" s="284" t="str">
        <f t="shared" ca="1" si="82"/>
        <v/>
      </c>
      <c r="Z54" s="284" t="str">
        <f t="shared" ca="1" si="83"/>
        <v/>
      </c>
      <c r="AA54" s="284" t="str">
        <f t="shared" ca="1" si="84"/>
        <v/>
      </c>
      <c r="AB54" s="284" t="str">
        <f t="shared" ca="1" si="85"/>
        <v/>
      </c>
      <c r="AC54" s="284" t="str">
        <f t="shared" ca="1" si="86"/>
        <v/>
      </c>
      <c r="AD54" s="284" t="str">
        <f t="shared" ca="1" si="87"/>
        <v/>
      </c>
      <c r="AE54" s="284" t="str">
        <f t="shared" ca="1" si="88"/>
        <v/>
      </c>
      <c r="AF54" s="284" t="str">
        <f t="shared" ca="1" si="89"/>
        <v/>
      </c>
      <c r="AG54" s="284" t="str">
        <f t="shared" ca="1" si="90"/>
        <v/>
      </c>
      <c r="AH54" s="284" t="str">
        <f t="shared" ca="1" si="91"/>
        <v/>
      </c>
      <c r="AJ54" s="284" t="str">
        <f t="shared" ca="1" si="92"/>
        <v/>
      </c>
      <c r="AK54" s="284" t="str">
        <f t="shared" ca="1" si="93"/>
        <v/>
      </c>
    </row>
    <row r="55" spans="2:37" ht="18.75" customHeight="1">
      <c r="B55" s="284" t="str">
        <f t="shared" si="71"/>
        <v>青森県大湊港</v>
      </c>
      <c r="C55" s="301" t="s">
        <v>1560</v>
      </c>
      <c r="D55" s="221">
        <v>22080</v>
      </c>
      <c r="E55" s="307" t="s">
        <v>1101</v>
      </c>
      <c r="F55" s="220" t="s">
        <v>1104</v>
      </c>
      <c r="G55" s="221" t="s">
        <v>407</v>
      </c>
      <c r="H55" s="302" t="s">
        <v>367</v>
      </c>
      <c r="I55" s="284" t="str">
        <f>IF(COUNTIF($C$4:C55,C55)&gt;1,1,"")</f>
        <v/>
      </c>
      <c r="J55" s="303"/>
      <c r="K55" s="220" t="s">
        <v>1203</v>
      </c>
      <c r="L55" s="221" t="s">
        <v>516</v>
      </c>
      <c r="N55" s="284" t="s">
        <v>1153</v>
      </c>
      <c r="O55" s="284" t="str">
        <f t="shared" ca="1" si="72"/>
        <v>千葉港</v>
      </c>
      <c r="P55" s="284" t="str">
        <f t="shared" ca="1" si="73"/>
        <v>千葉港（南袖地区）</v>
      </c>
      <c r="Q55" s="284" t="str">
        <f t="shared" ca="1" si="74"/>
        <v>木更津港</v>
      </c>
      <c r="R55" s="284" t="str">
        <f t="shared" ca="1" si="75"/>
        <v/>
      </c>
      <c r="S55" s="284" t="str">
        <f t="shared" ca="1" si="76"/>
        <v/>
      </c>
      <c r="T55" s="284" t="str">
        <f t="shared" ca="1" si="77"/>
        <v/>
      </c>
      <c r="U55" s="284" t="str">
        <f t="shared" ca="1" si="78"/>
        <v/>
      </c>
      <c r="V55" s="284" t="str">
        <f t="shared" ca="1" si="79"/>
        <v/>
      </c>
      <c r="W55" s="284" t="str">
        <f t="shared" ca="1" si="80"/>
        <v/>
      </c>
      <c r="X55" s="284" t="str">
        <f t="shared" ca="1" si="81"/>
        <v/>
      </c>
      <c r="Y55" s="284" t="str">
        <f t="shared" ca="1" si="82"/>
        <v/>
      </c>
      <c r="Z55" s="284" t="str">
        <f t="shared" ca="1" si="83"/>
        <v/>
      </c>
      <c r="AA55" s="284" t="str">
        <f t="shared" ca="1" si="84"/>
        <v/>
      </c>
      <c r="AB55" s="284" t="str">
        <f t="shared" ca="1" si="85"/>
        <v/>
      </c>
      <c r="AC55" s="284" t="str">
        <f t="shared" ca="1" si="86"/>
        <v/>
      </c>
      <c r="AD55" s="284" t="str">
        <f t="shared" ca="1" si="87"/>
        <v/>
      </c>
      <c r="AE55" s="284" t="str">
        <f t="shared" ca="1" si="88"/>
        <v/>
      </c>
      <c r="AF55" s="284" t="str">
        <f t="shared" ca="1" si="89"/>
        <v/>
      </c>
      <c r="AG55" s="284" t="str">
        <f t="shared" ca="1" si="90"/>
        <v/>
      </c>
      <c r="AH55" s="284" t="str">
        <f t="shared" ca="1" si="91"/>
        <v/>
      </c>
      <c r="AJ55" s="284" t="str">
        <f t="shared" ca="1" si="92"/>
        <v/>
      </c>
      <c r="AK55" s="284" t="str">
        <f t="shared" ca="1" si="93"/>
        <v/>
      </c>
    </row>
    <row r="56" spans="2:37" ht="18.75" customHeight="1">
      <c r="B56" s="284" t="str">
        <f t="shared" si="71"/>
        <v>青森県野辺地港</v>
      </c>
      <c r="C56" s="301" t="s">
        <v>1561</v>
      </c>
      <c r="D56" s="221">
        <v>24015</v>
      </c>
      <c r="E56" s="307" t="s">
        <v>1101</v>
      </c>
      <c r="F56" s="220" t="s">
        <v>1105</v>
      </c>
      <c r="G56" s="221" t="s">
        <v>408</v>
      </c>
      <c r="H56" s="302" t="s">
        <v>367</v>
      </c>
      <c r="I56" s="284" t="str">
        <f>IF(COUNTIF($C$4:C56,C56)&gt;1,1,"")</f>
        <v/>
      </c>
      <c r="J56" s="303"/>
      <c r="K56" s="220" t="s">
        <v>1206</v>
      </c>
      <c r="L56" s="221" t="s">
        <v>519</v>
      </c>
      <c r="N56" s="284" t="s">
        <v>1165</v>
      </c>
      <c r="O56" s="284" t="str">
        <f t="shared" ca="1" si="72"/>
        <v>東京港</v>
      </c>
      <c r="P56" s="284" t="str">
        <f t="shared" ca="1" si="73"/>
        <v/>
      </c>
      <c r="Q56" s="284" t="str">
        <f t="shared" ca="1" si="74"/>
        <v/>
      </c>
      <c r="R56" s="284" t="str">
        <f t="shared" ca="1" si="75"/>
        <v/>
      </c>
      <c r="S56" s="284" t="str">
        <f t="shared" ca="1" si="76"/>
        <v/>
      </c>
      <c r="T56" s="284" t="str">
        <f t="shared" ca="1" si="77"/>
        <v/>
      </c>
      <c r="U56" s="284" t="str">
        <f t="shared" ca="1" si="78"/>
        <v/>
      </c>
      <c r="V56" s="284" t="str">
        <f t="shared" ca="1" si="79"/>
        <v/>
      </c>
      <c r="W56" s="284" t="str">
        <f t="shared" ca="1" si="80"/>
        <v/>
      </c>
      <c r="X56" s="284" t="str">
        <f t="shared" ca="1" si="81"/>
        <v/>
      </c>
      <c r="Y56" s="284" t="str">
        <f t="shared" ca="1" si="82"/>
        <v/>
      </c>
      <c r="Z56" s="284" t="str">
        <f t="shared" ca="1" si="83"/>
        <v/>
      </c>
      <c r="AA56" s="284" t="str">
        <f t="shared" ca="1" si="84"/>
        <v/>
      </c>
      <c r="AB56" s="284" t="str">
        <f t="shared" ca="1" si="85"/>
        <v/>
      </c>
      <c r="AC56" s="284" t="str">
        <f t="shared" ca="1" si="86"/>
        <v/>
      </c>
      <c r="AD56" s="284" t="str">
        <f t="shared" ca="1" si="87"/>
        <v/>
      </c>
      <c r="AE56" s="284" t="str">
        <f t="shared" ca="1" si="88"/>
        <v/>
      </c>
      <c r="AF56" s="284" t="str">
        <f t="shared" ca="1" si="89"/>
        <v/>
      </c>
      <c r="AG56" s="284" t="str">
        <f t="shared" ca="1" si="90"/>
        <v/>
      </c>
      <c r="AH56" s="284" t="str">
        <f t="shared" ca="1" si="91"/>
        <v/>
      </c>
      <c r="AJ56" s="284" t="str">
        <f t="shared" ca="1" si="92"/>
        <v/>
      </c>
      <c r="AK56" s="284" t="str">
        <f t="shared" ca="1" si="93"/>
        <v/>
      </c>
    </row>
    <row r="57" spans="2:37" ht="18.75" customHeight="1">
      <c r="B57" s="284" t="str">
        <f t="shared" si="71"/>
        <v>青森県尻屋岬港（尻屋港）</v>
      </c>
      <c r="C57" s="301" t="s">
        <v>1562</v>
      </c>
      <c r="D57" s="221">
        <v>24244</v>
      </c>
      <c r="E57" s="307" t="s">
        <v>1101</v>
      </c>
      <c r="F57" s="220" t="s">
        <v>1106</v>
      </c>
      <c r="G57" s="221" t="s">
        <v>409</v>
      </c>
      <c r="H57" s="302" t="s">
        <v>367</v>
      </c>
      <c r="I57" s="284" t="str">
        <f>IF(COUNTIF($C$4:C57,C57)&gt;1,1,"")</f>
        <v/>
      </c>
      <c r="J57" s="307" t="s">
        <v>1208</v>
      </c>
      <c r="K57" s="220" t="s">
        <v>1210</v>
      </c>
      <c r="L57" s="221" t="s">
        <v>522</v>
      </c>
      <c r="N57" s="284" t="s">
        <v>1176</v>
      </c>
      <c r="O57" s="284" t="str">
        <f t="shared" ca="1" si="72"/>
        <v>横浜港（本牧・鶴見・磯子・根岸）</v>
      </c>
      <c r="P57" s="284" t="str">
        <f t="shared" ca="1" si="73"/>
        <v>横須賀港（久里浜港・長浦・浦賀）</v>
      </c>
      <c r="Q57" s="284" t="str">
        <f t="shared" ca="1" si="74"/>
        <v>川崎港</v>
      </c>
      <c r="R57" s="284" t="str">
        <f t="shared" ca="1" si="75"/>
        <v/>
      </c>
      <c r="S57" s="284" t="str">
        <f t="shared" ca="1" si="76"/>
        <v/>
      </c>
      <c r="T57" s="284" t="str">
        <f t="shared" ca="1" si="77"/>
        <v/>
      </c>
      <c r="U57" s="284" t="str">
        <f t="shared" ca="1" si="78"/>
        <v/>
      </c>
      <c r="V57" s="284" t="str">
        <f t="shared" ca="1" si="79"/>
        <v/>
      </c>
      <c r="W57" s="284" t="str">
        <f t="shared" ca="1" si="80"/>
        <v/>
      </c>
      <c r="X57" s="284" t="str">
        <f t="shared" ca="1" si="81"/>
        <v/>
      </c>
      <c r="Y57" s="284" t="str">
        <f t="shared" ca="1" si="82"/>
        <v/>
      </c>
      <c r="Z57" s="284" t="str">
        <f t="shared" ca="1" si="83"/>
        <v/>
      </c>
      <c r="AA57" s="284" t="str">
        <f t="shared" ca="1" si="84"/>
        <v/>
      </c>
      <c r="AB57" s="284" t="str">
        <f t="shared" ca="1" si="85"/>
        <v/>
      </c>
      <c r="AC57" s="284" t="str">
        <f t="shared" ca="1" si="86"/>
        <v/>
      </c>
      <c r="AD57" s="284" t="str">
        <f t="shared" ca="1" si="87"/>
        <v/>
      </c>
      <c r="AE57" s="284" t="str">
        <f t="shared" ca="1" si="88"/>
        <v/>
      </c>
      <c r="AF57" s="284" t="str">
        <f t="shared" ca="1" si="89"/>
        <v/>
      </c>
      <c r="AG57" s="284" t="str">
        <f t="shared" ca="1" si="90"/>
        <v/>
      </c>
      <c r="AH57" s="284" t="str">
        <f t="shared" ca="1" si="91"/>
        <v/>
      </c>
      <c r="AJ57" s="284" t="str">
        <f t="shared" ca="1" si="92"/>
        <v/>
      </c>
      <c r="AK57" s="284" t="str">
        <f t="shared" ca="1" si="93"/>
        <v/>
      </c>
    </row>
    <row r="58" spans="2:37" ht="18.75" customHeight="1">
      <c r="B58" s="284" t="str">
        <f t="shared" si="71"/>
        <v>青森県大間港</v>
      </c>
      <c r="C58" s="301" t="s">
        <v>1563</v>
      </c>
      <c r="D58" s="221">
        <v>24236</v>
      </c>
      <c r="E58" s="307" t="s">
        <v>1101</v>
      </c>
      <c r="F58" s="220" t="s">
        <v>1107</v>
      </c>
      <c r="G58" s="221" t="s">
        <v>410</v>
      </c>
      <c r="H58" s="302" t="s">
        <v>367</v>
      </c>
      <c r="I58" s="284" t="str">
        <f>IF(COUNTIF($C$4:C58,C58)&gt;1,1,"")</f>
        <v/>
      </c>
      <c r="J58" s="303"/>
      <c r="K58" s="220" t="s">
        <v>1213</v>
      </c>
      <c r="L58" s="221" t="s">
        <v>525</v>
      </c>
      <c r="N58" s="284" t="s">
        <v>1182</v>
      </c>
      <c r="O58" s="284" t="str">
        <f t="shared" ca="1" si="72"/>
        <v>新潟西港</v>
      </c>
      <c r="P58" s="284" t="str">
        <f t="shared" ca="1" si="73"/>
        <v>直江津港</v>
      </c>
      <c r="Q58" s="284" t="str">
        <f t="shared" ca="1" si="74"/>
        <v>柏崎港</v>
      </c>
      <c r="R58" s="284" t="str">
        <f t="shared" ca="1" si="75"/>
        <v>新潟東港</v>
      </c>
      <c r="S58" s="284" t="str">
        <f t="shared" ca="1" si="76"/>
        <v>姫川港</v>
      </c>
      <c r="T58" s="284" t="str">
        <f t="shared" ca="1" si="77"/>
        <v/>
      </c>
      <c r="U58" s="284" t="str">
        <f t="shared" ca="1" si="78"/>
        <v/>
      </c>
      <c r="V58" s="284" t="str">
        <f t="shared" ca="1" si="79"/>
        <v/>
      </c>
      <c r="W58" s="284" t="str">
        <f t="shared" ca="1" si="80"/>
        <v/>
      </c>
      <c r="X58" s="284" t="str">
        <f t="shared" ca="1" si="81"/>
        <v/>
      </c>
      <c r="Y58" s="284" t="str">
        <f t="shared" ca="1" si="82"/>
        <v/>
      </c>
      <c r="Z58" s="284" t="str">
        <f t="shared" ca="1" si="83"/>
        <v/>
      </c>
      <c r="AA58" s="284" t="str">
        <f t="shared" ca="1" si="84"/>
        <v/>
      </c>
      <c r="AB58" s="284" t="str">
        <f t="shared" ca="1" si="85"/>
        <v/>
      </c>
      <c r="AC58" s="284" t="str">
        <f t="shared" ca="1" si="86"/>
        <v/>
      </c>
      <c r="AD58" s="284" t="str">
        <f t="shared" ca="1" si="87"/>
        <v/>
      </c>
      <c r="AE58" s="284" t="str">
        <f t="shared" ca="1" si="88"/>
        <v/>
      </c>
      <c r="AF58" s="284" t="str">
        <f t="shared" ca="1" si="89"/>
        <v/>
      </c>
      <c r="AG58" s="284" t="str">
        <f t="shared" ca="1" si="90"/>
        <v/>
      </c>
      <c r="AH58" s="284" t="str">
        <f t="shared" ca="1" si="91"/>
        <v/>
      </c>
      <c r="AJ58" s="284" t="str">
        <f t="shared" ca="1" si="92"/>
        <v/>
      </c>
      <c r="AK58" s="284" t="str">
        <f t="shared" ca="1" si="93"/>
        <v/>
      </c>
    </row>
    <row r="59" spans="2:37" ht="18.75" customHeight="1">
      <c r="B59" s="284" t="str">
        <f t="shared" si="71"/>
        <v>青森県むつ小川原港</v>
      </c>
      <c r="C59" s="301" t="s">
        <v>1564</v>
      </c>
      <c r="D59" s="221">
        <v>24112</v>
      </c>
      <c r="E59" s="307" t="s">
        <v>1101</v>
      </c>
      <c r="F59" s="220" t="s">
        <v>1108</v>
      </c>
      <c r="G59" s="221" t="s">
        <v>411</v>
      </c>
      <c r="H59" s="302" t="s">
        <v>367</v>
      </c>
      <c r="I59" s="284" t="str">
        <f>IF(COUNTIF($C$4:C59,C59)&gt;1,1,"")</f>
        <v/>
      </c>
      <c r="J59" s="303"/>
      <c r="K59" s="220" t="s">
        <v>1217</v>
      </c>
      <c r="L59" s="221" t="s">
        <v>530</v>
      </c>
      <c r="N59" s="284" t="s">
        <v>1191</v>
      </c>
      <c r="O59" s="284" t="str">
        <f t="shared" ca="1" si="72"/>
        <v>富山港</v>
      </c>
      <c r="P59" s="284" t="str">
        <f t="shared" ca="1" si="73"/>
        <v>伏木港</v>
      </c>
      <c r="Q59" s="284" t="str">
        <f t="shared" ca="1" si="74"/>
        <v>富山新港</v>
      </c>
      <c r="R59" s="284" t="str">
        <f t="shared" ca="1" si="75"/>
        <v/>
      </c>
      <c r="S59" s="284" t="str">
        <f t="shared" ca="1" si="76"/>
        <v/>
      </c>
      <c r="T59" s="284" t="str">
        <f t="shared" ca="1" si="77"/>
        <v/>
      </c>
      <c r="U59" s="284" t="str">
        <f t="shared" ca="1" si="78"/>
        <v/>
      </c>
      <c r="V59" s="284" t="str">
        <f t="shared" ca="1" si="79"/>
        <v/>
      </c>
      <c r="W59" s="284" t="str">
        <f t="shared" ca="1" si="80"/>
        <v/>
      </c>
      <c r="X59" s="284" t="str">
        <f t="shared" ca="1" si="81"/>
        <v/>
      </c>
      <c r="Y59" s="284" t="str">
        <f t="shared" ca="1" si="82"/>
        <v/>
      </c>
      <c r="Z59" s="284" t="str">
        <f t="shared" ca="1" si="83"/>
        <v/>
      </c>
      <c r="AA59" s="284" t="str">
        <f t="shared" ca="1" si="84"/>
        <v/>
      </c>
      <c r="AB59" s="284" t="str">
        <f t="shared" ca="1" si="85"/>
        <v/>
      </c>
      <c r="AC59" s="284" t="str">
        <f t="shared" ca="1" si="86"/>
        <v/>
      </c>
      <c r="AD59" s="284" t="str">
        <f t="shared" ca="1" si="87"/>
        <v/>
      </c>
      <c r="AE59" s="284" t="str">
        <f t="shared" ca="1" si="88"/>
        <v/>
      </c>
      <c r="AF59" s="284" t="str">
        <f t="shared" ca="1" si="89"/>
        <v/>
      </c>
      <c r="AG59" s="284" t="str">
        <f t="shared" ca="1" si="90"/>
        <v/>
      </c>
      <c r="AH59" s="284" t="str">
        <f t="shared" ca="1" si="91"/>
        <v/>
      </c>
      <c r="AJ59" s="284" t="str">
        <f t="shared" ca="1" si="92"/>
        <v/>
      </c>
      <c r="AK59" s="284" t="str">
        <f t="shared" ca="1" si="93"/>
        <v/>
      </c>
    </row>
    <row r="60" spans="2:37" ht="18.75" customHeight="1">
      <c r="B60" s="284" t="str">
        <f t="shared" si="71"/>
        <v>青森県関根浜港</v>
      </c>
      <c r="C60" s="301" t="s">
        <v>1565</v>
      </c>
      <c r="D60" s="221">
        <v>22080</v>
      </c>
      <c r="E60" s="307" t="s">
        <v>1101</v>
      </c>
      <c r="F60" s="220" t="s">
        <v>1104</v>
      </c>
      <c r="G60" s="221" t="s">
        <v>412</v>
      </c>
      <c r="H60" s="302" t="s">
        <v>367</v>
      </c>
      <c r="I60" s="284" t="str">
        <f>IF(COUNTIF($C$4:C60,C60)&gt;1,1,"")</f>
        <v/>
      </c>
      <c r="J60" s="307" t="s">
        <v>548</v>
      </c>
      <c r="K60" s="220" t="s">
        <v>1222</v>
      </c>
      <c r="L60" s="221" t="s">
        <v>539</v>
      </c>
      <c r="N60" s="284" t="s">
        <v>1194</v>
      </c>
      <c r="O60" s="284" t="str">
        <f t="shared" ca="1" si="72"/>
        <v>七尾港［七尾地区］</v>
      </c>
      <c r="P60" s="284" t="str">
        <f t="shared" ca="1" si="73"/>
        <v>七尾港［能登島地区］</v>
      </c>
      <c r="Q60" s="284" t="str">
        <f t="shared" ca="1" si="74"/>
        <v>金沢港</v>
      </c>
      <c r="R60" s="284" t="str">
        <f t="shared" ca="1" si="75"/>
        <v/>
      </c>
      <c r="S60" s="284" t="str">
        <f t="shared" ca="1" si="76"/>
        <v/>
      </c>
      <c r="T60" s="284" t="str">
        <f t="shared" ca="1" si="77"/>
        <v/>
      </c>
      <c r="U60" s="284" t="str">
        <f t="shared" ca="1" si="78"/>
        <v/>
      </c>
      <c r="V60" s="284" t="str">
        <f t="shared" ca="1" si="79"/>
        <v/>
      </c>
      <c r="W60" s="284" t="str">
        <f t="shared" ca="1" si="80"/>
        <v/>
      </c>
      <c r="X60" s="284" t="str">
        <f t="shared" ca="1" si="81"/>
        <v/>
      </c>
      <c r="Y60" s="284" t="str">
        <f t="shared" ca="1" si="82"/>
        <v/>
      </c>
      <c r="Z60" s="284" t="str">
        <f t="shared" ca="1" si="83"/>
        <v/>
      </c>
      <c r="AA60" s="284" t="str">
        <f t="shared" ca="1" si="84"/>
        <v/>
      </c>
      <c r="AB60" s="284" t="str">
        <f t="shared" ca="1" si="85"/>
        <v/>
      </c>
      <c r="AC60" s="284" t="str">
        <f t="shared" ca="1" si="86"/>
        <v/>
      </c>
      <c r="AD60" s="284" t="str">
        <f t="shared" ca="1" si="87"/>
        <v/>
      </c>
      <c r="AE60" s="284" t="str">
        <f t="shared" ca="1" si="88"/>
        <v/>
      </c>
      <c r="AF60" s="284" t="str">
        <f t="shared" ca="1" si="89"/>
        <v/>
      </c>
      <c r="AG60" s="284" t="str">
        <f t="shared" ca="1" si="90"/>
        <v/>
      </c>
      <c r="AH60" s="284" t="str">
        <f t="shared" ca="1" si="91"/>
        <v/>
      </c>
      <c r="AJ60" s="284" t="str">
        <f t="shared" ca="1" si="92"/>
        <v/>
      </c>
      <c r="AK60" s="284" t="str">
        <f t="shared" ca="1" si="93"/>
        <v/>
      </c>
    </row>
    <row r="61" spans="2:37" ht="18.75" customHeight="1">
      <c r="B61" s="284" t="str">
        <f t="shared" si="71"/>
        <v>青森県小湊港</v>
      </c>
      <c r="C61" s="301" t="s">
        <v>1566</v>
      </c>
      <c r="D61" s="221">
        <v>23019</v>
      </c>
      <c r="E61" s="307" t="s">
        <v>1101</v>
      </c>
      <c r="F61" s="220" t="s">
        <v>1109</v>
      </c>
      <c r="G61" s="221" t="s">
        <v>413</v>
      </c>
      <c r="H61" s="302" t="s">
        <v>367</v>
      </c>
      <c r="I61" s="284" t="str">
        <f>IF(COUNTIF($C$4:C61,C61)&gt;1,1,"")</f>
        <v/>
      </c>
      <c r="J61" s="303"/>
      <c r="K61" s="220" t="s">
        <v>1223</v>
      </c>
      <c r="L61" s="221" t="s">
        <v>540</v>
      </c>
      <c r="N61" s="284" t="s">
        <v>1200</v>
      </c>
      <c r="O61" s="284" t="str">
        <f t="shared" ca="1" si="72"/>
        <v>敦賀港</v>
      </c>
      <c r="P61" s="284" t="str">
        <f t="shared" ca="1" si="73"/>
        <v>福井港［三国地区］</v>
      </c>
      <c r="Q61" s="284" t="str">
        <f t="shared" ca="1" si="74"/>
        <v>内浦港</v>
      </c>
      <c r="R61" s="284" t="str">
        <f t="shared" ca="1" si="75"/>
        <v>福井港［一点けい留ブイ］</v>
      </c>
      <c r="S61" s="284" t="str">
        <f t="shared" ca="1" si="76"/>
        <v/>
      </c>
      <c r="T61" s="284" t="str">
        <f t="shared" ca="1" si="77"/>
        <v/>
      </c>
      <c r="U61" s="284" t="str">
        <f t="shared" ca="1" si="78"/>
        <v/>
      </c>
      <c r="V61" s="284" t="str">
        <f t="shared" ca="1" si="79"/>
        <v/>
      </c>
      <c r="W61" s="284" t="str">
        <f t="shared" ca="1" si="80"/>
        <v/>
      </c>
      <c r="X61" s="284" t="str">
        <f t="shared" ca="1" si="81"/>
        <v/>
      </c>
      <c r="Y61" s="284" t="str">
        <f t="shared" ca="1" si="82"/>
        <v/>
      </c>
      <c r="Z61" s="284" t="str">
        <f t="shared" ca="1" si="83"/>
        <v/>
      </c>
      <c r="AA61" s="284" t="str">
        <f t="shared" ca="1" si="84"/>
        <v/>
      </c>
      <c r="AB61" s="284" t="str">
        <f t="shared" ca="1" si="85"/>
        <v/>
      </c>
      <c r="AC61" s="284" t="str">
        <f t="shared" ca="1" si="86"/>
        <v/>
      </c>
      <c r="AD61" s="284" t="str">
        <f t="shared" ca="1" si="87"/>
        <v/>
      </c>
      <c r="AE61" s="284" t="str">
        <f t="shared" ca="1" si="88"/>
        <v/>
      </c>
      <c r="AF61" s="284" t="str">
        <f t="shared" ca="1" si="89"/>
        <v/>
      </c>
      <c r="AG61" s="284" t="str">
        <f t="shared" ca="1" si="90"/>
        <v/>
      </c>
      <c r="AH61" s="284" t="str">
        <f t="shared" ca="1" si="91"/>
        <v/>
      </c>
      <c r="AJ61" s="284" t="str">
        <f t="shared" ca="1" si="92"/>
        <v/>
      </c>
      <c r="AK61" s="284" t="str">
        <f t="shared" ca="1" si="93"/>
        <v/>
      </c>
    </row>
    <row r="62" spans="2:37" ht="18.75" customHeight="1">
      <c r="B62" s="284" t="str">
        <f t="shared" si="71"/>
        <v>青森県七里長浜港</v>
      </c>
      <c r="C62" s="301" t="s">
        <v>1567</v>
      </c>
      <c r="D62" s="221">
        <v>23213</v>
      </c>
      <c r="E62" s="307" t="s">
        <v>1101</v>
      </c>
      <c r="F62" s="220" t="s">
        <v>1110</v>
      </c>
      <c r="G62" s="221" t="s">
        <v>414</v>
      </c>
      <c r="H62" s="302" t="s">
        <v>367</v>
      </c>
      <c r="I62" s="284" t="str">
        <f>IF(COUNTIF($C$4:C62,C62)&gt;1,1,"")</f>
        <v/>
      </c>
      <c r="J62" s="303"/>
      <c r="K62" s="220" t="s">
        <v>1224</v>
      </c>
      <c r="L62" s="221" t="s">
        <v>541</v>
      </c>
      <c r="N62" s="284" t="s">
        <v>1208</v>
      </c>
      <c r="O62" s="284" t="str">
        <f t="shared" ca="1" si="72"/>
        <v>清水港</v>
      </c>
      <c r="P62" s="284" t="str">
        <f t="shared" ca="1" si="73"/>
        <v>田子の浦港</v>
      </c>
      <c r="Q62" s="284" t="str">
        <f t="shared" ca="1" si="74"/>
        <v>御前崎港</v>
      </c>
      <c r="R62" s="284" t="str">
        <f t="shared" ca="1" si="75"/>
        <v/>
      </c>
      <c r="S62" s="284" t="str">
        <f t="shared" ca="1" si="76"/>
        <v/>
      </c>
      <c r="T62" s="284" t="str">
        <f t="shared" ca="1" si="77"/>
        <v/>
      </c>
      <c r="U62" s="284" t="str">
        <f t="shared" ca="1" si="78"/>
        <v/>
      </c>
      <c r="V62" s="284" t="str">
        <f t="shared" ca="1" si="79"/>
        <v/>
      </c>
      <c r="W62" s="284" t="str">
        <f t="shared" ca="1" si="80"/>
        <v/>
      </c>
      <c r="X62" s="284" t="str">
        <f t="shared" ca="1" si="81"/>
        <v/>
      </c>
      <c r="Y62" s="284" t="str">
        <f t="shared" ca="1" si="82"/>
        <v/>
      </c>
      <c r="Z62" s="284" t="str">
        <f t="shared" ca="1" si="83"/>
        <v/>
      </c>
      <c r="AA62" s="284" t="str">
        <f t="shared" ca="1" si="84"/>
        <v/>
      </c>
      <c r="AB62" s="284" t="str">
        <f t="shared" ca="1" si="85"/>
        <v/>
      </c>
      <c r="AC62" s="284" t="str">
        <f t="shared" ca="1" si="86"/>
        <v/>
      </c>
      <c r="AD62" s="284" t="str">
        <f t="shared" ca="1" si="87"/>
        <v/>
      </c>
      <c r="AE62" s="284" t="str">
        <f t="shared" ca="1" si="88"/>
        <v/>
      </c>
      <c r="AF62" s="284" t="str">
        <f t="shared" ca="1" si="89"/>
        <v/>
      </c>
      <c r="AG62" s="284" t="str">
        <f t="shared" ca="1" si="90"/>
        <v/>
      </c>
      <c r="AH62" s="284" t="str">
        <f t="shared" ca="1" si="91"/>
        <v/>
      </c>
      <c r="AJ62" s="284" t="str">
        <f t="shared" ca="1" si="92"/>
        <v/>
      </c>
      <c r="AK62" s="284" t="str">
        <f t="shared" ca="1" si="93"/>
        <v/>
      </c>
    </row>
    <row r="63" spans="2:37" ht="18.75" customHeight="1">
      <c r="B63" s="284" t="str">
        <f t="shared" si="71"/>
        <v>青森県深浦港</v>
      </c>
      <c r="C63" s="301" t="s">
        <v>1568</v>
      </c>
      <c r="D63" s="221">
        <v>23230</v>
      </c>
      <c r="E63" s="307" t="s">
        <v>1101</v>
      </c>
      <c r="F63" s="220" t="s">
        <v>1111</v>
      </c>
      <c r="G63" s="221" t="s">
        <v>415</v>
      </c>
      <c r="H63" s="302" t="s">
        <v>367</v>
      </c>
      <c r="I63" s="284" t="str">
        <f>IF(COUNTIF($C$4:C63,C63)&gt;1,1,"")</f>
        <v/>
      </c>
      <c r="J63" s="303"/>
      <c r="K63" s="220" t="s">
        <v>1231</v>
      </c>
      <c r="L63" s="221" t="s">
        <v>579</v>
      </c>
      <c r="N63" s="284" t="s">
        <v>548</v>
      </c>
      <c r="O63" s="284" t="str">
        <f t="shared" ca="1" si="72"/>
        <v>名古屋港（新日鉄東海）</v>
      </c>
      <c r="P63" s="284" t="str">
        <f t="shared" ca="1" si="73"/>
        <v>三河港（蒲郡港）</v>
      </c>
      <c r="Q63" s="284" t="str">
        <f t="shared" ca="1" si="74"/>
        <v>衣浦港（新川港）</v>
      </c>
      <c r="R63" s="284" t="str">
        <f t="shared" ca="1" si="75"/>
        <v>三河港（豊橋港）</v>
      </c>
      <c r="S63" s="284" t="str">
        <f t="shared" ca="1" si="76"/>
        <v>三河港（鬮港）</v>
      </c>
      <c r="T63" s="284" t="str">
        <f t="shared" ca="1" si="77"/>
        <v/>
      </c>
      <c r="U63" s="284" t="str">
        <f t="shared" ca="1" si="78"/>
        <v/>
      </c>
      <c r="V63" s="284" t="str">
        <f t="shared" ca="1" si="79"/>
        <v/>
      </c>
      <c r="W63" s="284" t="str">
        <f t="shared" ca="1" si="80"/>
        <v/>
      </c>
      <c r="X63" s="284" t="str">
        <f t="shared" ca="1" si="81"/>
        <v/>
      </c>
      <c r="Y63" s="284" t="str">
        <f t="shared" ca="1" si="82"/>
        <v/>
      </c>
      <c r="Z63" s="284" t="str">
        <f t="shared" ca="1" si="83"/>
        <v/>
      </c>
      <c r="AA63" s="284" t="str">
        <f t="shared" ca="1" si="84"/>
        <v/>
      </c>
      <c r="AB63" s="284" t="str">
        <f t="shared" ca="1" si="85"/>
        <v/>
      </c>
      <c r="AC63" s="284" t="str">
        <f t="shared" ca="1" si="86"/>
        <v/>
      </c>
      <c r="AD63" s="284" t="str">
        <f t="shared" ca="1" si="87"/>
        <v/>
      </c>
      <c r="AE63" s="284" t="str">
        <f t="shared" ca="1" si="88"/>
        <v/>
      </c>
      <c r="AF63" s="284" t="str">
        <f t="shared" ca="1" si="89"/>
        <v/>
      </c>
      <c r="AG63" s="284" t="str">
        <f t="shared" ca="1" si="90"/>
        <v/>
      </c>
      <c r="AH63" s="284" t="str">
        <f t="shared" ca="1" si="91"/>
        <v/>
      </c>
      <c r="AJ63" s="284" t="str">
        <f t="shared" ca="1" si="92"/>
        <v/>
      </c>
      <c r="AK63" s="284" t="str">
        <f t="shared" ca="1" si="93"/>
        <v/>
      </c>
    </row>
    <row r="64" spans="2:37" ht="18.75" customHeight="1">
      <c r="B64" s="284" t="str">
        <f t="shared" si="71"/>
        <v>青森県川内港</v>
      </c>
      <c r="C64" s="301" t="s">
        <v>1569</v>
      </c>
      <c r="D64" s="221">
        <v>22080</v>
      </c>
      <c r="E64" s="307" t="s">
        <v>1101</v>
      </c>
      <c r="F64" s="220" t="s">
        <v>1104</v>
      </c>
      <c r="G64" s="221" t="s">
        <v>416</v>
      </c>
      <c r="H64" s="302" t="s">
        <v>367</v>
      </c>
      <c r="I64" s="284" t="str">
        <f>IF(COUNTIF($C$4:C64,C64)&gt;1,1,"")</f>
        <v/>
      </c>
      <c r="J64" s="303"/>
      <c r="K64" s="220" t="s">
        <v>1223</v>
      </c>
      <c r="L64" s="221" t="s">
        <v>581</v>
      </c>
      <c r="N64" s="284" t="s">
        <v>1232</v>
      </c>
      <c r="O64" s="284" t="str">
        <f t="shared" ca="1" si="72"/>
        <v>四日市港［四日市地区］</v>
      </c>
      <c r="P64" s="284" t="str">
        <f t="shared" ca="1" si="73"/>
        <v>津松阪港［津地区］</v>
      </c>
      <c r="Q64" s="284" t="str">
        <f t="shared" ca="1" si="74"/>
        <v>四日市港［川越地区］</v>
      </c>
      <c r="R64" s="284" t="str">
        <f t="shared" ca="1" si="75"/>
        <v/>
      </c>
      <c r="S64" s="284" t="str">
        <f t="shared" ca="1" si="76"/>
        <v/>
      </c>
      <c r="T64" s="284" t="str">
        <f t="shared" ca="1" si="77"/>
        <v/>
      </c>
      <c r="U64" s="284" t="str">
        <f t="shared" ca="1" si="78"/>
        <v/>
      </c>
      <c r="V64" s="284" t="str">
        <f t="shared" ca="1" si="79"/>
        <v/>
      </c>
      <c r="W64" s="284" t="str">
        <f t="shared" ca="1" si="80"/>
        <v/>
      </c>
      <c r="X64" s="284" t="str">
        <f t="shared" ca="1" si="81"/>
        <v/>
      </c>
      <c r="Y64" s="284" t="str">
        <f t="shared" ca="1" si="82"/>
        <v/>
      </c>
      <c r="Z64" s="284" t="str">
        <f t="shared" ca="1" si="83"/>
        <v/>
      </c>
      <c r="AA64" s="284" t="str">
        <f t="shared" ca="1" si="84"/>
        <v/>
      </c>
      <c r="AB64" s="284" t="str">
        <f t="shared" ca="1" si="85"/>
        <v/>
      </c>
      <c r="AC64" s="284" t="str">
        <f t="shared" ca="1" si="86"/>
        <v/>
      </c>
      <c r="AD64" s="284" t="str">
        <f t="shared" ca="1" si="87"/>
        <v/>
      </c>
      <c r="AE64" s="284" t="str">
        <f t="shared" ca="1" si="88"/>
        <v/>
      </c>
      <c r="AF64" s="284" t="str">
        <f t="shared" ca="1" si="89"/>
        <v/>
      </c>
      <c r="AG64" s="284" t="str">
        <f t="shared" ca="1" si="90"/>
        <v/>
      </c>
      <c r="AH64" s="284" t="str">
        <f t="shared" ca="1" si="91"/>
        <v/>
      </c>
      <c r="AJ64" s="284" t="str">
        <f t="shared" ca="1" si="92"/>
        <v/>
      </c>
      <c r="AK64" s="284" t="str">
        <f t="shared" ca="1" si="93"/>
        <v/>
      </c>
    </row>
    <row r="65" spans="2:37" ht="18.75" customHeight="1">
      <c r="B65" s="284" t="str">
        <f t="shared" si="71"/>
        <v>青森県小泊港</v>
      </c>
      <c r="C65" s="301" t="s">
        <v>1570</v>
      </c>
      <c r="D65" s="221">
        <v>23876</v>
      </c>
      <c r="E65" s="307" t="s">
        <v>1101</v>
      </c>
      <c r="F65" s="220" t="s">
        <v>1112</v>
      </c>
      <c r="G65" s="221" t="s">
        <v>417</v>
      </c>
      <c r="H65" s="302" t="s">
        <v>367</v>
      </c>
      <c r="I65" s="284" t="str">
        <f>IF(COUNTIF($C$4:C65,C65)&gt;1,1,"")</f>
        <v/>
      </c>
      <c r="J65" s="307" t="s">
        <v>1232</v>
      </c>
      <c r="K65" s="220" t="s">
        <v>1233</v>
      </c>
      <c r="L65" s="221" t="s">
        <v>584</v>
      </c>
      <c r="N65" s="284" t="s">
        <v>1246</v>
      </c>
      <c r="O65" s="284" t="str">
        <f t="shared" ca="1" si="72"/>
        <v>舞鶴港</v>
      </c>
      <c r="P65" s="284" t="str">
        <f t="shared" ca="1" si="73"/>
        <v>宮津港</v>
      </c>
      <c r="Q65" s="284" t="str">
        <f t="shared" ca="1" si="74"/>
        <v/>
      </c>
      <c r="R65" s="284" t="str">
        <f t="shared" ca="1" si="75"/>
        <v/>
      </c>
      <c r="S65" s="284" t="str">
        <f t="shared" ca="1" si="76"/>
        <v/>
      </c>
      <c r="T65" s="284" t="str">
        <f t="shared" ca="1" si="77"/>
        <v/>
      </c>
      <c r="U65" s="284" t="str">
        <f t="shared" ca="1" si="78"/>
        <v/>
      </c>
      <c r="V65" s="284" t="str">
        <f t="shared" ca="1" si="79"/>
        <v/>
      </c>
      <c r="W65" s="284" t="str">
        <f t="shared" ca="1" si="80"/>
        <v/>
      </c>
      <c r="X65" s="284" t="str">
        <f t="shared" ca="1" si="81"/>
        <v/>
      </c>
      <c r="Y65" s="284" t="str">
        <f t="shared" ca="1" si="82"/>
        <v/>
      </c>
      <c r="Z65" s="284" t="str">
        <f t="shared" ca="1" si="83"/>
        <v/>
      </c>
      <c r="AA65" s="284" t="str">
        <f t="shared" ca="1" si="84"/>
        <v/>
      </c>
      <c r="AB65" s="284" t="str">
        <f t="shared" ca="1" si="85"/>
        <v/>
      </c>
      <c r="AC65" s="284" t="str">
        <f t="shared" ca="1" si="86"/>
        <v/>
      </c>
      <c r="AD65" s="284" t="str">
        <f t="shared" ca="1" si="87"/>
        <v/>
      </c>
      <c r="AE65" s="284" t="str">
        <f t="shared" ca="1" si="88"/>
        <v/>
      </c>
      <c r="AF65" s="284" t="str">
        <f t="shared" ca="1" si="89"/>
        <v/>
      </c>
      <c r="AG65" s="284" t="str">
        <f t="shared" ca="1" si="90"/>
        <v/>
      </c>
      <c r="AH65" s="284" t="str">
        <f t="shared" ca="1" si="91"/>
        <v/>
      </c>
      <c r="AJ65" s="284" t="str">
        <f t="shared" ca="1" si="92"/>
        <v/>
      </c>
      <c r="AK65" s="284" t="str">
        <f t="shared" ca="1" si="93"/>
        <v/>
      </c>
    </row>
    <row r="66" spans="2:37" ht="18.75" customHeight="1">
      <c r="B66" s="284" t="str">
        <f t="shared" si="71"/>
        <v>青森県三厩港</v>
      </c>
      <c r="C66" s="301" t="s">
        <v>1571</v>
      </c>
      <c r="D66" s="221">
        <v>23078</v>
      </c>
      <c r="E66" s="307" t="s">
        <v>1101</v>
      </c>
      <c r="F66" s="220" t="s">
        <v>1113</v>
      </c>
      <c r="G66" s="221" t="s">
        <v>418</v>
      </c>
      <c r="H66" s="302" t="s">
        <v>367</v>
      </c>
      <c r="I66" s="284" t="str">
        <f>IF(COUNTIF($C$4:C66,C66)&gt;1,1,"")</f>
        <v/>
      </c>
      <c r="J66" s="303"/>
      <c r="K66" s="220" t="s">
        <v>1239</v>
      </c>
      <c r="L66" s="221" t="s">
        <v>592</v>
      </c>
      <c r="N66" s="284" t="s">
        <v>1249</v>
      </c>
      <c r="O66" s="284" t="str">
        <f t="shared" ca="1" si="72"/>
        <v>大阪港</v>
      </c>
      <c r="P66" s="284" t="str">
        <f t="shared" ca="1" si="73"/>
        <v>堺泉北港</v>
      </c>
      <c r="Q66" s="284" t="str">
        <f t="shared" ca="1" si="74"/>
        <v>阪南港</v>
      </c>
      <c r="R66" s="284" t="str">
        <f t="shared" ca="1" si="75"/>
        <v>泉大津フェリー埠頭港</v>
      </c>
      <c r="S66" s="284" t="str">
        <f t="shared" ca="1" si="76"/>
        <v/>
      </c>
      <c r="T66" s="284" t="str">
        <f t="shared" ca="1" si="77"/>
        <v/>
      </c>
      <c r="U66" s="284" t="str">
        <f t="shared" ca="1" si="78"/>
        <v/>
      </c>
      <c r="V66" s="284" t="str">
        <f t="shared" ca="1" si="79"/>
        <v/>
      </c>
      <c r="W66" s="284" t="str">
        <f t="shared" ca="1" si="80"/>
        <v/>
      </c>
      <c r="X66" s="284" t="str">
        <f t="shared" ca="1" si="81"/>
        <v/>
      </c>
      <c r="Y66" s="284" t="str">
        <f t="shared" ca="1" si="82"/>
        <v/>
      </c>
      <c r="Z66" s="284" t="str">
        <f t="shared" ca="1" si="83"/>
        <v/>
      </c>
      <c r="AA66" s="284" t="str">
        <f t="shared" ca="1" si="84"/>
        <v/>
      </c>
      <c r="AB66" s="284" t="str">
        <f t="shared" ca="1" si="85"/>
        <v/>
      </c>
      <c r="AC66" s="284" t="str">
        <f t="shared" ca="1" si="86"/>
        <v/>
      </c>
      <c r="AD66" s="284" t="str">
        <f t="shared" ca="1" si="87"/>
        <v/>
      </c>
      <c r="AE66" s="284" t="str">
        <f t="shared" ca="1" si="88"/>
        <v/>
      </c>
      <c r="AF66" s="284" t="str">
        <f t="shared" ca="1" si="89"/>
        <v/>
      </c>
      <c r="AG66" s="284" t="str">
        <f t="shared" ca="1" si="90"/>
        <v/>
      </c>
      <c r="AH66" s="284" t="str">
        <f t="shared" ca="1" si="91"/>
        <v/>
      </c>
      <c r="AJ66" s="284" t="str">
        <f t="shared" ca="1" si="92"/>
        <v/>
      </c>
      <c r="AK66" s="284" t="str">
        <f t="shared" ca="1" si="93"/>
        <v/>
      </c>
    </row>
    <row r="67" spans="2:37" ht="18.75" customHeight="1">
      <c r="B67" s="284" t="str">
        <f t="shared" si="71"/>
        <v>青森県大畑港</v>
      </c>
      <c r="C67" s="301" t="s">
        <v>1572</v>
      </c>
      <c r="D67" s="221">
        <v>22080</v>
      </c>
      <c r="E67" s="307" t="s">
        <v>1101</v>
      </c>
      <c r="F67" s="220" t="s">
        <v>1104</v>
      </c>
      <c r="G67" s="221" t="s">
        <v>419</v>
      </c>
      <c r="H67" s="302" t="s">
        <v>367</v>
      </c>
      <c r="I67" s="284" t="str">
        <f>IF(COUNTIF($C$4:C67,C67)&gt;1,1,"")</f>
        <v/>
      </c>
      <c r="J67" s="308"/>
      <c r="K67" s="220" t="s">
        <v>1245</v>
      </c>
      <c r="L67" s="221" t="s">
        <v>606</v>
      </c>
      <c r="N67" s="284" t="s">
        <v>1258</v>
      </c>
      <c r="O67" s="284" t="str">
        <f t="shared" ca="1" si="72"/>
        <v>神戸港</v>
      </c>
      <c r="P67" s="284" t="str">
        <f t="shared" ca="1" si="73"/>
        <v>姫路港（飾磨港）［姫路地区］</v>
      </c>
      <c r="Q67" s="284" t="str">
        <f t="shared" ca="1" si="74"/>
        <v>尼崎・西宮・芦屋港［尼崎地区］</v>
      </c>
      <c r="R67" s="284" t="str">
        <f t="shared" ca="1" si="75"/>
        <v>相生港</v>
      </c>
      <c r="S67" s="284" t="str">
        <f t="shared" ca="1" si="76"/>
        <v>東播磨港［高砂地区］</v>
      </c>
      <c r="T67" s="284" t="str">
        <f t="shared" ca="1" si="77"/>
        <v>東播磨港［別府地区］</v>
      </c>
      <c r="U67" s="284" t="str">
        <f t="shared" ca="1" si="78"/>
        <v>姫路港（飾磨港）［御津地区］</v>
      </c>
      <c r="V67" s="284" t="str">
        <f t="shared" ca="1" si="79"/>
        <v>尼崎・西宮・芦屋港［芦屋地区］</v>
      </c>
      <c r="W67" s="284" t="str">
        <f t="shared" ca="1" si="80"/>
        <v>東播磨港［二見地区］</v>
      </c>
      <c r="X67" s="284" t="str">
        <f t="shared" ca="1" si="81"/>
        <v>東播磨港［播磨地区］</v>
      </c>
      <c r="Y67" s="284" t="str">
        <f t="shared" ca="1" si="82"/>
        <v>尼崎・西宮・芦屋港［西宮地区］</v>
      </c>
      <c r="Z67" s="284" t="str">
        <f t="shared" ca="1" si="83"/>
        <v/>
      </c>
      <c r="AA67" s="284" t="str">
        <f t="shared" ca="1" si="84"/>
        <v/>
      </c>
      <c r="AB67" s="284" t="str">
        <f t="shared" ca="1" si="85"/>
        <v/>
      </c>
      <c r="AC67" s="284" t="str">
        <f t="shared" ca="1" si="86"/>
        <v/>
      </c>
      <c r="AD67" s="284" t="str">
        <f t="shared" ca="1" si="87"/>
        <v/>
      </c>
      <c r="AE67" s="284" t="str">
        <f t="shared" ca="1" si="88"/>
        <v/>
      </c>
      <c r="AF67" s="284" t="str">
        <f t="shared" ca="1" si="89"/>
        <v/>
      </c>
      <c r="AG67" s="284" t="str">
        <f t="shared" ca="1" si="90"/>
        <v/>
      </c>
      <c r="AH67" s="284" t="str">
        <f t="shared" ca="1" si="91"/>
        <v/>
      </c>
      <c r="AJ67" s="284" t="str">
        <f t="shared" ca="1" si="92"/>
        <v/>
      </c>
      <c r="AK67" s="284" t="str">
        <f t="shared" ca="1" si="93"/>
        <v/>
      </c>
    </row>
    <row r="68" spans="2:37" ht="18.75" customHeight="1">
      <c r="B68" s="284" t="str">
        <f t="shared" ref="B68:B131" si="94">E68&amp;G68</f>
        <v>青森県仏ケ浦港</v>
      </c>
      <c r="C68" s="301" t="s">
        <v>1573</v>
      </c>
      <c r="D68" s="221">
        <v>24261</v>
      </c>
      <c r="E68" s="307" t="s">
        <v>1101</v>
      </c>
      <c r="F68" s="220" t="s">
        <v>1114</v>
      </c>
      <c r="G68" s="221" t="s">
        <v>420</v>
      </c>
      <c r="H68" s="302" t="s">
        <v>367</v>
      </c>
      <c r="I68" s="284" t="str">
        <f>IF(COUNTIF($C$4:C68,C68)&gt;1,1,"")</f>
        <v/>
      </c>
      <c r="J68" s="307" t="s">
        <v>1246</v>
      </c>
      <c r="K68" s="220" t="s">
        <v>1247</v>
      </c>
      <c r="L68" s="221" t="s">
        <v>607</v>
      </c>
      <c r="N68" s="284" t="s">
        <v>1278</v>
      </c>
      <c r="O68" s="284" t="str">
        <f t="shared" ca="1" si="72"/>
        <v>和歌山下津港［和歌山地区］</v>
      </c>
      <c r="P68" s="284" t="str">
        <f t="shared" ca="1" si="73"/>
        <v>和歌山下津港［海南地区］</v>
      </c>
      <c r="Q68" s="284" t="str">
        <f t="shared" ca="1" si="74"/>
        <v>和歌山下津港［下津地区］（Ｔ０１桟橋を除く）</v>
      </c>
      <c r="R68" s="284" t="str">
        <f t="shared" ca="1" si="75"/>
        <v>新宮港</v>
      </c>
      <c r="S68" s="284" t="str">
        <f t="shared" ca="1" si="76"/>
        <v>和歌山下津港 下津Ｔ０１桟橋</v>
      </c>
      <c r="T68" s="284" t="str">
        <f t="shared" ca="1" si="77"/>
        <v/>
      </c>
      <c r="U68" s="284" t="str">
        <f t="shared" ca="1" si="78"/>
        <v/>
      </c>
      <c r="V68" s="284" t="str">
        <f t="shared" ca="1" si="79"/>
        <v/>
      </c>
      <c r="W68" s="284" t="str">
        <f t="shared" ca="1" si="80"/>
        <v/>
      </c>
      <c r="X68" s="284" t="str">
        <f t="shared" ca="1" si="81"/>
        <v/>
      </c>
      <c r="Y68" s="284" t="str">
        <f t="shared" ca="1" si="82"/>
        <v/>
      </c>
      <c r="Z68" s="284" t="str">
        <f t="shared" ca="1" si="83"/>
        <v/>
      </c>
      <c r="AA68" s="284" t="str">
        <f t="shared" ca="1" si="84"/>
        <v/>
      </c>
      <c r="AB68" s="284" t="str">
        <f t="shared" ca="1" si="85"/>
        <v/>
      </c>
      <c r="AC68" s="284" t="str">
        <f t="shared" ca="1" si="86"/>
        <v/>
      </c>
      <c r="AD68" s="284" t="str">
        <f t="shared" ca="1" si="87"/>
        <v/>
      </c>
      <c r="AE68" s="284" t="str">
        <f t="shared" ca="1" si="88"/>
        <v/>
      </c>
      <c r="AF68" s="284" t="str">
        <f t="shared" ca="1" si="89"/>
        <v/>
      </c>
      <c r="AG68" s="284" t="str">
        <f t="shared" ca="1" si="90"/>
        <v/>
      </c>
      <c r="AH68" s="284" t="str">
        <f t="shared" ca="1" si="91"/>
        <v/>
      </c>
      <c r="AJ68" s="284" t="str">
        <f t="shared" ca="1" si="92"/>
        <v/>
      </c>
      <c r="AK68" s="284" t="str">
        <f t="shared" ca="1" si="93"/>
        <v/>
      </c>
    </row>
    <row r="69" spans="2:37" ht="18.75" customHeight="1">
      <c r="B69" s="284" t="str">
        <f t="shared" si="94"/>
        <v>青森県車力漁港</v>
      </c>
      <c r="C69" s="301" t="s">
        <v>1574</v>
      </c>
      <c r="D69" s="221">
        <v>22098</v>
      </c>
      <c r="E69" s="307" t="s">
        <v>1101</v>
      </c>
      <c r="F69" s="220" t="s">
        <v>1115</v>
      </c>
      <c r="G69" s="221" t="s">
        <v>421</v>
      </c>
      <c r="H69" s="302" t="s">
        <v>367</v>
      </c>
      <c r="I69" s="284" t="str">
        <f>IF(COUNTIF($C$4:C69,C69)&gt;1,1,"")</f>
        <v/>
      </c>
      <c r="J69" s="308"/>
      <c r="K69" s="220" t="s">
        <v>1248</v>
      </c>
      <c r="L69" s="221" t="s">
        <v>608</v>
      </c>
      <c r="N69" s="284" t="s">
        <v>1289</v>
      </c>
      <c r="O69" s="284" t="str">
        <f t="shared" ca="1" si="72"/>
        <v>境港</v>
      </c>
      <c r="P69" s="284" t="str">
        <f t="shared" ca="1" si="73"/>
        <v/>
      </c>
      <c r="Q69" s="284" t="str">
        <f t="shared" ca="1" si="74"/>
        <v/>
      </c>
      <c r="R69" s="284" t="str">
        <f t="shared" ca="1" si="75"/>
        <v/>
      </c>
      <c r="S69" s="284" t="str">
        <f t="shared" ca="1" si="76"/>
        <v/>
      </c>
      <c r="T69" s="284" t="str">
        <f t="shared" ca="1" si="77"/>
        <v/>
      </c>
      <c r="U69" s="284" t="str">
        <f t="shared" ca="1" si="78"/>
        <v/>
      </c>
      <c r="V69" s="284" t="str">
        <f t="shared" ca="1" si="79"/>
        <v/>
      </c>
      <c r="W69" s="284" t="str">
        <f t="shared" ca="1" si="80"/>
        <v/>
      </c>
      <c r="X69" s="284" t="str">
        <f t="shared" ca="1" si="81"/>
        <v/>
      </c>
      <c r="Y69" s="284" t="str">
        <f t="shared" ca="1" si="82"/>
        <v/>
      </c>
      <c r="Z69" s="284" t="str">
        <f t="shared" ca="1" si="83"/>
        <v/>
      </c>
      <c r="AA69" s="284" t="str">
        <f t="shared" ca="1" si="84"/>
        <v/>
      </c>
      <c r="AB69" s="284" t="str">
        <f t="shared" ca="1" si="85"/>
        <v/>
      </c>
      <c r="AC69" s="284" t="str">
        <f t="shared" ca="1" si="86"/>
        <v/>
      </c>
      <c r="AD69" s="284" t="str">
        <f t="shared" ca="1" si="87"/>
        <v/>
      </c>
      <c r="AE69" s="284" t="str">
        <f t="shared" ca="1" si="88"/>
        <v/>
      </c>
      <c r="AF69" s="284" t="str">
        <f t="shared" ca="1" si="89"/>
        <v/>
      </c>
      <c r="AG69" s="284" t="str">
        <f t="shared" ca="1" si="90"/>
        <v/>
      </c>
      <c r="AH69" s="284" t="str">
        <f t="shared" ca="1" si="91"/>
        <v/>
      </c>
      <c r="AJ69" s="284" t="str">
        <f t="shared" ca="1" si="92"/>
        <v/>
      </c>
      <c r="AK69" s="284" t="str">
        <f t="shared" ca="1" si="93"/>
        <v/>
      </c>
    </row>
    <row r="70" spans="2:37" ht="18.75" customHeight="1">
      <c r="B70" s="284" t="str">
        <f t="shared" si="94"/>
        <v>岩手県釜石港</v>
      </c>
      <c r="C70" s="301" t="s">
        <v>1575</v>
      </c>
      <c r="D70" s="221">
        <v>32115</v>
      </c>
      <c r="E70" s="307" t="s">
        <v>1116</v>
      </c>
      <c r="F70" s="220" t="s">
        <v>1117</v>
      </c>
      <c r="G70" s="221" t="s">
        <v>422</v>
      </c>
      <c r="H70" s="302" t="s">
        <v>356</v>
      </c>
      <c r="I70" s="284" t="str">
        <f>IF(COUNTIF($C$4:C70,C70)&gt;1,1,"")</f>
        <v/>
      </c>
      <c r="J70" s="307" t="s">
        <v>1249</v>
      </c>
      <c r="K70" s="220" t="s">
        <v>1250</v>
      </c>
      <c r="L70" s="221" t="s">
        <v>609</v>
      </c>
      <c r="N70" s="284" t="s">
        <v>1291</v>
      </c>
      <c r="O70" s="284" t="str">
        <f t="shared" ca="1" si="72"/>
        <v>境港</v>
      </c>
      <c r="P70" s="284" t="str">
        <f t="shared" ca="1" si="73"/>
        <v>浜田港</v>
      </c>
      <c r="Q70" s="284" t="str">
        <f t="shared" ca="1" si="74"/>
        <v/>
      </c>
      <c r="R70" s="284" t="str">
        <f t="shared" ca="1" si="75"/>
        <v/>
      </c>
      <c r="S70" s="284" t="str">
        <f t="shared" ca="1" si="76"/>
        <v/>
      </c>
      <c r="T70" s="284" t="str">
        <f t="shared" ca="1" si="77"/>
        <v/>
      </c>
      <c r="U70" s="284" t="str">
        <f t="shared" ca="1" si="78"/>
        <v/>
      </c>
      <c r="V70" s="284" t="str">
        <f t="shared" ca="1" si="79"/>
        <v/>
      </c>
      <c r="W70" s="284" t="str">
        <f t="shared" ca="1" si="80"/>
        <v/>
      </c>
      <c r="X70" s="284" t="str">
        <f t="shared" ca="1" si="81"/>
        <v/>
      </c>
      <c r="Y70" s="284" t="str">
        <f t="shared" ca="1" si="82"/>
        <v/>
      </c>
      <c r="Z70" s="284" t="str">
        <f t="shared" ca="1" si="83"/>
        <v/>
      </c>
      <c r="AA70" s="284" t="str">
        <f t="shared" ca="1" si="84"/>
        <v/>
      </c>
      <c r="AB70" s="284" t="str">
        <f t="shared" ca="1" si="85"/>
        <v/>
      </c>
      <c r="AC70" s="284" t="str">
        <f t="shared" ca="1" si="86"/>
        <v/>
      </c>
      <c r="AD70" s="284" t="str">
        <f t="shared" ca="1" si="87"/>
        <v/>
      </c>
      <c r="AE70" s="284" t="str">
        <f t="shared" ca="1" si="88"/>
        <v/>
      </c>
      <c r="AF70" s="284" t="str">
        <f t="shared" ca="1" si="89"/>
        <v/>
      </c>
      <c r="AG70" s="284" t="str">
        <f t="shared" ca="1" si="90"/>
        <v/>
      </c>
      <c r="AH70" s="284" t="str">
        <f t="shared" ca="1" si="91"/>
        <v/>
      </c>
      <c r="AJ70" s="284" t="str">
        <f t="shared" ca="1" si="92"/>
        <v/>
      </c>
      <c r="AK70" s="284" t="str">
        <f t="shared" ca="1" si="93"/>
        <v/>
      </c>
    </row>
    <row r="71" spans="2:37" ht="18.75" customHeight="1">
      <c r="B71" s="284" t="str">
        <f t="shared" si="94"/>
        <v>岩手県宮古港</v>
      </c>
      <c r="C71" s="301" t="s">
        <v>1576</v>
      </c>
      <c r="D71" s="221">
        <v>32026</v>
      </c>
      <c r="E71" s="307" t="s">
        <v>1116</v>
      </c>
      <c r="F71" s="220" t="s">
        <v>1118</v>
      </c>
      <c r="G71" s="221" t="s">
        <v>423</v>
      </c>
      <c r="H71" s="302" t="s">
        <v>356</v>
      </c>
      <c r="I71" s="284" t="str">
        <f>IF(COUNTIF($C$4:C71,C71)&gt;1,1,"")</f>
        <v/>
      </c>
      <c r="J71" s="303"/>
      <c r="K71" s="220" t="s">
        <v>1251</v>
      </c>
      <c r="L71" s="221" t="s">
        <v>610</v>
      </c>
      <c r="N71" s="284" t="s">
        <v>1305</v>
      </c>
      <c r="O71" s="284" t="str">
        <f t="shared" ca="1" si="72"/>
        <v>水島港</v>
      </c>
      <c r="P71" s="284" t="str">
        <f t="shared" ca="1" si="73"/>
        <v>宇野港</v>
      </c>
      <c r="Q71" s="284" t="str">
        <f t="shared" ca="1" si="74"/>
        <v>笠岡ＪＦＥ岸壁</v>
      </c>
      <c r="R71" s="284" t="str">
        <f t="shared" ca="1" si="75"/>
        <v/>
      </c>
      <c r="S71" s="284" t="str">
        <f t="shared" ca="1" si="76"/>
        <v/>
      </c>
      <c r="T71" s="284" t="str">
        <f t="shared" ca="1" si="77"/>
        <v/>
      </c>
      <c r="U71" s="284" t="str">
        <f t="shared" ca="1" si="78"/>
        <v/>
      </c>
      <c r="V71" s="284" t="str">
        <f t="shared" ca="1" si="79"/>
        <v/>
      </c>
      <c r="W71" s="284" t="str">
        <f t="shared" ca="1" si="80"/>
        <v/>
      </c>
      <c r="X71" s="284" t="str">
        <f t="shared" ca="1" si="81"/>
        <v/>
      </c>
      <c r="Y71" s="284" t="str">
        <f t="shared" ca="1" si="82"/>
        <v/>
      </c>
      <c r="Z71" s="284" t="str">
        <f t="shared" ca="1" si="83"/>
        <v/>
      </c>
      <c r="AA71" s="284" t="str">
        <f t="shared" ca="1" si="84"/>
        <v/>
      </c>
      <c r="AB71" s="284" t="str">
        <f t="shared" ca="1" si="85"/>
        <v/>
      </c>
      <c r="AC71" s="284" t="str">
        <f t="shared" ca="1" si="86"/>
        <v/>
      </c>
      <c r="AD71" s="284" t="str">
        <f t="shared" ca="1" si="87"/>
        <v/>
      </c>
      <c r="AE71" s="284" t="str">
        <f t="shared" ca="1" si="88"/>
        <v/>
      </c>
      <c r="AF71" s="284" t="str">
        <f t="shared" ca="1" si="89"/>
        <v/>
      </c>
      <c r="AG71" s="284" t="str">
        <f t="shared" ca="1" si="90"/>
        <v/>
      </c>
      <c r="AH71" s="284" t="str">
        <f t="shared" ca="1" si="91"/>
        <v/>
      </c>
      <c r="AJ71" s="284" t="str">
        <f t="shared" ca="1" si="92"/>
        <v/>
      </c>
      <c r="AK71" s="284" t="str">
        <f t="shared" ca="1" si="93"/>
        <v/>
      </c>
    </row>
    <row r="72" spans="2:37" ht="18.75" customHeight="1">
      <c r="B72" s="284" t="str">
        <f t="shared" si="94"/>
        <v>岩手県大船渡港</v>
      </c>
      <c r="C72" s="301" t="s">
        <v>1577</v>
      </c>
      <c r="D72" s="221">
        <v>32034</v>
      </c>
      <c r="E72" s="307" t="s">
        <v>1116</v>
      </c>
      <c r="F72" s="220" t="s">
        <v>1119</v>
      </c>
      <c r="G72" s="221" t="s">
        <v>424</v>
      </c>
      <c r="H72" s="302" t="s">
        <v>356</v>
      </c>
      <c r="I72" s="284" t="str">
        <f>IF(COUNTIF($C$4:C72,C72)&gt;1,1,"")</f>
        <v/>
      </c>
      <c r="J72" s="303"/>
      <c r="K72" s="220" t="s">
        <v>1253</v>
      </c>
      <c r="L72" s="221" t="s">
        <v>611</v>
      </c>
      <c r="N72" s="284" t="s">
        <v>1312</v>
      </c>
      <c r="O72" s="284" t="str">
        <f t="shared" ca="1" si="72"/>
        <v>広島港（宇品港）</v>
      </c>
      <c r="P72" s="284" t="str">
        <f t="shared" ca="1" si="73"/>
        <v>呉港</v>
      </c>
      <c r="Q72" s="284" t="str">
        <f t="shared" ca="1" si="74"/>
        <v>尾道糸崎港</v>
      </c>
      <c r="R72" s="284" t="str">
        <f t="shared" ca="1" si="75"/>
        <v>竹原港</v>
      </c>
      <c r="S72" s="284" t="str">
        <f t="shared" ca="1" si="76"/>
        <v>土生港</v>
      </c>
      <c r="T72" s="284" t="str">
        <f t="shared" ca="1" si="77"/>
        <v>福山港（松永を含む）</v>
      </c>
      <c r="U72" s="284" t="str">
        <f t="shared" ca="1" si="78"/>
        <v/>
      </c>
      <c r="V72" s="284" t="str">
        <f t="shared" ca="1" si="79"/>
        <v/>
      </c>
      <c r="W72" s="284" t="str">
        <f t="shared" ca="1" si="80"/>
        <v/>
      </c>
      <c r="X72" s="284" t="str">
        <f t="shared" ca="1" si="81"/>
        <v/>
      </c>
      <c r="Y72" s="284" t="str">
        <f t="shared" ca="1" si="82"/>
        <v/>
      </c>
      <c r="Z72" s="284" t="str">
        <f t="shared" ca="1" si="83"/>
        <v/>
      </c>
      <c r="AA72" s="284" t="str">
        <f t="shared" ca="1" si="84"/>
        <v/>
      </c>
      <c r="AB72" s="284" t="str">
        <f t="shared" ca="1" si="85"/>
        <v/>
      </c>
      <c r="AC72" s="284" t="str">
        <f t="shared" ca="1" si="86"/>
        <v/>
      </c>
      <c r="AD72" s="284" t="str">
        <f t="shared" ca="1" si="87"/>
        <v/>
      </c>
      <c r="AE72" s="284" t="str">
        <f t="shared" ca="1" si="88"/>
        <v/>
      </c>
      <c r="AF72" s="284" t="str">
        <f t="shared" ca="1" si="89"/>
        <v/>
      </c>
      <c r="AG72" s="284" t="str">
        <f t="shared" ca="1" si="90"/>
        <v/>
      </c>
      <c r="AH72" s="284" t="str">
        <f t="shared" ca="1" si="91"/>
        <v/>
      </c>
      <c r="AJ72" s="284" t="str">
        <f t="shared" ca="1" si="92"/>
        <v/>
      </c>
      <c r="AK72" s="284" t="str">
        <f t="shared" ca="1" si="93"/>
        <v/>
      </c>
    </row>
    <row r="73" spans="2:37" ht="18.75" customHeight="1">
      <c r="B73" s="284" t="str">
        <f t="shared" si="94"/>
        <v>岩手県久慈港</v>
      </c>
      <c r="C73" s="301" t="s">
        <v>1578</v>
      </c>
      <c r="D73" s="221">
        <v>32077</v>
      </c>
      <c r="E73" s="307" t="s">
        <v>1116</v>
      </c>
      <c r="F73" s="220" t="s">
        <v>1120</v>
      </c>
      <c r="G73" s="221" t="s">
        <v>425</v>
      </c>
      <c r="H73" s="302" t="s">
        <v>367</v>
      </c>
      <c r="I73" s="284" t="str">
        <f>IF(COUNTIF($C$4:C73,C73)&gt;1,1,"")</f>
        <v/>
      </c>
      <c r="J73" s="308"/>
      <c r="K73" s="220" t="s">
        <v>1252</v>
      </c>
      <c r="L73" s="221" t="s">
        <v>618</v>
      </c>
      <c r="N73" s="284" t="s">
        <v>1324</v>
      </c>
      <c r="O73" s="284" t="str">
        <f t="shared" ca="1" si="72"/>
        <v>下関港（長府港）</v>
      </c>
      <c r="P73" s="284" t="str">
        <f t="shared" ca="1" si="73"/>
        <v>宇部港(宇部港シーバースを除く)</v>
      </c>
      <c r="Q73" s="284" t="str">
        <f t="shared" ca="1" si="74"/>
        <v>萩港</v>
      </c>
      <c r="R73" s="284" t="str">
        <f t="shared" ca="1" si="75"/>
        <v>徳山下松港［徳山地区］</v>
      </c>
      <c r="S73" s="284" t="str">
        <f t="shared" ca="1" si="76"/>
        <v>徳山下松港［下松地区］</v>
      </c>
      <c r="T73" s="284" t="str">
        <f t="shared" ca="1" si="77"/>
        <v>徳山下松港［新南陽地区］（富田港）</v>
      </c>
      <c r="U73" s="284" t="str">
        <f t="shared" ca="1" si="78"/>
        <v>三田尻港（中ノ関）</v>
      </c>
      <c r="V73" s="284" t="str">
        <f t="shared" ca="1" si="79"/>
        <v>岩国港（麻里布港）</v>
      </c>
      <c r="W73" s="284" t="str">
        <f t="shared" ca="1" si="80"/>
        <v>平生港</v>
      </c>
      <c r="X73" s="284" t="str">
        <f t="shared" ca="1" si="81"/>
        <v>宇部港シーバース(西部石油シーバース)</v>
      </c>
      <c r="Y73" s="284" t="str">
        <f t="shared" ca="1" si="82"/>
        <v/>
      </c>
      <c r="Z73" s="284" t="str">
        <f t="shared" ca="1" si="83"/>
        <v/>
      </c>
      <c r="AA73" s="284" t="str">
        <f t="shared" ca="1" si="84"/>
        <v/>
      </c>
      <c r="AB73" s="284" t="str">
        <f t="shared" ca="1" si="85"/>
        <v/>
      </c>
      <c r="AC73" s="284" t="str">
        <f t="shared" ca="1" si="86"/>
        <v/>
      </c>
      <c r="AD73" s="284" t="str">
        <f t="shared" ca="1" si="87"/>
        <v/>
      </c>
      <c r="AE73" s="284" t="str">
        <f t="shared" ca="1" si="88"/>
        <v/>
      </c>
      <c r="AF73" s="284" t="str">
        <f t="shared" ca="1" si="89"/>
        <v/>
      </c>
      <c r="AG73" s="284" t="str">
        <f t="shared" ca="1" si="90"/>
        <v/>
      </c>
      <c r="AH73" s="284" t="str">
        <f t="shared" ca="1" si="91"/>
        <v/>
      </c>
      <c r="AJ73" s="284" t="str">
        <f t="shared" ca="1" si="92"/>
        <v/>
      </c>
      <c r="AK73" s="284" t="str">
        <f t="shared" ca="1" si="93"/>
        <v/>
      </c>
    </row>
    <row r="74" spans="2:37" ht="18.75" customHeight="1">
      <c r="B74" s="284" t="str">
        <f t="shared" si="94"/>
        <v>岩手県山田港</v>
      </c>
      <c r="C74" s="301" t="s">
        <v>1579</v>
      </c>
      <c r="D74" s="221">
        <v>34827</v>
      </c>
      <c r="E74" s="307" t="s">
        <v>1116</v>
      </c>
      <c r="F74" s="220" t="s">
        <v>1121</v>
      </c>
      <c r="G74" s="221" t="s">
        <v>426</v>
      </c>
      <c r="H74" s="302" t="s">
        <v>367</v>
      </c>
      <c r="I74" s="284" t="str">
        <f>IF(COUNTIF($C$4:C74,C74)&gt;1,1,"")</f>
        <v/>
      </c>
      <c r="J74" s="307" t="s">
        <v>1258</v>
      </c>
      <c r="K74" s="220" t="s">
        <v>1259</v>
      </c>
      <c r="L74" s="221" t="s">
        <v>619</v>
      </c>
      <c r="N74" s="284" t="s">
        <v>1340</v>
      </c>
      <c r="O74" s="284" t="str">
        <f t="shared" ca="1" si="72"/>
        <v>徳島小松島港［徳島地区］</v>
      </c>
      <c r="P74" s="284" t="str">
        <f t="shared" ca="1" si="73"/>
        <v>徳島小松島港［小松島地区］</v>
      </c>
      <c r="Q74" s="284" t="str">
        <f t="shared" ca="1" si="74"/>
        <v>橘港</v>
      </c>
      <c r="R74" s="284" t="str">
        <f t="shared" ca="1" si="75"/>
        <v/>
      </c>
      <c r="S74" s="284" t="str">
        <f t="shared" ca="1" si="76"/>
        <v/>
      </c>
      <c r="T74" s="284" t="str">
        <f t="shared" ca="1" si="77"/>
        <v/>
      </c>
      <c r="U74" s="284" t="str">
        <f t="shared" ca="1" si="78"/>
        <v/>
      </c>
      <c r="V74" s="284" t="str">
        <f t="shared" ca="1" si="79"/>
        <v/>
      </c>
      <c r="W74" s="284" t="str">
        <f t="shared" ca="1" si="80"/>
        <v/>
      </c>
      <c r="X74" s="284" t="str">
        <f t="shared" ca="1" si="81"/>
        <v/>
      </c>
      <c r="Y74" s="284" t="str">
        <f t="shared" ca="1" si="82"/>
        <v/>
      </c>
      <c r="Z74" s="284" t="str">
        <f t="shared" ca="1" si="83"/>
        <v/>
      </c>
      <c r="AA74" s="284" t="str">
        <f t="shared" ca="1" si="84"/>
        <v/>
      </c>
      <c r="AB74" s="284" t="str">
        <f t="shared" ca="1" si="85"/>
        <v/>
      </c>
      <c r="AC74" s="284" t="str">
        <f t="shared" ca="1" si="86"/>
        <v/>
      </c>
      <c r="AD74" s="284" t="str">
        <f t="shared" ca="1" si="87"/>
        <v/>
      </c>
      <c r="AE74" s="284" t="str">
        <f t="shared" ca="1" si="88"/>
        <v/>
      </c>
      <c r="AF74" s="284" t="str">
        <f t="shared" ca="1" si="89"/>
        <v/>
      </c>
      <c r="AG74" s="284" t="str">
        <f t="shared" ca="1" si="90"/>
        <v/>
      </c>
      <c r="AH74" s="284" t="str">
        <f t="shared" ca="1" si="91"/>
        <v/>
      </c>
      <c r="AJ74" s="284" t="str">
        <f t="shared" ca="1" si="92"/>
        <v/>
      </c>
      <c r="AK74" s="284" t="str">
        <f t="shared" ca="1" si="93"/>
        <v/>
      </c>
    </row>
    <row r="75" spans="2:37" ht="18.75" customHeight="1">
      <c r="B75" s="284" t="str">
        <f t="shared" si="94"/>
        <v>岩手県大槌港</v>
      </c>
      <c r="C75" s="301" t="s">
        <v>1580</v>
      </c>
      <c r="D75" s="221">
        <v>34614</v>
      </c>
      <c r="E75" s="307" t="s">
        <v>1116</v>
      </c>
      <c r="F75" s="220" t="s">
        <v>1122</v>
      </c>
      <c r="G75" s="221" t="s">
        <v>427</v>
      </c>
      <c r="H75" s="302" t="s">
        <v>367</v>
      </c>
      <c r="I75" s="284" t="str">
        <f>IF(COUNTIF($C$4:C75,C75)&gt;1,1,"")</f>
        <v/>
      </c>
      <c r="J75" s="303"/>
      <c r="K75" s="220" t="s">
        <v>1260</v>
      </c>
      <c r="L75" s="221" t="s">
        <v>620</v>
      </c>
      <c r="N75" s="284" t="s">
        <v>1348</v>
      </c>
      <c r="O75" s="284" t="str">
        <f t="shared" ca="1" si="72"/>
        <v>高松港</v>
      </c>
      <c r="P75" s="284" t="str">
        <f t="shared" ca="1" si="73"/>
        <v>坂出港</v>
      </c>
      <c r="Q75" s="284" t="str">
        <f t="shared" ca="1" si="74"/>
        <v>丸亀港</v>
      </c>
      <c r="R75" s="284" t="str">
        <f t="shared" ca="1" si="75"/>
        <v>多度津港</v>
      </c>
      <c r="S75" s="284" t="str">
        <f t="shared" ca="1" si="76"/>
        <v>詫間港</v>
      </c>
      <c r="T75" s="284" t="str">
        <f t="shared" ca="1" si="77"/>
        <v/>
      </c>
      <c r="U75" s="284" t="str">
        <f t="shared" ca="1" si="78"/>
        <v/>
      </c>
      <c r="V75" s="284" t="str">
        <f t="shared" ca="1" si="79"/>
        <v/>
      </c>
      <c r="W75" s="284" t="str">
        <f t="shared" ca="1" si="80"/>
        <v/>
      </c>
      <c r="X75" s="284" t="str">
        <f t="shared" ca="1" si="81"/>
        <v/>
      </c>
      <c r="Y75" s="284" t="str">
        <f t="shared" ca="1" si="82"/>
        <v/>
      </c>
      <c r="Z75" s="284" t="str">
        <f t="shared" ca="1" si="83"/>
        <v/>
      </c>
      <c r="AA75" s="284" t="str">
        <f t="shared" ca="1" si="84"/>
        <v/>
      </c>
      <c r="AB75" s="284" t="str">
        <f t="shared" ca="1" si="85"/>
        <v/>
      </c>
      <c r="AC75" s="284" t="str">
        <f t="shared" ca="1" si="86"/>
        <v/>
      </c>
      <c r="AD75" s="284" t="str">
        <f t="shared" ca="1" si="87"/>
        <v/>
      </c>
      <c r="AE75" s="284" t="str">
        <f t="shared" ca="1" si="88"/>
        <v/>
      </c>
      <c r="AF75" s="284" t="str">
        <f t="shared" ca="1" si="89"/>
        <v/>
      </c>
      <c r="AG75" s="284" t="str">
        <f t="shared" ca="1" si="90"/>
        <v/>
      </c>
      <c r="AH75" s="284" t="str">
        <f t="shared" ca="1" si="91"/>
        <v/>
      </c>
      <c r="AJ75" s="284" t="str">
        <f t="shared" ca="1" si="92"/>
        <v/>
      </c>
      <c r="AK75" s="284" t="str">
        <f t="shared" ca="1" si="93"/>
        <v/>
      </c>
    </row>
    <row r="76" spans="2:37" ht="18.75" customHeight="1">
      <c r="B76" s="284" t="str">
        <f t="shared" si="94"/>
        <v>岩手県小本港</v>
      </c>
      <c r="C76" s="301" t="s">
        <v>1581</v>
      </c>
      <c r="D76" s="221">
        <v>34835</v>
      </c>
      <c r="E76" s="307" t="s">
        <v>1116</v>
      </c>
      <c r="F76" s="220" t="s">
        <v>1123</v>
      </c>
      <c r="G76" s="221" t="s">
        <v>428</v>
      </c>
      <c r="H76" s="302" t="s">
        <v>367</v>
      </c>
      <c r="I76" s="284" t="str">
        <f>IF(COUNTIF($C$4:C76,C76)&gt;1,1,"")</f>
        <v/>
      </c>
      <c r="J76" s="303"/>
      <c r="K76" s="220" t="s">
        <v>1261</v>
      </c>
      <c r="L76" s="221" t="s">
        <v>621</v>
      </c>
      <c r="N76" s="284" t="s">
        <v>1360</v>
      </c>
      <c r="O76" s="284" t="str">
        <f t="shared" ca="1" si="72"/>
        <v>松山港（高浜港・三ッ浜港）</v>
      </c>
      <c r="P76" s="284" t="str">
        <f t="shared" ca="1" si="73"/>
        <v>今治港</v>
      </c>
      <c r="Q76" s="284" t="str">
        <f t="shared" ca="1" si="74"/>
        <v>宇和島港</v>
      </c>
      <c r="R76" s="284" t="str">
        <f t="shared" ca="1" si="75"/>
        <v>新居浜港</v>
      </c>
      <c r="S76" s="284" t="str">
        <f t="shared" ca="1" si="76"/>
        <v>三島川之江港</v>
      </c>
      <c r="T76" s="284" t="str">
        <f t="shared" ca="1" si="77"/>
        <v/>
      </c>
      <c r="U76" s="284" t="str">
        <f t="shared" ca="1" si="78"/>
        <v/>
      </c>
      <c r="V76" s="284" t="str">
        <f t="shared" ca="1" si="79"/>
        <v/>
      </c>
      <c r="W76" s="284" t="str">
        <f t="shared" ca="1" si="80"/>
        <v/>
      </c>
      <c r="X76" s="284" t="str">
        <f t="shared" ca="1" si="81"/>
        <v/>
      </c>
      <c r="Y76" s="284" t="str">
        <f t="shared" ca="1" si="82"/>
        <v/>
      </c>
      <c r="Z76" s="284" t="str">
        <f t="shared" ca="1" si="83"/>
        <v/>
      </c>
      <c r="AA76" s="284" t="str">
        <f t="shared" ca="1" si="84"/>
        <v/>
      </c>
      <c r="AB76" s="284" t="str">
        <f t="shared" ca="1" si="85"/>
        <v/>
      </c>
      <c r="AC76" s="284" t="str">
        <f t="shared" ca="1" si="86"/>
        <v/>
      </c>
      <c r="AD76" s="284" t="str">
        <f t="shared" ca="1" si="87"/>
        <v/>
      </c>
      <c r="AE76" s="284" t="str">
        <f t="shared" ca="1" si="88"/>
        <v/>
      </c>
      <c r="AF76" s="284" t="str">
        <f t="shared" ca="1" si="89"/>
        <v/>
      </c>
      <c r="AG76" s="284" t="str">
        <f t="shared" ca="1" si="90"/>
        <v/>
      </c>
      <c r="AH76" s="284" t="str">
        <f t="shared" ca="1" si="91"/>
        <v/>
      </c>
      <c r="AJ76" s="284" t="str">
        <f t="shared" ca="1" si="92"/>
        <v/>
      </c>
      <c r="AK76" s="284" t="str">
        <f t="shared" ca="1" si="93"/>
        <v/>
      </c>
    </row>
    <row r="77" spans="2:37" ht="18.75" customHeight="1">
      <c r="B77" s="284" t="str">
        <f t="shared" si="94"/>
        <v>宮城県仙台塩釜港［塩釜地区］</v>
      </c>
      <c r="C77" s="301" t="s">
        <v>1582</v>
      </c>
      <c r="D77" s="221">
        <v>42030</v>
      </c>
      <c r="E77" s="307" t="s">
        <v>1124</v>
      </c>
      <c r="F77" s="220" t="s">
        <v>1125</v>
      </c>
      <c r="G77" s="221" t="s">
        <v>429</v>
      </c>
      <c r="H77" s="302" t="s">
        <v>356</v>
      </c>
      <c r="I77" s="284" t="str">
        <f>IF(COUNTIF($C$4:C77,C77)&gt;1,1,"")</f>
        <v/>
      </c>
      <c r="J77" s="303"/>
      <c r="K77" s="220" t="s">
        <v>1262</v>
      </c>
      <c r="L77" s="221" t="s">
        <v>622</v>
      </c>
      <c r="N77" s="284" t="s">
        <v>1375</v>
      </c>
      <c r="O77" s="284" t="str">
        <f t="shared" ca="1" si="72"/>
        <v>高知港</v>
      </c>
      <c r="P77" s="284" t="str">
        <f t="shared" ca="1" si="73"/>
        <v>須崎港</v>
      </c>
      <c r="Q77" s="284" t="str">
        <f t="shared" ca="1" si="74"/>
        <v/>
      </c>
      <c r="R77" s="284" t="str">
        <f t="shared" ca="1" si="75"/>
        <v/>
      </c>
      <c r="S77" s="284" t="str">
        <f t="shared" ca="1" si="76"/>
        <v/>
      </c>
      <c r="T77" s="284" t="str">
        <f t="shared" ca="1" si="77"/>
        <v/>
      </c>
      <c r="U77" s="284" t="str">
        <f t="shared" ca="1" si="78"/>
        <v/>
      </c>
      <c r="V77" s="284" t="str">
        <f t="shared" ca="1" si="79"/>
        <v/>
      </c>
      <c r="W77" s="284" t="str">
        <f t="shared" ca="1" si="80"/>
        <v/>
      </c>
      <c r="X77" s="284" t="str">
        <f t="shared" ca="1" si="81"/>
        <v/>
      </c>
      <c r="Y77" s="284" t="str">
        <f t="shared" ca="1" si="82"/>
        <v/>
      </c>
      <c r="Z77" s="284" t="str">
        <f t="shared" ca="1" si="83"/>
        <v/>
      </c>
      <c r="AA77" s="284" t="str">
        <f t="shared" ca="1" si="84"/>
        <v/>
      </c>
      <c r="AB77" s="284" t="str">
        <f t="shared" ca="1" si="85"/>
        <v/>
      </c>
      <c r="AC77" s="284" t="str">
        <f t="shared" ca="1" si="86"/>
        <v/>
      </c>
      <c r="AD77" s="284" t="str">
        <f t="shared" ca="1" si="87"/>
        <v/>
      </c>
      <c r="AE77" s="284" t="str">
        <f t="shared" ca="1" si="88"/>
        <v/>
      </c>
      <c r="AF77" s="284" t="str">
        <f t="shared" ca="1" si="89"/>
        <v/>
      </c>
      <c r="AG77" s="284" t="str">
        <f t="shared" ca="1" si="90"/>
        <v/>
      </c>
      <c r="AH77" s="284" t="str">
        <f t="shared" ca="1" si="91"/>
        <v/>
      </c>
      <c r="AJ77" s="284" t="str">
        <f t="shared" ca="1" si="92"/>
        <v/>
      </c>
      <c r="AK77" s="284" t="str">
        <f t="shared" ca="1" si="93"/>
        <v/>
      </c>
    </row>
    <row r="78" spans="2:37" ht="18.75" customHeight="1">
      <c r="B78" s="284" t="str">
        <f t="shared" si="94"/>
        <v>宮城県仙台塩釜港［七ケ浜地区］</v>
      </c>
      <c r="C78" s="301" t="s">
        <v>1583</v>
      </c>
      <c r="D78" s="221">
        <v>44041</v>
      </c>
      <c r="E78" s="307" t="s">
        <v>1124</v>
      </c>
      <c r="F78" s="220" t="s">
        <v>1126</v>
      </c>
      <c r="G78" s="221" t="s">
        <v>430</v>
      </c>
      <c r="H78" s="302" t="s">
        <v>356</v>
      </c>
      <c r="I78" s="284" t="str">
        <f>IF(COUNTIF($C$4:C78,C78)&gt;1,1,"")</f>
        <v/>
      </c>
      <c r="J78" s="303"/>
      <c r="K78" s="220" t="s">
        <v>1264</v>
      </c>
      <c r="L78" s="221" t="s">
        <v>624</v>
      </c>
      <c r="N78" s="284" t="s">
        <v>1383</v>
      </c>
      <c r="O78" s="284" t="str">
        <f t="shared" ca="1" si="72"/>
        <v>博多港（西戸崎港）</v>
      </c>
      <c r="P78" s="284" t="str">
        <f t="shared" ca="1" si="73"/>
        <v>北九州港</v>
      </c>
      <c r="Q78" s="284" t="str">
        <f t="shared" ca="1" si="74"/>
        <v>三池港</v>
      </c>
      <c r="R78" s="284" t="str">
        <f t="shared" ca="1" si="75"/>
        <v>苅田港</v>
      </c>
      <c r="S78" s="284" t="str">
        <f t="shared" ca="1" si="76"/>
        <v/>
      </c>
      <c r="T78" s="284" t="str">
        <f t="shared" ca="1" si="77"/>
        <v/>
      </c>
      <c r="U78" s="284" t="str">
        <f t="shared" ca="1" si="78"/>
        <v/>
      </c>
      <c r="V78" s="284" t="str">
        <f t="shared" ca="1" si="79"/>
        <v/>
      </c>
      <c r="W78" s="284" t="str">
        <f t="shared" ca="1" si="80"/>
        <v/>
      </c>
      <c r="X78" s="284" t="str">
        <f t="shared" ca="1" si="81"/>
        <v/>
      </c>
      <c r="Y78" s="284" t="str">
        <f t="shared" ca="1" si="82"/>
        <v/>
      </c>
      <c r="Z78" s="284" t="str">
        <f t="shared" ca="1" si="83"/>
        <v/>
      </c>
      <c r="AA78" s="284" t="str">
        <f t="shared" ca="1" si="84"/>
        <v/>
      </c>
      <c r="AB78" s="284" t="str">
        <f t="shared" ca="1" si="85"/>
        <v/>
      </c>
      <c r="AC78" s="284" t="str">
        <f t="shared" ca="1" si="86"/>
        <v/>
      </c>
      <c r="AD78" s="284" t="str">
        <f t="shared" ca="1" si="87"/>
        <v/>
      </c>
      <c r="AE78" s="284" t="str">
        <f t="shared" ca="1" si="88"/>
        <v/>
      </c>
      <c r="AF78" s="284" t="str">
        <f t="shared" ca="1" si="89"/>
        <v/>
      </c>
      <c r="AG78" s="284" t="str">
        <f t="shared" ca="1" si="90"/>
        <v/>
      </c>
      <c r="AH78" s="284" t="str">
        <f t="shared" ca="1" si="91"/>
        <v/>
      </c>
      <c r="AJ78" s="284" t="str">
        <f t="shared" ca="1" si="92"/>
        <v/>
      </c>
      <c r="AK78" s="284" t="str">
        <f t="shared" ca="1" si="93"/>
        <v/>
      </c>
    </row>
    <row r="79" spans="2:37" ht="18.75" customHeight="1">
      <c r="B79" s="284" t="str">
        <f t="shared" si="94"/>
        <v>宮城県石巻港</v>
      </c>
      <c r="C79" s="301" t="s">
        <v>1584</v>
      </c>
      <c r="D79" s="221">
        <v>42021</v>
      </c>
      <c r="E79" s="307" t="s">
        <v>1124</v>
      </c>
      <c r="F79" s="220" t="s">
        <v>1127</v>
      </c>
      <c r="G79" s="221" t="s">
        <v>431</v>
      </c>
      <c r="H79" s="302" t="s">
        <v>356</v>
      </c>
      <c r="I79" s="284" t="str">
        <f>IF(COUNTIF($C$4:C79,C79)&gt;1,1,"")</f>
        <v/>
      </c>
      <c r="J79" s="303"/>
      <c r="K79" s="220" t="s">
        <v>1268</v>
      </c>
      <c r="L79" s="221" t="s">
        <v>628</v>
      </c>
      <c r="N79" s="284" t="s">
        <v>1390</v>
      </c>
      <c r="O79" s="284" t="str">
        <f t="shared" ca="1" si="72"/>
        <v>唐津港</v>
      </c>
      <c r="P79" s="284" t="str">
        <f t="shared" ca="1" si="73"/>
        <v>伊万里港</v>
      </c>
      <c r="Q79" s="284" t="str">
        <f t="shared" ca="1" si="74"/>
        <v/>
      </c>
      <c r="R79" s="284" t="str">
        <f t="shared" ca="1" si="75"/>
        <v/>
      </c>
      <c r="S79" s="284" t="str">
        <f t="shared" ca="1" si="76"/>
        <v/>
      </c>
      <c r="T79" s="284" t="str">
        <f t="shared" ca="1" si="77"/>
        <v/>
      </c>
      <c r="U79" s="284" t="str">
        <f t="shared" ca="1" si="78"/>
        <v/>
      </c>
      <c r="V79" s="284" t="str">
        <f t="shared" ca="1" si="79"/>
        <v/>
      </c>
      <c r="W79" s="284" t="str">
        <f t="shared" ca="1" si="80"/>
        <v/>
      </c>
      <c r="X79" s="284" t="str">
        <f t="shared" ca="1" si="81"/>
        <v/>
      </c>
      <c r="Y79" s="284" t="str">
        <f t="shared" ca="1" si="82"/>
        <v/>
      </c>
      <c r="Z79" s="284" t="str">
        <f t="shared" ca="1" si="83"/>
        <v/>
      </c>
      <c r="AA79" s="284" t="str">
        <f t="shared" ca="1" si="84"/>
        <v/>
      </c>
      <c r="AB79" s="284" t="str">
        <f t="shared" ca="1" si="85"/>
        <v/>
      </c>
      <c r="AC79" s="284" t="str">
        <f t="shared" ca="1" si="86"/>
        <v/>
      </c>
      <c r="AD79" s="284" t="str">
        <f t="shared" ca="1" si="87"/>
        <v/>
      </c>
      <c r="AE79" s="284" t="str">
        <f t="shared" ca="1" si="88"/>
        <v/>
      </c>
      <c r="AF79" s="284" t="str">
        <f t="shared" ca="1" si="89"/>
        <v/>
      </c>
      <c r="AG79" s="284" t="str">
        <f t="shared" ca="1" si="90"/>
        <v/>
      </c>
      <c r="AH79" s="284" t="str">
        <f t="shared" ca="1" si="91"/>
        <v/>
      </c>
      <c r="AJ79" s="284" t="str">
        <f t="shared" ca="1" si="92"/>
        <v/>
      </c>
      <c r="AK79" s="284" t="str">
        <f t="shared" ca="1" si="93"/>
        <v/>
      </c>
    </row>
    <row r="80" spans="2:37" ht="18.75" customHeight="1">
      <c r="B80" s="284" t="str">
        <f t="shared" si="94"/>
        <v>宮城県気仙沼港</v>
      </c>
      <c r="C80" s="301" t="s">
        <v>1586</v>
      </c>
      <c r="D80" s="221">
        <v>42056</v>
      </c>
      <c r="E80" s="307" t="s">
        <v>1124</v>
      </c>
      <c r="F80" s="220" t="s">
        <v>1128</v>
      </c>
      <c r="G80" s="221" t="s">
        <v>432</v>
      </c>
      <c r="H80" s="302" t="s">
        <v>367</v>
      </c>
      <c r="I80" s="284" t="str">
        <f>IF(COUNTIF($C$4:C80,C80)&gt;1,1,"")</f>
        <v/>
      </c>
      <c r="J80" s="303"/>
      <c r="K80" s="220" t="s">
        <v>1270</v>
      </c>
      <c r="L80" s="221" t="s">
        <v>631</v>
      </c>
      <c r="N80" s="284" t="s">
        <v>1396</v>
      </c>
      <c r="O80" s="284" t="str">
        <f t="shared" ca="1" si="72"/>
        <v>長崎港</v>
      </c>
      <c r="P80" s="284" t="str">
        <f t="shared" ca="1" si="73"/>
        <v>佐世保港</v>
      </c>
      <c r="Q80" s="284" t="str">
        <f t="shared" ca="1" si="74"/>
        <v>松浦港</v>
      </c>
      <c r="R80" s="284" t="str">
        <f t="shared" ca="1" si="75"/>
        <v>厳原港</v>
      </c>
      <c r="S80" s="284" t="str">
        <f t="shared" ca="1" si="76"/>
        <v>松島港</v>
      </c>
      <c r="T80" s="284" t="str">
        <f t="shared" ca="1" si="77"/>
        <v/>
      </c>
      <c r="U80" s="284" t="str">
        <f t="shared" ca="1" si="78"/>
        <v/>
      </c>
      <c r="V80" s="284" t="str">
        <f t="shared" ca="1" si="79"/>
        <v/>
      </c>
      <c r="W80" s="284" t="str">
        <f t="shared" ca="1" si="80"/>
        <v/>
      </c>
      <c r="X80" s="284" t="str">
        <f t="shared" ca="1" si="81"/>
        <v/>
      </c>
      <c r="Y80" s="284" t="str">
        <f t="shared" ca="1" si="82"/>
        <v/>
      </c>
      <c r="Z80" s="284" t="str">
        <f t="shared" ca="1" si="83"/>
        <v/>
      </c>
      <c r="AA80" s="284" t="str">
        <f t="shared" ca="1" si="84"/>
        <v/>
      </c>
      <c r="AB80" s="284" t="str">
        <f t="shared" ca="1" si="85"/>
        <v/>
      </c>
      <c r="AC80" s="284" t="str">
        <f t="shared" ca="1" si="86"/>
        <v/>
      </c>
      <c r="AD80" s="284" t="str">
        <f t="shared" ca="1" si="87"/>
        <v/>
      </c>
      <c r="AE80" s="284" t="str">
        <f t="shared" ca="1" si="88"/>
        <v/>
      </c>
      <c r="AF80" s="284" t="str">
        <f t="shared" ca="1" si="89"/>
        <v/>
      </c>
      <c r="AG80" s="284" t="str">
        <f t="shared" ca="1" si="90"/>
        <v/>
      </c>
      <c r="AH80" s="284" t="str">
        <f t="shared" ca="1" si="91"/>
        <v/>
      </c>
      <c r="AJ80" s="284" t="str">
        <f t="shared" ca="1" si="92"/>
        <v/>
      </c>
      <c r="AK80" s="284" t="str">
        <f t="shared" ca="1" si="93"/>
        <v/>
      </c>
    </row>
    <row r="81" spans="2:37" ht="18.75" customHeight="1">
      <c r="B81" s="284" t="str">
        <f t="shared" si="94"/>
        <v>宮城県女川港</v>
      </c>
      <c r="C81" s="301" t="s">
        <v>1585</v>
      </c>
      <c r="D81" s="221">
        <v>45811</v>
      </c>
      <c r="E81" s="307" t="s">
        <v>1124</v>
      </c>
      <c r="F81" s="220" t="s">
        <v>1129</v>
      </c>
      <c r="G81" s="221" t="s">
        <v>433</v>
      </c>
      <c r="H81" s="302" t="s">
        <v>367</v>
      </c>
      <c r="I81" s="284" t="str">
        <f>IF(COUNTIF($C$4:C81,C81)&gt;1,1,"")</f>
        <v/>
      </c>
      <c r="J81" s="303"/>
      <c r="K81" s="220" t="s">
        <v>1271</v>
      </c>
      <c r="L81" s="221" t="s">
        <v>632</v>
      </c>
      <c r="N81" s="284" t="s">
        <v>1417</v>
      </c>
      <c r="O81" s="284" t="str">
        <f t="shared" ca="1" si="72"/>
        <v>八代港</v>
      </c>
      <c r="P81" s="284" t="str">
        <f t="shared" ca="1" si="73"/>
        <v>水俣港</v>
      </c>
      <c r="Q81" s="284" t="str">
        <f t="shared" ca="1" si="74"/>
        <v>三角港</v>
      </c>
      <c r="R81" s="284" t="str">
        <f t="shared" ca="1" si="75"/>
        <v>熊本港</v>
      </c>
      <c r="S81" s="284" t="str">
        <f t="shared" ca="1" si="76"/>
        <v/>
      </c>
      <c r="T81" s="284" t="str">
        <f t="shared" ca="1" si="77"/>
        <v/>
      </c>
      <c r="U81" s="284" t="str">
        <f t="shared" ca="1" si="78"/>
        <v/>
      </c>
      <c r="V81" s="284" t="str">
        <f t="shared" ca="1" si="79"/>
        <v/>
      </c>
      <c r="W81" s="284" t="str">
        <f t="shared" ca="1" si="80"/>
        <v/>
      </c>
      <c r="X81" s="284" t="str">
        <f t="shared" ca="1" si="81"/>
        <v/>
      </c>
      <c r="Y81" s="284" t="str">
        <f t="shared" ca="1" si="82"/>
        <v/>
      </c>
      <c r="Z81" s="284" t="str">
        <f t="shared" ca="1" si="83"/>
        <v/>
      </c>
      <c r="AA81" s="284" t="str">
        <f t="shared" ca="1" si="84"/>
        <v/>
      </c>
      <c r="AB81" s="284" t="str">
        <f t="shared" ca="1" si="85"/>
        <v/>
      </c>
      <c r="AC81" s="284" t="str">
        <f t="shared" ca="1" si="86"/>
        <v/>
      </c>
      <c r="AD81" s="284" t="str">
        <f t="shared" ca="1" si="87"/>
        <v/>
      </c>
      <c r="AE81" s="284" t="str">
        <f t="shared" ca="1" si="88"/>
        <v/>
      </c>
      <c r="AF81" s="284" t="str">
        <f t="shared" ca="1" si="89"/>
        <v/>
      </c>
      <c r="AG81" s="284" t="str">
        <f t="shared" ca="1" si="90"/>
        <v/>
      </c>
      <c r="AH81" s="284" t="str">
        <f t="shared" ca="1" si="91"/>
        <v/>
      </c>
      <c r="AJ81" s="284" t="str">
        <f t="shared" ca="1" si="92"/>
        <v/>
      </c>
      <c r="AK81" s="284" t="str">
        <f t="shared" ca="1" si="93"/>
        <v/>
      </c>
    </row>
    <row r="82" spans="2:37" ht="18.75" customHeight="1">
      <c r="B82" s="284" t="str">
        <f t="shared" si="94"/>
        <v>宮城県鮎川港</v>
      </c>
      <c r="C82" s="301" t="s">
        <v>1587</v>
      </c>
      <c r="D82" s="221">
        <v>42021</v>
      </c>
      <c r="E82" s="307" t="s">
        <v>1124</v>
      </c>
      <c r="F82" s="220" t="s">
        <v>1127</v>
      </c>
      <c r="G82" s="221" t="s">
        <v>434</v>
      </c>
      <c r="H82" s="302" t="s">
        <v>367</v>
      </c>
      <c r="I82" s="284" t="str">
        <f>IF(COUNTIF($C$4:C82,C82)&gt;1,1,"")</f>
        <v/>
      </c>
      <c r="J82" s="303"/>
      <c r="K82" s="220" t="s">
        <v>1272</v>
      </c>
      <c r="L82" s="221" t="s">
        <v>633</v>
      </c>
      <c r="N82" s="284" t="s">
        <v>1426</v>
      </c>
      <c r="O82" s="284" t="str">
        <f t="shared" ca="1" si="72"/>
        <v>大分港（鶴崎港）</v>
      </c>
      <c r="P82" s="284" t="str">
        <f t="shared" ca="1" si="73"/>
        <v>佐伯港</v>
      </c>
      <c r="Q82" s="284" t="str">
        <f t="shared" ca="1" si="74"/>
        <v>津久見港</v>
      </c>
      <c r="R82" s="284" t="str">
        <f t="shared" ca="1" si="75"/>
        <v>佐賀関港</v>
      </c>
      <c r="S82" s="284" t="str">
        <f t="shared" ca="1" si="76"/>
        <v>中津港</v>
      </c>
      <c r="T82" s="284" t="str">
        <f t="shared" ca="1" si="77"/>
        <v/>
      </c>
      <c r="U82" s="284" t="str">
        <f t="shared" ca="1" si="78"/>
        <v/>
      </c>
      <c r="V82" s="284" t="str">
        <f t="shared" ca="1" si="79"/>
        <v/>
      </c>
      <c r="W82" s="284" t="str">
        <f t="shared" ca="1" si="80"/>
        <v/>
      </c>
      <c r="X82" s="284" t="str">
        <f t="shared" ca="1" si="81"/>
        <v/>
      </c>
      <c r="Y82" s="284" t="str">
        <f t="shared" ca="1" si="82"/>
        <v/>
      </c>
      <c r="Z82" s="284" t="str">
        <f t="shared" ca="1" si="83"/>
        <v/>
      </c>
      <c r="AA82" s="284" t="str">
        <f t="shared" ca="1" si="84"/>
        <v/>
      </c>
      <c r="AB82" s="284" t="str">
        <f t="shared" ca="1" si="85"/>
        <v/>
      </c>
      <c r="AC82" s="284" t="str">
        <f t="shared" ca="1" si="86"/>
        <v/>
      </c>
      <c r="AD82" s="284" t="str">
        <f t="shared" ca="1" si="87"/>
        <v/>
      </c>
      <c r="AE82" s="284" t="str">
        <f t="shared" ca="1" si="88"/>
        <v/>
      </c>
      <c r="AF82" s="284" t="str">
        <f t="shared" ca="1" si="89"/>
        <v/>
      </c>
      <c r="AG82" s="284" t="str">
        <f t="shared" ca="1" si="90"/>
        <v/>
      </c>
      <c r="AH82" s="284" t="str">
        <f t="shared" ca="1" si="91"/>
        <v/>
      </c>
      <c r="AJ82" s="284" t="str">
        <f t="shared" ca="1" si="92"/>
        <v/>
      </c>
      <c r="AK82" s="284" t="str">
        <f t="shared" ca="1" si="93"/>
        <v/>
      </c>
    </row>
    <row r="83" spans="2:37" ht="18.75" customHeight="1">
      <c r="B83" s="284" t="str">
        <f t="shared" si="94"/>
        <v>宮城県仙台塩釜港［仙台地区］（第六桟橋を除く）</v>
      </c>
      <c r="C83" s="301" t="s">
        <v>1588</v>
      </c>
      <c r="D83" s="221">
        <v>41009</v>
      </c>
      <c r="E83" s="307" t="s">
        <v>1124</v>
      </c>
      <c r="F83" s="220" t="s">
        <v>1130</v>
      </c>
      <c r="G83" s="221" t="s">
        <v>435</v>
      </c>
      <c r="H83" s="302" t="s">
        <v>356</v>
      </c>
      <c r="I83" s="284" t="str">
        <f>IF(COUNTIF($C$4:C83,C83)&gt;1,1,"")</f>
        <v/>
      </c>
      <c r="J83" s="303"/>
      <c r="K83" s="220" t="s">
        <v>1273</v>
      </c>
      <c r="L83" s="221" t="s">
        <v>634</v>
      </c>
      <c r="N83" s="284" t="s">
        <v>1438</v>
      </c>
      <c r="O83" s="284" t="str">
        <f t="shared" ca="1" si="72"/>
        <v>油津港</v>
      </c>
      <c r="P83" s="284" t="str">
        <f t="shared" ca="1" si="73"/>
        <v>細島港</v>
      </c>
      <c r="Q83" s="284" t="str">
        <f t="shared" ca="1" si="74"/>
        <v/>
      </c>
      <c r="R83" s="284" t="str">
        <f t="shared" ca="1" si="75"/>
        <v/>
      </c>
      <c r="S83" s="284" t="str">
        <f t="shared" ca="1" si="76"/>
        <v/>
      </c>
      <c r="T83" s="284" t="str">
        <f t="shared" ca="1" si="77"/>
        <v/>
      </c>
      <c r="U83" s="284" t="str">
        <f t="shared" ca="1" si="78"/>
        <v/>
      </c>
      <c r="V83" s="284" t="str">
        <f t="shared" ca="1" si="79"/>
        <v/>
      </c>
      <c r="W83" s="284" t="str">
        <f t="shared" ca="1" si="80"/>
        <v/>
      </c>
      <c r="X83" s="284" t="str">
        <f t="shared" ca="1" si="81"/>
        <v/>
      </c>
      <c r="Y83" s="284" t="str">
        <f t="shared" ca="1" si="82"/>
        <v/>
      </c>
      <c r="Z83" s="284" t="str">
        <f t="shared" ca="1" si="83"/>
        <v/>
      </c>
      <c r="AA83" s="284" t="str">
        <f t="shared" ca="1" si="84"/>
        <v/>
      </c>
      <c r="AB83" s="284" t="str">
        <f t="shared" ca="1" si="85"/>
        <v/>
      </c>
      <c r="AC83" s="284" t="str">
        <f t="shared" ca="1" si="86"/>
        <v/>
      </c>
      <c r="AD83" s="284" t="str">
        <f t="shared" ca="1" si="87"/>
        <v/>
      </c>
      <c r="AE83" s="284" t="str">
        <f t="shared" ca="1" si="88"/>
        <v/>
      </c>
      <c r="AF83" s="284" t="str">
        <f t="shared" ca="1" si="89"/>
        <v/>
      </c>
      <c r="AG83" s="284" t="str">
        <f t="shared" ca="1" si="90"/>
        <v/>
      </c>
      <c r="AH83" s="284" t="str">
        <f t="shared" ca="1" si="91"/>
        <v/>
      </c>
      <c r="AJ83" s="284" t="str">
        <f t="shared" ca="1" si="92"/>
        <v/>
      </c>
      <c r="AK83" s="284" t="str">
        <f t="shared" ca="1" si="93"/>
        <v/>
      </c>
    </row>
    <row r="84" spans="2:37" ht="18.75" customHeight="1">
      <c r="B84" s="284" t="str">
        <f t="shared" si="94"/>
        <v>宮城県仙台塩釜港［仙台地区］（第六桟橋分）</v>
      </c>
      <c r="C84" s="301" t="s">
        <v>1589</v>
      </c>
      <c r="D84" s="221">
        <v>42099</v>
      </c>
      <c r="E84" s="307" t="s">
        <v>1124</v>
      </c>
      <c r="F84" s="220" t="s">
        <v>1131</v>
      </c>
      <c r="G84" s="221" t="s">
        <v>436</v>
      </c>
      <c r="H84" s="302" t="s">
        <v>356</v>
      </c>
      <c r="I84" s="284" t="str">
        <f>IF(COUNTIF($C$4:C84,C84)&gt;1,1,"")</f>
        <v/>
      </c>
      <c r="J84" s="303"/>
      <c r="K84" s="220" t="s">
        <v>1274</v>
      </c>
      <c r="L84" s="221" t="s">
        <v>637</v>
      </c>
      <c r="N84" s="284" t="s">
        <v>1444</v>
      </c>
      <c r="O84" s="284" t="str">
        <f t="shared" ca="1" si="72"/>
        <v>鹿児島港</v>
      </c>
      <c r="P84" s="284" t="str">
        <f t="shared" ca="1" si="73"/>
        <v>志布志港</v>
      </c>
      <c r="Q84" s="284" t="str">
        <f t="shared" ca="1" si="74"/>
        <v>喜入港</v>
      </c>
      <c r="R84" s="284" t="str">
        <f t="shared" ca="1" si="75"/>
        <v>川内港</v>
      </c>
      <c r="S84" s="284" t="str">
        <f t="shared" ca="1" si="76"/>
        <v>枕崎港</v>
      </c>
      <c r="T84" s="284" t="str">
        <f t="shared" ca="1" si="77"/>
        <v/>
      </c>
      <c r="U84" s="284" t="str">
        <f t="shared" ca="1" si="78"/>
        <v/>
      </c>
      <c r="V84" s="284" t="str">
        <f t="shared" ca="1" si="79"/>
        <v/>
      </c>
      <c r="W84" s="284" t="str">
        <f t="shared" ca="1" si="80"/>
        <v/>
      </c>
      <c r="X84" s="284" t="str">
        <f t="shared" ca="1" si="81"/>
        <v/>
      </c>
      <c r="Y84" s="284" t="str">
        <f t="shared" ca="1" si="82"/>
        <v/>
      </c>
      <c r="Z84" s="284" t="str">
        <f t="shared" ca="1" si="83"/>
        <v/>
      </c>
      <c r="AA84" s="284" t="str">
        <f t="shared" ca="1" si="84"/>
        <v/>
      </c>
      <c r="AB84" s="284" t="str">
        <f t="shared" ca="1" si="85"/>
        <v/>
      </c>
      <c r="AC84" s="284" t="str">
        <f t="shared" ca="1" si="86"/>
        <v/>
      </c>
      <c r="AD84" s="284" t="str">
        <f t="shared" ca="1" si="87"/>
        <v/>
      </c>
      <c r="AE84" s="284" t="str">
        <f t="shared" ca="1" si="88"/>
        <v/>
      </c>
      <c r="AF84" s="284" t="str">
        <f t="shared" ca="1" si="89"/>
        <v/>
      </c>
      <c r="AG84" s="284" t="str">
        <f t="shared" ca="1" si="90"/>
        <v/>
      </c>
      <c r="AH84" s="284" t="str">
        <f t="shared" ca="1" si="91"/>
        <v/>
      </c>
      <c r="AJ84" s="284" t="str">
        <f t="shared" ca="1" si="92"/>
        <v/>
      </c>
      <c r="AK84" s="284" t="str">
        <f t="shared" ca="1" si="93"/>
        <v/>
      </c>
    </row>
    <row r="85" spans="2:37" ht="18.75" customHeight="1">
      <c r="B85" s="284" t="str">
        <f t="shared" si="94"/>
        <v>秋田県秋田・船川港［秋田地区］</v>
      </c>
      <c r="C85" s="301" t="s">
        <v>1590</v>
      </c>
      <c r="D85" s="221">
        <v>52019</v>
      </c>
      <c r="E85" s="307" t="s">
        <v>1132</v>
      </c>
      <c r="F85" s="220" t="s">
        <v>1133</v>
      </c>
      <c r="G85" s="221" t="s">
        <v>437</v>
      </c>
      <c r="H85" s="302" t="s">
        <v>356</v>
      </c>
      <c r="I85" s="284" t="str">
        <f>IF(COUNTIF($C$4:C85,C85)&gt;1,1,"")</f>
        <v/>
      </c>
      <c r="J85" s="307" t="s">
        <v>1278</v>
      </c>
      <c r="K85" s="220" t="s">
        <v>1279</v>
      </c>
      <c r="L85" s="221" t="s">
        <v>646</v>
      </c>
      <c r="N85" s="284" t="s">
        <v>1477</v>
      </c>
      <c r="O85" s="284" t="str">
        <f t="shared" ca="1" si="72"/>
        <v>那覇港［那覇埠頭地区］</v>
      </c>
      <c r="P85" s="284" t="str">
        <f t="shared" ca="1" si="73"/>
        <v>那覇港［泊埠頭地区］</v>
      </c>
      <c r="Q85" s="284" t="str">
        <f t="shared" ca="1" si="74"/>
        <v>平良港</v>
      </c>
      <c r="R85" s="284" t="str">
        <f t="shared" ca="1" si="75"/>
        <v>石垣港</v>
      </c>
      <c r="S85" s="284" t="str">
        <f t="shared" ca="1" si="76"/>
        <v>那覇港［新港埠頭地区］</v>
      </c>
      <c r="T85" s="284" t="str">
        <f t="shared" ca="1" si="77"/>
        <v>中城湾港 沖縄電力(株)所有桟橋</v>
      </c>
      <c r="U85" s="284" t="str">
        <f t="shared" ca="1" si="78"/>
        <v>中城湾港 新港地区（うるま市）</v>
      </c>
      <c r="V85" s="284" t="str">
        <f t="shared" ca="1" si="79"/>
        <v>中城湾港 南西石油桟橋</v>
      </c>
      <c r="W85" s="284" t="str">
        <f t="shared" ca="1" si="80"/>
        <v>金武湾港沖縄電力㈱金武火力発電所専用桟橋</v>
      </c>
      <c r="X85" s="284" t="str">
        <f t="shared" ca="1" si="81"/>
        <v>金武湾港沖縄石油精製㈱積出桟橋</v>
      </c>
      <c r="Y85" s="284" t="str">
        <f t="shared" ca="1" si="82"/>
        <v>金武湾港沖縄石油基地㈱積出桟橋</v>
      </c>
      <c r="Z85" s="284" t="str">
        <f t="shared" ca="1" si="83"/>
        <v>金武湾港沖縄電力㈱石川火力発電所専用桟橋</v>
      </c>
      <c r="AA85" s="284" t="str">
        <f t="shared" ca="1" si="84"/>
        <v>馬天港（共同石油㈱専用バースを含む）</v>
      </c>
      <c r="AB85" s="284" t="str">
        <f t="shared" ca="1" si="85"/>
        <v>金武湾港沖縄石油基地㈱シーバース</v>
      </c>
      <c r="AC85" s="284" t="str">
        <f t="shared" ca="1" si="86"/>
        <v>金武湾港沖縄ターミナル㈱シーバース</v>
      </c>
      <c r="AD85" s="284" t="str">
        <f t="shared" ca="1" si="87"/>
        <v>金武湾港 電源開発㈱石川石炭火力発電所専用桟橋</v>
      </c>
      <c r="AE85" s="284" t="str">
        <f t="shared" ca="1" si="88"/>
        <v>金武湾港ナカンヌ興業㈱専用桟橋</v>
      </c>
      <c r="AF85" s="284" t="str">
        <f t="shared" ca="1" si="89"/>
        <v>金武湾港 三菱マテリアル㈱セメント荷揚げ用桟橋</v>
      </c>
      <c r="AG85" s="284" t="str">
        <f t="shared" ca="1" si="90"/>
        <v>金武湾港 東西オイルターミナル㈱沖縄油槽所桟橋</v>
      </c>
      <c r="AH85" s="284" t="str">
        <f t="shared" ca="1" si="91"/>
        <v>那覇港［浦添埠頭地区］</v>
      </c>
      <c r="AJ85" s="284" t="str">
        <f t="shared" ca="1" si="92"/>
        <v>中城湾港 新港地区（沖縄市）</v>
      </c>
      <c r="AK85" s="284" t="str">
        <f t="shared" ca="1" si="93"/>
        <v/>
      </c>
    </row>
    <row r="86" spans="2:37" ht="18.75" customHeight="1">
      <c r="B86" s="284" t="str">
        <f t="shared" si="94"/>
        <v>秋田県秋田・船川港［男鹿地区］</v>
      </c>
      <c r="C86" s="301" t="s">
        <v>1591</v>
      </c>
      <c r="D86" s="221">
        <v>52060</v>
      </c>
      <c r="E86" s="307" t="s">
        <v>1132</v>
      </c>
      <c r="F86" s="220" t="s">
        <v>1134</v>
      </c>
      <c r="G86" s="221" t="s">
        <v>438</v>
      </c>
      <c r="H86" s="302" t="s">
        <v>356</v>
      </c>
      <c r="I86" s="284" t="str">
        <f>IF(COUNTIF($C$4:C86,C86)&gt;1,1,"")</f>
        <v/>
      </c>
      <c r="J86" s="303"/>
      <c r="K86" s="220" t="s">
        <v>1280</v>
      </c>
      <c r="L86" s="221" t="s">
        <v>647</v>
      </c>
      <c r="N86" s="284" t="s">
        <v>1506</v>
      </c>
    </row>
    <row r="87" spans="2:37" ht="18.75" customHeight="1">
      <c r="B87" s="284" t="str">
        <f t="shared" si="94"/>
        <v>秋田県能代港</v>
      </c>
      <c r="C87" s="301" t="s">
        <v>1592</v>
      </c>
      <c r="D87" s="221">
        <v>52027</v>
      </c>
      <c r="E87" s="307" t="s">
        <v>1132</v>
      </c>
      <c r="F87" s="220" t="s">
        <v>1135</v>
      </c>
      <c r="G87" s="221" t="s">
        <v>439</v>
      </c>
      <c r="H87" s="302" t="s">
        <v>356</v>
      </c>
      <c r="I87" s="284" t="str">
        <f>IF(COUNTIF($C$4:C87,C87)&gt;1,1,"")</f>
        <v/>
      </c>
      <c r="J87" s="303"/>
      <c r="K87" s="220" t="s">
        <v>1280</v>
      </c>
      <c r="L87" s="221" t="s">
        <v>648</v>
      </c>
    </row>
    <row r="88" spans="2:37" ht="18.75" customHeight="1">
      <c r="B88" s="284" t="str">
        <f t="shared" si="94"/>
        <v>山形県酒田港</v>
      </c>
      <c r="C88" s="301" t="s">
        <v>1593</v>
      </c>
      <c r="D88" s="221">
        <v>62049</v>
      </c>
      <c r="E88" s="307" t="s">
        <v>1136</v>
      </c>
      <c r="F88" s="220" t="s">
        <v>1137</v>
      </c>
      <c r="G88" s="221" t="s">
        <v>440</v>
      </c>
      <c r="H88" s="302" t="s">
        <v>356</v>
      </c>
      <c r="I88" s="284" t="str">
        <f>IF(COUNTIF($C$4:C88,C88)&gt;1,1,"")</f>
        <v/>
      </c>
      <c r="J88" s="303"/>
      <c r="K88" s="220" t="s">
        <v>1286</v>
      </c>
      <c r="L88" s="221" t="s">
        <v>654</v>
      </c>
    </row>
    <row r="89" spans="2:37" ht="18.75" customHeight="1">
      <c r="B89" s="284" t="str">
        <f t="shared" si="94"/>
        <v>山形県加茂港</v>
      </c>
      <c r="C89" s="301" t="s">
        <v>1594</v>
      </c>
      <c r="D89" s="221">
        <v>62031</v>
      </c>
      <c r="E89" s="307" t="s">
        <v>1136</v>
      </c>
      <c r="F89" s="220" t="s">
        <v>1138</v>
      </c>
      <c r="G89" s="221" t="s">
        <v>441</v>
      </c>
      <c r="H89" s="302" t="s">
        <v>367</v>
      </c>
      <c r="I89" s="284" t="str">
        <f>IF(COUNTIF($C$4:C89,C89)&gt;1,1,"")</f>
        <v/>
      </c>
      <c r="J89" s="303"/>
      <c r="K89" s="220" t="s">
        <v>1280</v>
      </c>
      <c r="L89" s="221" t="s">
        <v>658</v>
      </c>
    </row>
    <row r="90" spans="2:37" ht="18.75" customHeight="1">
      <c r="B90" s="284" t="str">
        <f t="shared" si="94"/>
        <v>福島県小名浜港</v>
      </c>
      <c r="C90" s="301" t="s">
        <v>1595</v>
      </c>
      <c r="D90" s="221">
        <v>72044</v>
      </c>
      <c r="E90" s="307" t="s">
        <v>1139</v>
      </c>
      <c r="F90" s="220" t="s">
        <v>1140</v>
      </c>
      <c r="G90" s="221" t="s">
        <v>442</v>
      </c>
      <c r="H90" s="302" t="s">
        <v>356</v>
      </c>
      <c r="I90" s="284" t="str">
        <f>IF(COUNTIF($C$4:C90,C90)&gt;1,1,"")</f>
        <v/>
      </c>
      <c r="J90" s="307" t="s">
        <v>1289</v>
      </c>
      <c r="K90" s="220" t="s">
        <v>1290</v>
      </c>
      <c r="L90" s="221" t="s">
        <v>660</v>
      </c>
    </row>
    <row r="91" spans="2:37" ht="18.75" customHeight="1">
      <c r="B91" s="284" t="str">
        <f t="shared" si="94"/>
        <v>福島県相馬港</v>
      </c>
      <c r="C91" s="301" t="s">
        <v>1596</v>
      </c>
      <c r="D91" s="221">
        <v>72095</v>
      </c>
      <c r="E91" s="307" t="s">
        <v>1139</v>
      </c>
      <c r="F91" s="220" t="s">
        <v>1141</v>
      </c>
      <c r="G91" s="221" t="s">
        <v>443</v>
      </c>
      <c r="H91" s="302" t="s">
        <v>356</v>
      </c>
      <c r="I91" s="284" t="str">
        <f>IF(COUNTIF($C$4:C91,C91)&gt;1,1,"")</f>
        <v/>
      </c>
      <c r="J91" s="307" t="s">
        <v>1291</v>
      </c>
      <c r="K91" s="220" t="s">
        <v>1292</v>
      </c>
      <c r="L91" s="221" t="s">
        <v>660</v>
      </c>
    </row>
    <row r="92" spans="2:37" ht="18.75" customHeight="1">
      <c r="B92" s="284" t="str">
        <f t="shared" si="94"/>
        <v>福島県福島第一原子力発電所専用港</v>
      </c>
      <c r="C92" s="301" t="s">
        <v>1597</v>
      </c>
      <c r="D92" s="221">
        <v>75451</v>
      </c>
      <c r="E92" s="307" t="s">
        <v>1139</v>
      </c>
      <c r="F92" s="220" t="s">
        <v>1142</v>
      </c>
      <c r="G92" s="221" t="s">
        <v>444</v>
      </c>
      <c r="H92" s="302" t="s">
        <v>367</v>
      </c>
      <c r="I92" s="284" t="str">
        <f>IF(COUNTIF($C$4:C92,C92)&gt;1,1,"")</f>
        <v/>
      </c>
      <c r="J92" s="303"/>
      <c r="K92" s="220" t="s">
        <v>1297</v>
      </c>
      <c r="L92" s="221" t="s">
        <v>666</v>
      </c>
    </row>
    <row r="93" spans="2:37" ht="18.75" customHeight="1">
      <c r="B93" s="284" t="str">
        <f t="shared" si="94"/>
        <v>福島県広野火力発電所専用港</v>
      </c>
      <c r="C93" s="301" t="s">
        <v>1598</v>
      </c>
      <c r="D93" s="221">
        <v>75418</v>
      </c>
      <c r="E93" s="307" t="s">
        <v>1139</v>
      </c>
      <c r="F93" s="220" t="s">
        <v>1143</v>
      </c>
      <c r="G93" s="221" t="s">
        <v>445</v>
      </c>
      <c r="H93" s="302" t="s">
        <v>367</v>
      </c>
      <c r="I93" s="284" t="str">
        <f>IF(COUNTIF($C$4:C93,C93)&gt;1,1,"")</f>
        <v/>
      </c>
      <c r="J93" s="307" t="s">
        <v>1305</v>
      </c>
      <c r="K93" s="220" t="s">
        <v>1306</v>
      </c>
      <c r="L93" s="221" t="s">
        <v>691</v>
      </c>
    </row>
    <row r="94" spans="2:37" ht="18.75" customHeight="1">
      <c r="B94" s="284" t="str">
        <f t="shared" si="94"/>
        <v>福島県福島第二原子力発電所専用港</v>
      </c>
      <c r="C94" s="301" t="s">
        <v>1599</v>
      </c>
      <c r="D94" s="221">
        <v>75434</v>
      </c>
      <c r="E94" s="307" t="s">
        <v>1139</v>
      </c>
      <c r="F94" s="220" t="s">
        <v>1144</v>
      </c>
      <c r="G94" s="221" t="s">
        <v>446</v>
      </c>
      <c r="H94" s="302" t="s">
        <v>367</v>
      </c>
      <c r="I94" s="284" t="str">
        <f>IF(COUNTIF($C$4:C94,C94)&gt;1,1,"")</f>
        <v/>
      </c>
      <c r="J94" s="303"/>
      <c r="K94" s="220" t="s">
        <v>1307</v>
      </c>
      <c r="L94" s="221" t="s">
        <v>693</v>
      </c>
    </row>
    <row r="95" spans="2:37" ht="18.75" customHeight="1">
      <c r="B95" s="284" t="str">
        <f t="shared" si="94"/>
        <v>福島県東北電力原町火力発電所揚灰桟橋</v>
      </c>
      <c r="C95" s="301" t="s">
        <v>1600</v>
      </c>
      <c r="D95" s="221">
        <v>72125</v>
      </c>
      <c r="E95" s="307" t="s">
        <v>1139</v>
      </c>
      <c r="F95" s="220" t="s">
        <v>1145</v>
      </c>
      <c r="G95" s="221" t="s">
        <v>447</v>
      </c>
      <c r="H95" s="302" t="s">
        <v>367</v>
      </c>
      <c r="I95" s="284" t="str">
        <f>IF(COUNTIF($C$4:C95,C95)&gt;1,1,"")</f>
        <v/>
      </c>
      <c r="J95" s="303"/>
      <c r="K95" s="220" t="s">
        <v>1309</v>
      </c>
      <c r="L95" s="221" t="s">
        <v>701</v>
      </c>
    </row>
    <row r="96" spans="2:37" ht="18.75" customHeight="1">
      <c r="B96" s="284" t="str">
        <f t="shared" si="94"/>
        <v>福島県請戸漁港</v>
      </c>
      <c r="C96" s="301" t="s">
        <v>1601</v>
      </c>
      <c r="D96" s="221">
        <v>75477</v>
      </c>
      <c r="E96" s="307" t="s">
        <v>1139</v>
      </c>
      <c r="F96" s="220" t="s">
        <v>1146</v>
      </c>
      <c r="G96" s="221" t="s">
        <v>448</v>
      </c>
      <c r="H96" s="302" t="s">
        <v>367</v>
      </c>
      <c r="I96" s="284" t="str">
        <f>IF(COUNTIF($C$4:C96,C96)&gt;1,1,"")</f>
        <v/>
      </c>
      <c r="J96" s="307" t="s">
        <v>1312</v>
      </c>
      <c r="K96" s="220" t="s">
        <v>1313</v>
      </c>
      <c r="L96" s="221" t="s">
        <v>703</v>
      </c>
    </row>
    <row r="97" spans="2:12" ht="18.75" customHeight="1">
      <c r="B97" s="284" t="str">
        <f t="shared" si="94"/>
        <v>茨城県茨城港（日立港区）</v>
      </c>
      <c r="C97" s="301" t="s">
        <v>1602</v>
      </c>
      <c r="D97" s="221">
        <v>82023</v>
      </c>
      <c r="E97" s="307" t="s">
        <v>1147</v>
      </c>
      <c r="F97" s="220" t="s">
        <v>1148</v>
      </c>
      <c r="G97" s="221" t="s">
        <v>1741</v>
      </c>
      <c r="H97" s="302" t="s">
        <v>356</v>
      </c>
      <c r="I97" s="284" t="str">
        <f>IF(COUNTIF($C$4:C97,C97)&gt;1,1,"")</f>
        <v/>
      </c>
      <c r="J97" s="303"/>
      <c r="K97" s="220" t="s">
        <v>1315</v>
      </c>
      <c r="L97" s="221" t="s">
        <v>704</v>
      </c>
    </row>
    <row r="98" spans="2:12" ht="18.75" customHeight="1">
      <c r="B98" s="284" t="str">
        <f t="shared" si="94"/>
        <v>茨城県鹿島港</v>
      </c>
      <c r="C98" s="301" t="s">
        <v>1603</v>
      </c>
      <c r="D98" s="221">
        <v>82228</v>
      </c>
      <c r="E98" s="307" t="s">
        <v>1147</v>
      </c>
      <c r="F98" s="220" t="s">
        <v>1149</v>
      </c>
      <c r="G98" s="221" t="s">
        <v>450</v>
      </c>
      <c r="H98" s="302" t="s">
        <v>356</v>
      </c>
      <c r="I98" s="284" t="str">
        <f>IF(COUNTIF($C$4:C98,C98)&gt;1,1,"")</f>
        <v/>
      </c>
      <c r="J98" s="303"/>
      <c r="K98" s="220" t="s">
        <v>1316</v>
      </c>
      <c r="L98" s="221" t="s">
        <v>705</v>
      </c>
    </row>
    <row r="99" spans="2:12" ht="18.75" customHeight="1">
      <c r="B99" s="284" t="str">
        <f t="shared" si="94"/>
        <v>茨城県東海港</v>
      </c>
      <c r="C99" s="301" t="s">
        <v>1606</v>
      </c>
      <c r="D99" s="221">
        <v>83411</v>
      </c>
      <c r="E99" s="307" t="s">
        <v>1147</v>
      </c>
      <c r="F99" s="220" t="s">
        <v>1150</v>
      </c>
      <c r="G99" s="221" t="s">
        <v>451</v>
      </c>
      <c r="H99" s="302" t="s">
        <v>367</v>
      </c>
      <c r="I99" s="284" t="str">
        <f>IF(COUNTIF($C$4:C99,C99)&gt;1,1,"")</f>
        <v/>
      </c>
      <c r="J99" s="303"/>
      <c r="K99" s="220" t="s">
        <v>1318</v>
      </c>
      <c r="L99" s="221" t="s">
        <v>706</v>
      </c>
    </row>
    <row r="100" spans="2:12" ht="18.75" customHeight="1">
      <c r="B100" s="284" t="str">
        <f t="shared" si="94"/>
        <v>茨城県茨城港（大洗港区）</v>
      </c>
      <c r="C100" s="301" t="s">
        <v>1604</v>
      </c>
      <c r="D100" s="221">
        <v>83097</v>
      </c>
      <c r="E100" s="307" t="s">
        <v>1147</v>
      </c>
      <c r="F100" s="220" t="s">
        <v>1151</v>
      </c>
      <c r="G100" s="221" t="s">
        <v>1742</v>
      </c>
      <c r="H100" s="302" t="s">
        <v>367</v>
      </c>
      <c r="I100" s="284" t="str">
        <f>IF(COUNTIF($C$4:C100,C100)&gt;1,1,"")</f>
        <v/>
      </c>
      <c r="J100" s="303"/>
      <c r="K100" s="220" t="s">
        <v>1317</v>
      </c>
      <c r="L100" s="221" t="s">
        <v>707</v>
      </c>
    </row>
    <row r="101" spans="2:12" ht="18.75" customHeight="1">
      <c r="B101" s="284" t="str">
        <f t="shared" si="94"/>
        <v>茨城県茨城港（常陸那珂港区）</v>
      </c>
      <c r="C101" s="301" t="s">
        <v>1605</v>
      </c>
      <c r="D101" s="221">
        <v>82210</v>
      </c>
      <c r="E101" s="307" t="s">
        <v>1147</v>
      </c>
      <c r="F101" s="220" t="s">
        <v>1152</v>
      </c>
      <c r="G101" s="221" t="s">
        <v>1743</v>
      </c>
      <c r="H101" s="302" t="s">
        <v>356</v>
      </c>
      <c r="I101" s="284" t="str">
        <f>IF(COUNTIF($C$4:C101,C101)&gt;1,1,"")</f>
        <v/>
      </c>
      <c r="J101" s="303"/>
      <c r="K101" s="220" t="s">
        <v>1319</v>
      </c>
      <c r="L101" s="221" t="s">
        <v>708</v>
      </c>
    </row>
    <row r="102" spans="2:12" ht="18.75" customHeight="1">
      <c r="B102" s="284" t="str">
        <f t="shared" si="94"/>
        <v>千葉県千葉港</v>
      </c>
      <c r="C102" s="301">
        <v>120111</v>
      </c>
      <c r="D102" s="221">
        <v>121002</v>
      </c>
      <c r="E102" s="307" t="s">
        <v>1153</v>
      </c>
      <c r="F102" s="220" t="s">
        <v>1154</v>
      </c>
      <c r="G102" s="221" t="s">
        <v>453</v>
      </c>
      <c r="H102" s="302" t="s">
        <v>356</v>
      </c>
      <c r="I102" s="284" t="str">
        <f>IF(COUNTIF($C$4:C102,C102)&gt;1,1,"")</f>
        <v/>
      </c>
      <c r="J102" s="307" t="s">
        <v>1324</v>
      </c>
      <c r="K102" s="220" t="s">
        <v>1325</v>
      </c>
      <c r="L102" s="221" t="s">
        <v>740</v>
      </c>
    </row>
    <row r="103" spans="2:12" ht="18.75" customHeight="1">
      <c r="B103" s="284" t="str">
        <f t="shared" si="94"/>
        <v>千葉県千葉港（南袖地区）</v>
      </c>
      <c r="C103" s="301">
        <v>120219</v>
      </c>
      <c r="D103" s="221">
        <v>122297</v>
      </c>
      <c r="E103" s="307" t="s">
        <v>1153</v>
      </c>
      <c r="F103" s="220" t="s">
        <v>1155</v>
      </c>
      <c r="G103" s="221" t="s">
        <v>454</v>
      </c>
      <c r="H103" s="302" t="s">
        <v>356</v>
      </c>
      <c r="I103" s="284" t="str">
        <f>IF(COUNTIF($C$4:C103,C103)&gt;1,1,"")</f>
        <v/>
      </c>
      <c r="J103" s="303"/>
      <c r="K103" s="220" t="s">
        <v>1326</v>
      </c>
      <c r="L103" s="221" t="s">
        <v>742</v>
      </c>
    </row>
    <row r="104" spans="2:12" ht="18.75" customHeight="1">
      <c r="B104" s="284" t="str">
        <f t="shared" si="94"/>
        <v>千葉県銚子漁港</v>
      </c>
      <c r="C104" s="301">
        <v>120405</v>
      </c>
      <c r="D104" s="221">
        <v>122025</v>
      </c>
      <c r="E104" s="307" t="s">
        <v>1153</v>
      </c>
      <c r="F104" s="220" t="s">
        <v>1156</v>
      </c>
      <c r="G104" s="221" t="s">
        <v>455</v>
      </c>
      <c r="H104" s="302" t="s">
        <v>367</v>
      </c>
      <c r="I104" s="284" t="str">
        <f>IF(COUNTIF($C$4:C104,C104)&gt;1,1,"")</f>
        <v/>
      </c>
      <c r="J104" s="303"/>
      <c r="K104" s="220" t="s">
        <v>1328</v>
      </c>
      <c r="L104" s="221" t="s">
        <v>743</v>
      </c>
    </row>
    <row r="105" spans="2:12" ht="18.75" customHeight="1">
      <c r="B105" s="284" t="str">
        <f t="shared" si="94"/>
        <v>千葉県館山港</v>
      </c>
      <c r="C105" s="301">
        <v>120707</v>
      </c>
      <c r="D105" s="221">
        <v>122050</v>
      </c>
      <c r="E105" s="307" t="s">
        <v>1153</v>
      </c>
      <c r="F105" s="220" t="s">
        <v>1157</v>
      </c>
      <c r="G105" s="221" t="s">
        <v>456</v>
      </c>
      <c r="H105" s="302" t="s">
        <v>367</v>
      </c>
      <c r="I105" s="284" t="str">
        <f>IF(COUNTIF($C$4:C105,C105)&gt;1,1,"")</f>
        <v/>
      </c>
      <c r="J105" s="303"/>
      <c r="K105" s="220" t="s">
        <v>1329</v>
      </c>
      <c r="L105" s="221" t="s">
        <v>744</v>
      </c>
    </row>
    <row r="106" spans="2:12" ht="18.75" customHeight="1">
      <c r="B106" s="284" t="str">
        <f t="shared" si="94"/>
        <v>千葉県木更津港</v>
      </c>
      <c r="C106" s="301">
        <v>120812</v>
      </c>
      <c r="D106" s="221">
        <v>122068</v>
      </c>
      <c r="E106" s="307" t="s">
        <v>1153</v>
      </c>
      <c r="F106" s="220" t="s">
        <v>1158</v>
      </c>
      <c r="G106" s="221" t="s">
        <v>457</v>
      </c>
      <c r="H106" s="302" t="s">
        <v>356</v>
      </c>
      <c r="I106" s="284" t="str">
        <f>IF(COUNTIF($C$4:C106,C106)&gt;1,1,"")</f>
        <v/>
      </c>
      <c r="J106" s="303"/>
      <c r="K106" s="220" t="s">
        <v>1330</v>
      </c>
      <c r="L106" s="221" t="s">
        <v>745</v>
      </c>
    </row>
    <row r="107" spans="2:12" ht="18.75" customHeight="1">
      <c r="B107" s="284" t="str">
        <f t="shared" si="94"/>
        <v>千葉県勝山港</v>
      </c>
      <c r="C107" s="301">
        <v>121002</v>
      </c>
      <c r="D107" s="221">
        <v>124630</v>
      </c>
      <c r="E107" s="307" t="s">
        <v>1153</v>
      </c>
      <c r="F107" s="220" t="s">
        <v>1160</v>
      </c>
      <c r="G107" s="221" t="s">
        <v>458</v>
      </c>
      <c r="H107" s="302" t="s">
        <v>367</v>
      </c>
      <c r="I107" s="284" t="str">
        <f>IF(COUNTIF($C$4:C107,C107)&gt;1,1,"")</f>
        <v/>
      </c>
      <c r="J107" s="303"/>
      <c r="K107" s="220" t="s">
        <v>1329</v>
      </c>
      <c r="L107" s="221" t="s">
        <v>746</v>
      </c>
    </row>
    <row r="108" spans="2:12" ht="18.75" customHeight="1">
      <c r="B108" s="284" t="str">
        <f t="shared" si="94"/>
        <v>千葉県浜金谷港</v>
      </c>
      <c r="C108" s="301">
        <v>121100</v>
      </c>
      <c r="D108" s="221">
        <v>122262</v>
      </c>
      <c r="E108" s="307" t="s">
        <v>1153</v>
      </c>
      <c r="F108" s="220" t="s">
        <v>1159</v>
      </c>
      <c r="G108" s="221" t="s">
        <v>459</v>
      </c>
      <c r="H108" s="302" t="s">
        <v>367</v>
      </c>
      <c r="I108" s="284" t="str">
        <f>IF(COUNTIF($C$4:C108,C108)&gt;1,1,"")</f>
        <v/>
      </c>
      <c r="J108" s="303"/>
      <c r="K108" s="220" t="s">
        <v>1331</v>
      </c>
      <c r="L108" s="221" t="s">
        <v>747</v>
      </c>
    </row>
    <row r="109" spans="2:12" ht="18.75" customHeight="1">
      <c r="B109" s="284" t="str">
        <f t="shared" si="94"/>
        <v>千葉県大原漁港</v>
      </c>
      <c r="C109" s="301">
        <v>121207</v>
      </c>
      <c r="D109" s="221">
        <v>122386</v>
      </c>
      <c r="E109" s="307" t="s">
        <v>1153</v>
      </c>
      <c r="F109" s="220" t="s">
        <v>1161</v>
      </c>
      <c r="G109" s="221" t="s">
        <v>460</v>
      </c>
      <c r="H109" s="302" t="s">
        <v>367</v>
      </c>
      <c r="I109" s="284" t="str">
        <f>IF(COUNTIF($C$4:C109,C109)&gt;1,1,"")</f>
        <v/>
      </c>
      <c r="J109" s="303"/>
      <c r="K109" s="220" t="s">
        <v>1332</v>
      </c>
      <c r="L109" s="221" t="s">
        <v>748</v>
      </c>
    </row>
    <row r="110" spans="2:12" ht="18.75" customHeight="1">
      <c r="B110" s="284" t="str">
        <f t="shared" si="94"/>
        <v>千葉県浦安港</v>
      </c>
      <c r="C110" s="301">
        <v>121401</v>
      </c>
      <c r="D110" s="221">
        <v>122271</v>
      </c>
      <c r="E110" s="307" t="s">
        <v>1153</v>
      </c>
      <c r="F110" s="220" t="s">
        <v>1162</v>
      </c>
      <c r="G110" s="221" t="s">
        <v>461</v>
      </c>
      <c r="H110" s="302" t="s">
        <v>367</v>
      </c>
      <c r="I110" s="284" t="str">
        <f>IF(COUNTIF($C$4:C110,C110)&gt;1,1,"")</f>
        <v/>
      </c>
      <c r="J110" s="303"/>
      <c r="K110" s="220" t="s">
        <v>1338</v>
      </c>
      <c r="L110" s="221" t="s">
        <v>756</v>
      </c>
    </row>
    <row r="111" spans="2:12" ht="18.75" customHeight="1">
      <c r="B111" s="284" t="str">
        <f t="shared" si="94"/>
        <v>千葉県興津港</v>
      </c>
      <c r="C111" s="301">
        <v>121509</v>
      </c>
      <c r="D111" s="221">
        <v>122181</v>
      </c>
      <c r="E111" s="307" t="s">
        <v>1153</v>
      </c>
      <c r="F111" s="220" t="s">
        <v>1163</v>
      </c>
      <c r="G111" s="221" t="s">
        <v>462</v>
      </c>
      <c r="H111" s="302" t="s">
        <v>367</v>
      </c>
      <c r="I111" s="284" t="str">
        <f>IF(COUNTIF($C$4:C111,C111)&gt;1,1,"")</f>
        <v/>
      </c>
      <c r="J111" s="303"/>
      <c r="K111" s="220" t="s">
        <v>1326</v>
      </c>
      <c r="L111" s="221" t="s">
        <v>759</v>
      </c>
    </row>
    <row r="112" spans="2:12" ht="18.75" customHeight="1">
      <c r="B112" s="284" t="str">
        <f t="shared" si="94"/>
        <v>千葉県和田港</v>
      </c>
      <c r="C112" s="301">
        <v>121606</v>
      </c>
      <c r="D112" s="221">
        <v>122343</v>
      </c>
      <c r="E112" s="307" t="s">
        <v>1153</v>
      </c>
      <c r="F112" s="220" t="s">
        <v>1164</v>
      </c>
      <c r="G112" s="221" t="s">
        <v>463</v>
      </c>
      <c r="H112" s="302" t="s">
        <v>367</v>
      </c>
      <c r="I112" s="284" t="str">
        <f>IF(COUNTIF($C$4:C112,C112)&gt;1,1,"")</f>
        <v/>
      </c>
      <c r="J112" s="307" t="s">
        <v>1340</v>
      </c>
      <c r="K112" s="220" t="s">
        <v>1341</v>
      </c>
      <c r="L112" s="221" t="s">
        <v>763</v>
      </c>
    </row>
    <row r="113" spans="2:12" ht="18.75" customHeight="1">
      <c r="B113" s="284" t="str">
        <f t="shared" si="94"/>
        <v>千葉県上総湊港</v>
      </c>
      <c r="C113" s="301">
        <v>121703</v>
      </c>
      <c r="D113" s="221">
        <v>122262</v>
      </c>
      <c r="E113" s="307" t="s">
        <v>1153</v>
      </c>
      <c r="F113" s="220" t="s">
        <v>1159</v>
      </c>
      <c r="G113" s="221" t="s">
        <v>464</v>
      </c>
      <c r="H113" s="302" t="s">
        <v>367</v>
      </c>
      <c r="I113" s="284" t="str">
        <f>IF(COUNTIF($C$4:C113,C113)&gt;1,1,"")</f>
        <v/>
      </c>
      <c r="J113" s="303"/>
      <c r="K113" s="220" t="s">
        <v>1342</v>
      </c>
      <c r="L113" s="221" t="s">
        <v>764</v>
      </c>
    </row>
    <row r="114" spans="2:12" ht="18.75" customHeight="1">
      <c r="B114" s="284" t="str">
        <f t="shared" si="94"/>
        <v>千葉県船形漁港</v>
      </c>
      <c r="C114" s="301">
        <v>121801</v>
      </c>
      <c r="D114" s="221">
        <v>122050</v>
      </c>
      <c r="E114" s="307" t="s">
        <v>1153</v>
      </c>
      <c r="F114" s="220" t="s">
        <v>1157</v>
      </c>
      <c r="G114" s="221" t="s">
        <v>465</v>
      </c>
      <c r="H114" s="302" t="s">
        <v>367</v>
      </c>
      <c r="I114" s="284" t="str">
        <f>IF(COUNTIF($C$4:C114,C114)&gt;1,1,"")</f>
        <v/>
      </c>
      <c r="J114" s="303"/>
      <c r="K114" s="220" t="s">
        <v>1343</v>
      </c>
      <c r="L114" s="221" t="s">
        <v>765</v>
      </c>
    </row>
    <row r="115" spans="2:12" ht="18.75" customHeight="1">
      <c r="B115" s="284" t="str">
        <f t="shared" si="94"/>
        <v>千葉県千倉港</v>
      </c>
      <c r="C115" s="301">
        <v>121903</v>
      </c>
      <c r="D115" s="221">
        <v>122343</v>
      </c>
      <c r="E115" s="307" t="s">
        <v>1153</v>
      </c>
      <c r="F115" s="220" t="s">
        <v>1164</v>
      </c>
      <c r="G115" s="221" t="s">
        <v>466</v>
      </c>
      <c r="H115" s="302" t="s">
        <v>367</v>
      </c>
      <c r="I115" s="284" t="str">
        <f>IF(COUNTIF($C$4:C115,C115)&gt;1,1,"")</f>
        <v/>
      </c>
      <c r="J115" s="307" t="s">
        <v>1348</v>
      </c>
      <c r="K115" s="220" t="s">
        <v>1349</v>
      </c>
      <c r="L115" s="221" t="s">
        <v>775</v>
      </c>
    </row>
    <row r="116" spans="2:12" ht="18.75" customHeight="1">
      <c r="B116" s="284" t="str">
        <f t="shared" si="94"/>
        <v>東京都東京港</v>
      </c>
      <c r="C116" s="301">
        <v>130117</v>
      </c>
      <c r="D116" s="221">
        <v>131008</v>
      </c>
      <c r="E116" s="307" t="s">
        <v>1165</v>
      </c>
      <c r="F116" s="220" t="s">
        <v>1166</v>
      </c>
      <c r="G116" s="221" t="s">
        <v>467</v>
      </c>
      <c r="H116" s="302" t="s">
        <v>356</v>
      </c>
      <c r="I116" s="284" t="str">
        <f>IF(COUNTIF($C$4:C116,C116)&gt;1,1,"")</f>
        <v/>
      </c>
      <c r="J116" s="303"/>
      <c r="K116" s="220" t="s">
        <v>1350</v>
      </c>
      <c r="L116" s="221" t="s">
        <v>776</v>
      </c>
    </row>
    <row r="117" spans="2:12" ht="18.75" customHeight="1">
      <c r="B117" s="284" t="str">
        <f t="shared" si="94"/>
        <v>東京都元町港</v>
      </c>
      <c r="C117" s="301">
        <v>130206</v>
      </c>
      <c r="D117" s="221">
        <v>133612</v>
      </c>
      <c r="E117" s="307" t="s">
        <v>1165</v>
      </c>
      <c r="F117" s="220" t="s">
        <v>1167</v>
      </c>
      <c r="G117" s="221" t="s">
        <v>468</v>
      </c>
      <c r="H117" s="302" t="s">
        <v>367</v>
      </c>
      <c r="I117" s="284" t="str">
        <f>IF(COUNTIF($C$4:C117,C117)&gt;1,1,"")</f>
        <v/>
      </c>
      <c r="J117" s="303"/>
      <c r="K117" s="220" t="s">
        <v>1351</v>
      </c>
      <c r="L117" s="221" t="s">
        <v>777</v>
      </c>
    </row>
    <row r="118" spans="2:12" ht="18.75" customHeight="1">
      <c r="B118" s="284" t="str">
        <f t="shared" si="94"/>
        <v>東京都岡田港</v>
      </c>
      <c r="C118" s="301">
        <v>130303</v>
      </c>
      <c r="D118" s="221">
        <v>133612</v>
      </c>
      <c r="E118" s="307" t="s">
        <v>1165</v>
      </c>
      <c r="F118" s="220" t="s">
        <v>1167</v>
      </c>
      <c r="G118" s="221" t="s">
        <v>469</v>
      </c>
      <c r="H118" s="302" t="s">
        <v>367</v>
      </c>
      <c r="I118" s="284" t="str">
        <f>IF(COUNTIF($C$4:C118,C118)&gt;1,1,"")</f>
        <v/>
      </c>
      <c r="J118" s="303"/>
      <c r="K118" s="220" t="s">
        <v>1355</v>
      </c>
      <c r="L118" s="221" t="s">
        <v>782</v>
      </c>
    </row>
    <row r="119" spans="2:12" ht="18.75" customHeight="1">
      <c r="B119" s="284" t="str">
        <f t="shared" si="94"/>
        <v>東京都底土港</v>
      </c>
      <c r="C119" s="301">
        <v>130401</v>
      </c>
      <c r="D119" s="221">
        <v>134015</v>
      </c>
      <c r="E119" s="307" t="s">
        <v>1165</v>
      </c>
      <c r="F119" s="220" t="s">
        <v>1168</v>
      </c>
      <c r="G119" s="221" t="s">
        <v>470</v>
      </c>
      <c r="H119" s="302" t="s">
        <v>367</v>
      </c>
      <c r="I119" s="284" t="str">
        <f>IF(COUNTIF($C$4:C119,C119)&gt;1,1,"")</f>
        <v/>
      </c>
      <c r="J119" s="303"/>
      <c r="K119" s="220" t="s">
        <v>1359</v>
      </c>
      <c r="L119" s="221" t="s">
        <v>791</v>
      </c>
    </row>
    <row r="120" spans="2:12" ht="18.75" customHeight="1">
      <c r="B120" s="284" t="str">
        <f t="shared" si="94"/>
        <v>東京都八重根港</v>
      </c>
      <c r="C120" s="301">
        <v>130508</v>
      </c>
      <c r="D120" s="221">
        <v>134015</v>
      </c>
      <c r="E120" s="307" t="s">
        <v>1165</v>
      </c>
      <c r="F120" s="220" t="s">
        <v>1168</v>
      </c>
      <c r="G120" s="221" t="s">
        <v>471</v>
      </c>
      <c r="H120" s="302" t="s">
        <v>367</v>
      </c>
      <c r="I120" s="284" t="str">
        <f>IF(COUNTIF($C$4:C120,C120)&gt;1,1,"")</f>
        <v/>
      </c>
      <c r="J120" s="307" t="s">
        <v>1360</v>
      </c>
      <c r="K120" s="220" t="s">
        <v>1361</v>
      </c>
      <c r="L120" s="221" t="s">
        <v>798</v>
      </c>
    </row>
    <row r="121" spans="2:12" ht="18.75" customHeight="1">
      <c r="B121" s="284" t="str">
        <f t="shared" si="94"/>
        <v>東京都神湊港</v>
      </c>
      <c r="C121" s="301">
        <v>130605</v>
      </c>
      <c r="D121" s="221">
        <v>134015</v>
      </c>
      <c r="E121" s="307" t="s">
        <v>1165</v>
      </c>
      <c r="F121" s="220" t="s">
        <v>1168</v>
      </c>
      <c r="G121" s="221" t="s">
        <v>472</v>
      </c>
      <c r="H121" s="302" t="s">
        <v>367</v>
      </c>
      <c r="I121" s="284" t="str">
        <f>IF(COUNTIF($C$4:C121,C121)&gt;1,1,"")</f>
        <v/>
      </c>
      <c r="J121" s="303"/>
      <c r="K121" s="220" t="s">
        <v>1362</v>
      </c>
      <c r="L121" s="221" t="s">
        <v>799</v>
      </c>
    </row>
    <row r="122" spans="2:12" ht="18.75" customHeight="1">
      <c r="B122" s="284" t="str">
        <f t="shared" si="94"/>
        <v>東京都利島港</v>
      </c>
      <c r="C122" s="301">
        <v>130702</v>
      </c>
      <c r="D122" s="221">
        <v>133621</v>
      </c>
      <c r="E122" s="307" t="s">
        <v>1165</v>
      </c>
      <c r="F122" s="220" t="s">
        <v>1169</v>
      </c>
      <c r="G122" s="221" t="s">
        <v>473</v>
      </c>
      <c r="H122" s="302" t="s">
        <v>367</v>
      </c>
      <c r="I122" s="284" t="str">
        <f>IF(COUNTIF($C$4:C122,C122)&gt;1,1,"")</f>
        <v/>
      </c>
      <c r="J122" s="303"/>
      <c r="K122" s="220" t="s">
        <v>1363</v>
      </c>
      <c r="L122" s="221" t="s">
        <v>800</v>
      </c>
    </row>
    <row r="123" spans="2:12" ht="18.75" customHeight="1">
      <c r="B123" s="284" t="str">
        <f t="shared" si="94"/>
        <v>東京都黒根港</v>
      </c>
      <c r="C123" s="301">
        <v>130800</v>
      </c>
      <c r="D123" s="221">
        <v>133639</v>
      </c>
      <c r="E123" s="307" t="s">
        <v>1165</v>
      </c>
      <c r="F123" s="220" t="s">
        <v>1170</v>
      </c>
      <c r="G123" s="221" t="s">
        <v>474</v>
      </c>
      <c r="H123" s="302" t="s">
        <v>367</v>
      </c>
      <c r="I123" s="284" t="str">
        <f>IF(COUNTIF($C$4:C123,C123)&gt;1,1,"")</f>
        <v/>
      </c>
      <c r="J123" s="303"/>
      <c r="K123" s="220" t="s">
        <v>1365</v>
      </c>
      <c r="L123" s="221" t="s">
        <v>802</v>
      </c>
    </row>
    <row r="124" spans="2:12" ht="18.75" customHeight="1">
      <c r="B124" s="284" t="str">
        <f t="shared" si="94"/>
        <v>東京都野伏港</v>
      </c>
      <c r="C124" s="301">
        <v>130907</v>
      </c>
      <c r="D124" s="221">
        <v>133639</v>
      </c>
      <c r="E124" s="307" t="s">
        <v>1165</v>
      </c>
      <c r="F124" s="220" t="s">
        <v>1170</v>
      </c>
      <c r="G124" s="221" t="s">
        <v>475</v>
      </c>
      <c r="H124" s="302" t="s">
        <v>367</v>
      </c>
      <c r="I124" s="284" t="str">
        <f>IF(COUNTIF($C$4:C124,C124)&gt;1,1,"")</f>
        <v/>
      </c>
      <c r="J124" s="303"/>
      <c r="K124" s="220" t="s">
        <v>1374</v>
      </c>
      <c r="L124" s="221" t="s">
        <v>830</v>
      </c>
    </row>
    <row r="125" spans="2:12" ht="18.75" customHeight="1">
      <c r="B125" s="284" t="str">
        <f t="shared" si="94"/>
        <v>東京都神津島港</v>
      </c>
      <c r="C125" s="301">
        <v>131008</v>
      </c>
      <c r="D125" s="221">
        <v>133647</v>
      </c>
      <c r="E125" s="307" t="s">
        <v>1165</v>
      </c>
      <c r="F125" s="220" t="s">
        <v>1171</v>
      </c>
      <c r="G125" s="221" t="s">
        <v>476</v>
      </c>
      <c r="H125" s="302" t="s">
        <v>367</v>
      </c>
      <c r="I125" s="284" t="str">
        <f>IF(COUNTIF($C$4:C125,C125)&gt;1,1,"")</f>
        <v/>
      </c>
      <c r="J125" s="307" t="s">
        <v>1375</v>
      </c>
      <c r="K125" s="220" t="s">
        <v>1376</v>
      </c>
      <c r="L125" s="221" t="s">
        <v>832</v>
      </c>
    </row>
    <row r="126" spans="2:12" ht="18.75" customHeight="1">
      <c r="B126" s="284" t="str">
        <f t="shared" si="94"/>
        <v>東京都三宅港</v>
      </c>
      <c r="C126" s="301">
        <v>131105</v>
      </c>
      <c r="D126" s="221">
        <v>133817</v>
      </c>
      <c r="E126" s="307" t="s">
        <v>1165</v>
      </c>
      <c r="F126" s="220" t="s">
        <v>1172</v>
      </c>
      <c r="G126" s="221" t="s">
        <v>477</v>
      </c>
      <c r="H126" s="302" t="s">
        <v>367</v>
      </c>
      <c r="I126" s="284" t="str">
        <f>IF(COUNTIF($C$4:C126,C126)&gt;1,1,"")</f>
        <v/>
      </c>
      <c r="J126" s="303"/>
      <c r="K126" s="220" t="s">
        <v>1377</v>
      </c>
      <c r="L126" s="221" t="s">
        <v>833</v>
      </c>
    </row>
    <row r="127" spans="2:12" ht="18.75" customHeight="1">
      <c r="B127" s="284" t="str">
        <f t="shared" si="94"/>
        <v>東京都阿古漁港</v>
      </c>
      <c r="C127" s="301">
        <v>131202</v>
      </c>
      <c r="D127" s="221">
        <v>133817</v>
      </c>
      <c r="E127" s="307" t="s">
        <v>1165</v>
      </c>
      <c r="F127" s="220" t="s">
        <v>1172</v>
      </c>
      <c r="G127" s="221" t="s">
        <v>478</v>
      </c>
      <c r="H127" s="302" t="s">
        <v>367</v>
      </c>
      <c r="I127" s="284" t="str">
        <f>IF(COUNTIF($C$4:C127,C127)&gt;1,1,"")</f>
        <v/>
      </c>
      <c r="J127" s="307" t="s">
        <v>1383</v>
      </c>
      <c r="K127" s="220" t="s">
        <v>1384</v>
      </c>
      <c r="L127" s="221" t="s">
        <v>839</v>
      </c>
    </row>
    <row r="128" spans="2:12" ht="18.75" customHeight="1">
      <c r="B128" s="284" t="str">
        <f t="shared" si="94"/>
        <v>東京都坪田漁港</v>
      </c>
      <c r="C128" s="301">
        <v>131300</v>
      </c>
      <c r="D128" s="221">
        <v>133817</v>
      </c>
      <c r="E128" s="307" t="s">
        <v>1165</v>
      </c>
      <c r="F128" s="220" t="s">
        <v>1172</v>
      </c>
      <c r="G128" s="221" t="s">
        <v>479</v>
      </c>
      <c r="H128" s="302" t="s">
        <v>367</v>
      </c>
      <c r="I128" s="284" t="str">
        <f>IF(COUNTIF($C$4:C128,C128)&gt;1,1,"")</f>
        <v/>
      </c>
      <c r="J128" s="303"/>
      <c r="K128" s="220" t="s">
        <v>1385</v>
      </c>
      <c r="L128" s="221" t="s">
        <v>840</v>
      </c>
    </row>
    <row r="129" spans="2:12" ht="18.75" customHeight="1">
      <c r="B129" s="284" t="str">
        <f t="shared" si="94"/>
        <v>東京都大久保港</v>
      </c>
      <c r="C129" s="301">
        <v>131407</v>
      </c>
      <c r="D129" s="221">
        <v>133817</v>
      </c>
      <c r="E129" s="307" t="s">
        <v>1165</v>
      </c>
      <c r="F129" s="220" t="s">
        <v>1172</v>
      </c>
      <c r="G129" s="221" t="s">
        <v>480</v>
      </c>
      <c r="H129" s="302" t="s">
        <v>367</v>
      </c>
      <c r="I129" s="284" t="str">
        <f>IF(COUNTIF($C$4:C129,C129)&gt;1,1,"")</f>
        <v/>
      </c>
      <c r="J129" s="303"/>
      <c r="K129" s="220" t="s">
        <v>1386</v>
      </c>
      <c r="L129" s="221" t="s">
        <v>841</v>
      </c>
    </row>
    <row r="130" spans="2:12" ht="18.75" customHeight="1">
      <c r="B130" s="284" t="str">
        <f t="shared" si="94"/>
        <v>東京都御蔵島港</v>
      </c>
      <c r="C130" s="301">
        <v>131504</v>
      </c>
      <c r="D130" s="221">
        <v>133825</v>
      </c>
      <c r="E130" s="307" t="s">
        <v>1165</v>
      </c>
      <c r="F130" s="220" t="s">
        <v>1173</v>
      </c>
      <c r="G130" s="221" t="s">
        <v>481</v>
      </c>
      <c r="H130" s="302" t="s">
        <v>367</v>
      </c>
      <c r="I130" s="284" t="str">
        <f>IF(COUNTIF($C$4:C130,C130)&gt;1,1,"")</f>
        <v/>
      </c>
      <c r="J130" s="303"/>
      <c r="K130" s="220" t="s">
        <v>1387</v>
      </c>
      <c r="L130" s="221" t="s">
        <v>842</v>
      </c>
    </row>
    <row r="131" spans="2:12" ht="18.75" customHeight="1">
      <c r="B131" s="284" t="str">
        <f t="shared" si="94"/>
        <v>東京都三宝港</v>
      </c>
      <c r="C131" s="301">
        <v>131601</v>
      </c>
      <c r="D131" s="221">
        <v>134023</v>
      </c>
      <c r="E131" s="307" t="s">
        <v>1165</v>
      </c>
      <c r="F131" s="220" t="s">
        <v>1174</v>
      </c>
      <c r="G131" s="221" t="s">
        <v>482</v>
      </c>
      <c r="H131" s="302" t="s">
        <v>367</v>
      </c>
      <c r="I131" s="284" t="str">
        <f>IF(COUNTIF($C$4:C131,C131)&gt;1,1,"")</f>
        <v/>
      </c>
      <c r="J131" s="307" t="s">
        <v>1390</v>
      </c>
      <c r="K131" s="220" t="s">
        <v>1391</v>
      </c>
      <c r="L131" s="221" t="s">
        <v>845</v>
      </c>
    </row>
    <row r="132" spans="2:12" ht="18.75" customHeight="1">
      <c r="B132" s="284" t="str">
        <f t="shared" ref="B132:B195" si="95">E132&amp;G132</f>
        <v>東京都二見港</v>
      </c>
      <c r="C132" s="301">
        <v>131709</v>
      </c>
      <c r="D132" s="221">
        <v>134210</v>
      </c>
      <c r="E132" s="307" t="s">
        <v>1165</v>
      </c>
      <c r="F132" s="220" t="s">
        <v>1175</v>
      </c>
      <c r="G132" s="221" t="s">
        <v>483</v>
      </c>
      <c r="H132" s="302" t="s">
        <v>367</v>
      </c>
      <c r="I132" s="284" t="str">
        <f>IF(COUNTIF($C$4:C132,C132)&gt;1,1,"")</f>
        <v/>
      </c>
      <c r="J132" s="303"/>
      <c r="K132" s="220" t="s">
        <v>1392</v>
      </c>
      <c r="L132" s="221" t="s">
        <v>846</v>
      </c>
    </row>
    <row r="133" spans="2:12" ht="18.75" customHeight="1">
      <c r="B133" s="284" t="str">
        <f t="shared" si="95"/>
        <v>東京都波浮港</v>
      </c>
      <c r="C133" s="301">
        <v>131806</v>
      </c>
      <c r="D133" s="221">
        <v>133612</v>
      </c>
      <c r="E133" s="307" t="s">
        <v>1165</v>
      </c>
      <c r="F133" s="220" t="s">
        <v>1167</v>
      </c>
      <c r="G133" s="221" t="s">
        <v>484</v>
      </c>
      <c r="H133" s="302" t="s">
        <v>367</v>
      </c>
      <c r="I133" s="284" t="str">
        <f>IF(COUNTIF($C$4:C133,C133)&gt;1,1,"")</f>
        <v/>
      </c>
      <c r="J133" s="307" t="s">
        <v>1396</v>
      </c>
      <c r="K133" s="220" t="s">
        <v>1397</v>
      </c>
      <c r="L133" s="221" t="s">
        <v>853</v>
      </c>
    </row>
    <row r="134" spans="2:12" ht="18.75" customHeight="1">
      <c r="B134" s="284" t="str">
        <f t="shared" si="95"/>
        <v>東京都沖港</v>
      </c>
      <c r="C134" s="301">
        <v>131903</v>
      </c>
      <c r="D134" s="221">
        <v>134210</v>
      </c>
      <c r="E134" s="307" t="s">
        <v>1165</v>
      </c>
      <c r="F134" s="220" t="s">
        <v>1175</v>
      </c>
      <c r="G134" s="221" t="s">
        <v>485</v>
      </c>
      <c r="H134" s="302" t="s">
        <v>367</v>
      </c>
      <c r="I134" s="284" t="str">
        <f>IF(COUNTIF($C$4:C134,C134)&gt;1,1,"")</f>
        <v/>
      </c>
      <c r="J134" s="303"/>
      <c r="K134" s="220" t="s">
        <v>1398</v>
      </c>
      <c r="L134" s="221" t="s">
        <v>854</v>
      </c>
    </row>
    <row r="135" spans="2:12" ht="18.75" customHeight="1">
      <c r="B135" s="284" t="str">
        <f t="shared" si="95"/>
        <v>東京都沖ノ鳥島港</v>
      </c>
      <c r="C135" s="301">
        <v>132004</v>
      </c>
      <c r="D135" s="221">
        <v>134210</v>
      </c>
      <c r="E135" s="307" t="s">
        <v>1165</v>
      </c>
      <c r="F135" s="220" t="s">
        <v>1175</v>
      </c>
      <c r="G135" s="221" t="s">
        <v>1628</v>
      </c>
      <c r="H135" s="302" t="s">
        <v>1643</v>
      </c>
      <c r="I135" s="284" t="str">
        <f>IF(COUNTIF($C$4:C136,C136)&gt;1,1,"")</f>
        <v/>
      </c>
      <c r="J135" s="303"/>
      <c r="K135" s="220" t="s">
        <v>1402</v>
      </c>
      <c r="L135" s="221" t="s">
        <v>860</v>
      </c>
    </row>
    <row r="136" spans="2:12" ht="18.75" customHeight="1">
      <c r="B136" s="284" t="str">
        <f t="shared" si="95"/>
        <v>神奈川県横浜港（本牧・鶴見・磯子・根岸）</v>
      </c>
      <c r="C136" s="301">
        <v>140112</v>
      </c>
      <c r="D136" s="221">
        <v>141003</v>
      </c>
      <c r="E136" s="307" t="s">
        <v>1176</v>
      </c>
      <c r="F136" s="220" t="s">
        <v>1177</v>
      </c>
      <c r="G136" s="221" t="s">
        <v>486</v>
      </c>
      <c r="H136" s="302" t="s">
        <v>356</v>
      </c>
      <c r="I136" s="284" t="str">
        <f>IF(COUNTIF($C$4:C137,C137)&gt;1,1,"")</f>
        <v/>
      </c>
      <c r="J136" s="303"/>
      <c r="K136" s="220" t="s">
        <v>1405</v>
      </c>
      <c r="L136" s="221" t="s">
        <v>870</v>
      </c>
    </row>
    <row r="137" spans="2:12" ht="18.75" customHeight="1">
      <c r="B137" s="284" t="str">
        <f t="shared" si="95"/>
        <v>神奈川県横須賀港（久里浜港・長浦・浦賀）</v>
      </c>
      <c r="C137" s="301">
        <v>140210</v>
      </c>
      <c r="D137" s="221">
        <v>142018</v>
      </c>
      <c r="E137" s="307" t="s">
        <v>1176</v>
      </c>
      <c r="F137" s="220" t="s">
        <v>1178</v>
      </c>
      <c r="G137" s="221" t="s">
        <v>487</v>
      </c>
      <c r="H137" s="302" t="s">
        <v>356</v>
      </c>
      <c r="I137" s="284" t="str">
        <f>IF(COUNTIF($C$4:C138,C138)&gt;1,1,"")</f>
        <v/>
      </c>
      <c r="J137" s="303"/>
      <c r="K137" s="220" t="s">
        <v>1403</v>
      </c>
      <c r="L137" s="221" t="s">
        <v>875</v>
      </c>
    </row>
    <row r="138" spans="2:12" ht="18.75" customHeight="1">
      <c r="B138" s="284" t="str">
        <f t="shared" si="95"/>
        <v>神奈川県川崎港</v>
      </c>
      <c r="C138" s="301">
        <v>140317</v>
      </c>
      <c r="D138" s="221">
        <v>141305</v>
      </c>
      <c r="E138" s="307" t="s">
        <v>1176</v>
      </c>
      <c r="F138" s="220" t="s">
        <v>1179</v>
      </c>
      <c r="G138" s="221" t="s">
        <v>488</v>
      </c>
      <c r="H138" s="302" t="s">
        <v>356</v>
      </c>
      <c r="I138" s="284" t="str">
        <f>IF(COUNTIF($C$4:C139,C139)&gt;1,1,"")</f>
        <v/>
      </c>
      <c r="J138" s="307" t="s">
        <v>1417</v>
      </c>
      <c r="K138" s="220" t="s">
        <v>1418</v>
      </c>
      <c r="L138" s="221" t="s">
        <v>917</v>
      </c>
    </row>
    <row r="139" spans="2:12" ht="18.75" customHeight="1">
      <c r="B139" s="284" t="str">
        <f t="shared" si="95"/>
        <v>神奈川県湘南港</v>
      </c>
      <c r="C139" s="301">
        <v>140406</v>
      </c>
      <c r="D139" s="221">
        <v>142051</v>
      </c>
      <c r="E139" s="307" t="s">
        <v>1176</v>
      </c>
      <c r="F139" s="220" t="s">
        <v>1180</v>
      </c>
      <c r="G139" s="221" t="s">
        <v>489</v>
      </c>
      <c r="H139" s="302" t="s">
        <v>367</v>
      </c>
      <c r="I139" s="284" t="str">
        <f>IF(COUNTIF($C$4:C140,C140)&gt;1,1,"")</f>
        <v/>
      </c>
      <c r="J139" s="303"/>
      <c r="K139" s="220" t="s">
        <v>1419</v>
      </c>
      <c r="L139" s="221" t="s">
        <v>918</v>
      </c>
    </row>
    <row r="140" spans="2:12" ht="18.75" customHeight="1">
      <c r="B140" s="284" t="str">
        <f t="shared" si="95"/>
        <v>神奈川県三崎港</v>
      </c>
      <c r="C140" s="301">
        <v>140503</v>
      </c>
      <c r="D140" s="221">
        <v>142107</v>
      </c>
      <c r="E140" s="307" t="s">
        <v>1176</v>
      </c>
      <c r="F140" s="220" t="s">
        <v>1181</v>
      </c>
      <c r="G140" s="221" t="s">
        <v>490</v>
      </c>
      <c r="H140" s="302" t="s">
        <v>367</v>
      </c>
      <c r="I140" s="284" t="str">
        <f>IF(COUNTIF($C$4:C141,C141)&gt;1,1,"")</f>
        <v/>
      </c>
      <c r="J140" s="303"/>
      <c r="K140" s="220" t="s">
        <v>1420</v>
      </c>
      <c r="L140" s="221" t="s">
        <v>919</v>
      </c>
    </row>
    <row r="141" spans="2:12" ht="18.75" customHeight="1">
      <c r="B141" s="284" t="str">
        <f t="shared" si="95"/>
        <v>新潟県新潟西港</v>
      </c>
      <c r="C141" s="301">
        <v>150118</v>
      </c>
      <c r="D141" s="221">
        <v>151009</v>
      </c>
      <c r="E141" s="307" t="s">
        <v>1182</v>
      </c>
      <c r="F141" s="220" t="s">
        <v>1183</v>
      </c>
      <c r="G141" s="221" t="s">
        <v>491</v>
      </c>
      <c r="H141" s="302" t="s">
        <v>356</v>
      </c>
      <c r="I141" s="284" t="str">
        <f>IF(COUNTIF($C$4:C142,C142)&gt;1,1,"")</f>
        <v/>
      </c>
      <c r="J141" s="303"/>
      <c r="K141" s="220" t="s">
        <v>927</v>
      </c>
      <c r="L141" s="221" t="s">
        <v>943</v>
      </c>
    </row>
    <row r="142" spans="2:12" ht="18.75" customHeight="1">
      <c r="B142" s="284" t="str">
        <f t="shared" si="95"/>
        <v>新潟県直江津港</v>
      </c>
      <c r="C142" s="301">
        <v>150215</v>
      </c>
      <c r="D142" s="221">
        <v>152226</v>
      </c>
      <c r="E142" s="307" t="s">
        <v>1182</v>
      </c>
      <c r="F142" s="220" t="s">
        <v>1184</v>
      </c>
      <c r="G142" s="221" t="s">
        <v>492</v>
      </c>
      <c r="H142" s="302" t="s">
        <v>356</v>
      </c>
      <c r="I142" s="284" t="str">
        <f>IF(COUNTIF($C$4:C143,C143)&gt;1,1,"")</f>
        <v/>
      </c>
      <c r="J142" s="307" t="s">
        <v>1426</v>
      </c>
      <c r="K142" s="220" t="s">
        <v>1427</v>
      </c>
      <c r="L142" s="221" t="s">
        <v>954</v>
      </c>
    </row>
    <row r="143" spans="2:12" ht="18.75" customHeight="1">
      <c r="B143" s="284" t="str">
        <f t="shared" si="95"/>
        <v>新潟県両津港</v>
      </c>
      <c r="C143" s="301">
        <v>150304</v>
      </c>
      <c r="D143" s="221">
        <v>152242</v>
      </c>
      <c r="E143" s="307" t="s">
        <v>1182</v>
      </c>
      <c r="F143" s="220" t="s">
        <v>1185</v>
      </c>
      <c r="G143" s="221" t="s">
        <v>493</v>
      </c>
      <c r="H143" s="302" t="s">
        <v>367</v>
      </c>
      <c r="I143" s="284" t="str">
        <f>IF(COUNTIF($C$4:C144,C144)&gt;1,1,"")</f>
        <v/>
      </c>
      <c r="J143" s="303"/>
      <c r="K143" s="220" t="s">
        <v>1429</v>
      </c>
      <c r="L143" s="221" t="s">
        <v>956</v>
      </c>
    </row>
    <row r="144" spans="2:12" ht="18.75" customHeight="1">
      <c r="B144" s="284" t="str">
        <f t="shared" si="95"/>
        <v>新潟県相川港</v>
      </c>
      <c r="C144" s="301">
        <v>150401</v>
      </c>
      <c r="D144" s="221">
        <v>152242</v>
      </c>
      <c r="E144" s="307" t="s">
        <v>1182</v>
      </c>
      <c r="F144" s="220" t="s">
        <v>1185</v>
      </c>
      <c r="G144" s="221" t="s">
        <v>494</v>
      </c>
      <c r="H144" s="302" t="s">
        <v>367</v>
      </c>
      <c r="I144" s="284" t="str">
        <f>IF(COUNTIF($C$4:C145,C145)&gt;1,1,"")</f>
        <v/>
      </c>
      <c r="J144" s="303"/>
      <c r="K144" s="220" t="s">
        <v>1431</v>
      </c>
      <c r="L144" s="221" t="s">
        <v>958</v>
      </c>
    </row>
    <row r="145" spans="2:12" ht="18.75" customHeight="1">
      <c r="B145" s="284" t="str">
        <f t="shared" si="95"/>
        <v>新潟県柏崎港</v>
      </c>
      <c r="C145" s="301">
        <v>150517</v>
      </c>
      <c r="D145" s="221">
        <v>152056</v>
      </c>
      <c r="E145" s="307" t="s">
        <v>1182</v>
      </c>
      <c r="F145" s="220" t="s">
        <v>1186</v>
      </c>
      <c r="G145" s="221" t="s">
        <v>495</v>
      </c>
      <c r="H145" s="302" t="s">
        <v>356</v>
      </c>
      <c r="I145" s="284" t="str">
        <f>IF(COUNTIF($C$4:C146,C146)&gt;1,1,"")</f>
        <v/>
      </c>
      <c r="J145" s="303"/>
      <c r="K145" s="220" t="s">
        <v>1427</v>
      </c>
      <c r="L145" s="221" t="s">
        <v>959</v>
      </c>
    </row>
    <row r="146" spans="2:12" ht="18.75" customHeight="1">
      <c r="B146" s="284" t="str">
        <f t="shared" si="95"/>
        <v>新潟県新潟東港</v>
      </c>
      <c r="C146" s="301">
        <v>150614</v>
      </c>
      <c r="D146" s="221">
        <v>151009</v>
      </c>
      <c r="E146" s="307" t="s">
        <v>1182</v>
      </c>
      <c r="F146" s="220" t="s">
        <v>1183</v>
      </c>
      <c r="G146" s="221" t="s">
        <v>496</v>
      </c>
      <c r="H146" s="302" t="s">
        <v>356</v>
      </c>
      <c r="I146" s="284" t="str">
        <f>IF(COUNTIF($C$4:C147,C147)&gt;1,1,"")</f>
        <v/>
      </c>
      <c r="J146" s="303"/>
      <c r="K146" s="220" t="s">
        <v>1434</v>
      </c>
      <c r="L146" s="221" t="s">
        <v>962</v>
      </c>
    </row>
    <row r="147" spans="2:12" ht="18.75" customHeight="1">
      <c r="B147" s="284" t="str">
        <f t="shared" si="95"/>
        <v>新潟県二見港</v>
      </c>
      <c r="C147" s="301">
        <v>150703</v>
      </c>
      <c r="D147" s="221">
        <v>152242</v>
      </c>
      <c r="E147" s="307" t="s">
        <v>1182</v>
      </c>
      <c r="F147" s="220" t="s">
        <v>1185</v>
      </c>
      <c r="G147" s="221" t="s">
        <v>483</v>
      </c>
      <c r="H147" s="302" t="s">
        <v>367</v>
      </c>
      <c r="I147" s="284" t="str">
        <f>IF(COUNTIF($C$4:C148,C148)&gt;1,1,"")</f>
        <v/>
      </c>
      <c r="J147" s="307" t="s">
        <v>1438</v>
      </c>
      <c r="K147" s="220" t="s">
        <v>1440</v>
      </c>
      <c r="L147" s="221" t="s">
        <v>968</v>
      </c>
    </row>
    <row r="148" spans="2:12" ht="18.75" customHeight="1">
      <c r="B148" s="284" t="str">
        <f t="shared" si="95"/>
        <v>新潟県姫川港</v>
      </c>
      <c r="C148" s="301">
        <v>150801</v>
      </c>
      <c r="D148" s="221">
        <v>152161</v>
      </c>
      <c r="E148" s="307" t="s">
        <v>1182</v>
      </c>
      <c r="F148" s="220" t="s">
        <v>1187</v>
      </c>
      <c r="G148" s="221" t="s">
        <v>497</v>
      </c>
      <c r="H148" s="302" t="s">
        <v>356</v>
      </c>
      <c r="I148" s="284" t="str">
        <f>IF(COUNTIF($C$4:C149,C149)&gt;1,1,"")</f>
        <v/>
      </c>
      <c r="J148" s="303"/>
      <c r="K148" s="220" t="s">
        <v>1441</v>
      </c>
      <c r="L148" s="221" t="s">
        <v>969</v>
      </c>
    </row>
    <row r="149" spans="2:12" ht="18.75" customHeight="1">
      <c r="B149" s="284" t="str">
        <f t="shared" si="95"/>
        <v>新潟県小木港</v>
      </c>
      <c r="C149" s="301">
        <v>150908</v>
      </c>
      <c r="D149" s="221">
        <v>152242</v>
      </c>
      <c r="E149" s="307" t="s">
        <v>1182</v>
      </c>
      <c r="F149" s="220" t="s">
        <v>1185</v>
      </c>
      <c r="G149" s="221" t="s">
        <v>498</v>
      </c>
      <c r="H149" s="302" t="s">
        <v>367</v>
      </c>
      <c r="I149" s="284" t="str">
        <f>IF(COUNTIF($C$4:C150,C150)&gt;1,1,"")</f>
        <v/>
      </c>
      <c r="J149" s="307" t="s">
        <v>1444</v>
      </c>
      <c r="K149" s="220" t="s">
        <v>1445</v>
      </c>
      <c r="L149" s="221" t="s">
        <v>973</v>
      </c>
    </row>
    <row r="150" spans="2:12" ht="18.75" customHeight="1">
      <c r="B150" s="284" t="str">
        <f t="shared" si="95"/>
        <v>新潟県赤泊港</v>
      </c>
      <c r="C150" s="301">
        <v>151009</v>
      </c>
      <c r="D150" s="221">
        <v>152242</v>
      </c>
      <c r="E150" s="307" t="s">
        <v>1182</v>
      </c>
      <c r="F150" s="220" t="s">
        <v>1185</v>
      </c>
      <c r="G150" s="221" t="s">
        <v>499</v>
      </c>
      <c r="H150" s="302" t="s">
        <v>367</v>
      </c>
      <c r="I150" s="284" t="str">
        <f>IF(COUNTIF($C$4:C151,C151)&gt;1,1,"")</f>
        <v/>
      </c>
      <c r="J150" s="303"/>
      <c r="K150" s="220" t="s">
        <v>1451</v>
      </c>
      <c r="L150" s="221" t="s">
        <v>979</v>
      </c>
    </row>
    <row r="151" spans="2:12" ht="18.75" customHeight="1">
      <c r="B151" s="284" t="str">
        <f t="shared" si="95"/>
        <v>新潟県粟島港</v>
      </c>
      <c r="C151" s="301">
        <v>151106</v>
      </c>
      <c r="D151" s="221">
        <v>155861</v>
      </c>
      <c r="E151" s="307" t="s">
        <v>1182</v>
      </c>
      <c r="F151" s="220" t="s">
        <v>1188</v>
      </c>
      <c r="G151" s="221" t="s">
        <v>500</v>
      </c>
      <c r="H151" s="302" t="s">
        <v>367</v>
      </c>
      <c r="I151" s="284" t="str">
        <f>IF(COUNTIF($C$4:C152,C152)&gt;1,1,"")</f>
        <v/>
      </c>
      <c r="J151" s="303"/>
      <c r="K151" s="220" t="s">
        <v>1445</v>
      </c>
      <c r="L151" s="221" t="s">
        <v>984</v>
      </c>
    </row>
    <row r="152" spans="2:12" ht="18.75" customHeight="1">
      <c r="B152" s="284" t="str">
        <f t="shared" si="95"/>
        <v>新潟県寺泊港</v>
      </c>
      <c r="C152" s="301">
        <v>151207</v>
      </c>
      <c r="D152" s="221">
        <v>152021</v>
      </c>
      <c r="E152" s="307" t="s">
        <v>1182</v>
      </c>
      <c r="F152" s="220" t="s">
        <v>1189</v>
      </c>
      <c r="G152" s="221" t="s">
        <v>501</v>
      </c>
      <c r="H152" s="302" t="s">
        <v>367</v>
      </c>
      <c r="I152" s="284" t="str">
        <f>IF(COUNTIF($C$4:C153,C153)&gt;1,1,"")</f>
        <v/>
      </c>
      <c r="J152" s="303"/>
      <c r="K152" s="220" t="s">
        <v>1458</v>
      </c>
      <c r="L152" s="221" t="s">
        <v>416</v>
      </c>
    </row>
    <row r="153" spans="2:12" ht="18.75" customHeight="1">
      <c r="B153" s="284" t="str">
        <f t="shared" si="95"/>
        <v>新潟県岩船港</v>
      </c>
      <c r="C153" s="301">
        <v>151300</v>
      </c>
      <c r="D153" s="221">
        <v>152129</v>
      </c>
      <c r="E153" s="307" t="s">
        <v>1182</v>
      </c>
      <c r="F153" s="220" t="s">
        <v>1190</v>
      </c>
      <c r="G153" s="221" t="s">
        <v>502</v>
      </c>
      <c r="H153" s="302" t="s">
        <v>367</v>
      </c>
      <c r="I153" s="284" t="str">
        <f>IF(COUNTIF($C$4:C154,C154)&gt;1,1,"")</f>
        <v/>
      </c>
      <c r="J153" s="303"/>
      <c r="K153" s="220" t="s">
        <v>1460</v>
      </c>
      <c r="L153" s="221" t="s">
        <v>989</v>
      </c>
    </row>
    <row r="154" spans="2:12" ht="18.75" customHeight="1">
      <c r="B154" s="284" t="str">
        <f t="shared" si="95"/>
        <v>富山県富山港</v>
      </c>
      <c r="C154" s="301">
        <v>160113</v>
      </c>
      <c r="D154" s="221">
        <v>162019</v>
      </c>
      <c r="E154" s="307" t="s">
        <v>1191</v>
      </c>
      <c r="F154" s="220" t="s">
        <v>1192</v>
      </c>
      <c r="G154" s="221" t="s">
        <v>503</v>
      </c>
      <c r="H154" s="302" t="s">
        <v>356</v>
      </c>
      <c r="I154" s="284" t="str">
        <f>IF(COUNTIF($C$4:C155,C155)&gt;1,1,"")</f>
        <v/>
      </c>
      <c r="J154" s="307" t="s">
        <v>1477</v>
      </c>
      <c r="K154" s="220" t="s">
        <v>1478</v>
      </c>
      <c r="L154" s="221" t="s">
        <v>1016</v>
      </c>
    </row>
    <row r="155" spans="2:12" ht="18.75" customHeight="1">
      <c r="B155" s="284" t="str">
        <f t="shared" si="95"/>
        <v>富山県伏木港</v>
      </c>
      <c r="C155" s="301">
        <v>160211</v>
      </c>
      <c r="D155" s="221">
        <v>162027</v>
      </c>
      <c r="E155" s="307" t="s">
        <v>1191</v>
      </c>
      <c r="F155" s="220" t="s">
        <v>1193</v>
      </c>
      <c r="G155" s="221" t="s">
        <v>504</v>
      </c>
      <c r="H155" s="302" t="s">
        <v>356</v>
      </c>
      <c r="I155" s="284" t="str">
        <f>IF(COUNTIF($C$4:C156,C156)&gt;1,1,"")</f>
        <v/>
      </c>
      <c r="J155" s="303"/>
      <c r="K155" s="220" t="s">
        <v>1478</v>
      </c>
      <c r="L155" s="221" t="s">
        <v>1017</v>
      </c>
    </row>
    <row r="156" spans="2:12" ht="18.75" customHeight="1">
      <c r="B156" s="284" t="str">
        <f t="shared" si="95"/>
        <v>富山県富山新港</v>
      </c>
      <c r="C156" s="301">
        <v>160318</v>
      </c>
      <c r="D156" s="221">
        <v>162027</v>
      </c>
      <c r="E156" s="307" t="s">
        <v>1191</v>
      </c>
      <c r="F156" s="220" t="s">
        <v>1193</v>
      </c>
      <c r="G156" s="221" t="s">
        <v>505</v>
      </c>
      <c r="H156" s="302" t="s">
        <v>356</v>
      </c>
      <c r="I156" s="284" t="str">
        <f>IF(COUNTIF($C$4:C157,C157)&gt;1,1,"")</f>
        <v/>
      </c>
      <c r="J156" s="303"/>
      <c r="K156" s="220" t="s">
        <v>1479</v>
      </c>
      <c r="L156" s="221" t="s">
        <v>1018</v>
      </c>
    </row>
    <row r="157" spans="2:12" ht="18.75" customHeight="1">
      <c r="B157" s="284" t="str">
        <f t="shared" si="95"/>
        <v>富山県国分港</v>
      </c>
      <c r="C157" s="301">
        <v>160415</v>
      </c>
      <c r="D157" s="221">
        <v>162027</v>
      </c>
      <c r="E157" s="307" t="s">
        <v>1191</v>
      </c>
      <c r="F157" s="220" t="s">
        <v>1193</v>
      </c>
      <c r="G157" s="221" t="s">
        <v>506</v>
      </c>
      <c r="H157" s="302" t="s">
        <v>367</v>
      </c>
      <c r="I157" s="284" t="str">
        <f>IF(COUNTIF($C$4:C158,C158)&gt;1,1,"")</f>
        <v/>
      </c>
      <c r="J157" s="303"/>
      <c r="K157" s="220" t="s">
        <v>1480</v>
      </c>
      <c r="L157" s="221" t="s">
        <v>1019</v>
      </c>
    </row>
    <row r="158" spans="2:12" ht="18.75" customHeight="1">
      <c r="B158" s="284" t="str">
        <f t="shared" si="95"/>
        <v>石川県七尾港［七尾地区］</v>
      </c>
      <c r="C158" s="301">
        <v>170119</v>
      </c>
      <c r="D158" s="221">
        <v>172022</v>
      </c>
      <c r="E158" s="307" t="s">
        <v>1194</v>
      </c>
      <c r="F158" s="220" t="s">
        <v>1195</v>
      </c>
      <c r="G158" s="221" t="s">
        <v>507</v>
      </c>
      <c r="H158" s="302" t="s">
        <v>356</v>
      </c>
      <c r="I158" s="284" t="str">
        <f>IF(COUNTIF($C$4:C159,C159)&gt;1,1,"")</f>
        <v/>
      </c>
      <c r="J158" s="303"/>
      <c r="K158" s="220" t="s">
        <v>1478</v>
      </c>
      <c r="L158" s="221" t="s">
        <v>1020</v>
      </c>
    </row>
    <row r="159" spans="2:12" ht="18.75" customHeight="1">
      <c r="B159" s="284" t="str">
        <f t="shared" si="95"/>
        <v>石川県七尾港［能登島地区］</v>
      </c>
      <c r="C159" s="301">
        <v>170216</v>
      </c>
      <c r="D159" s="221">
        <v>172022</v>
      </c>
      <c r="E159" s="307" t="s">
        <v>1194</v>
      </c>
      <c r="F159" s="220" t="s">
        <v>1195</v>
      </c>
      <c r="G159" s="221" t="s">
        <v>508</v>
      </c>
      <c r="H159" s="302" t="s">
        <v>356</v>
      </c>
      <c r="I159" s="284" t="str">
        <f>IF(COUNTIF($C$4:C160,C160)&gt;1,1,"")</f>
        <v/>
      </c>
      <c r="J159" s="303"/>
      <c r="K159" s="220" t="s">
        <v>1481</v>
      </c>
      <c r="L159" s="221" t="s">
        <v>1021</v>
      </c>
    </row>
    <row r="160" spans="2:12" ht="18.75" customHeight="1">
      <c r="B160" s="284" t="str">
        <f t="shared" si="95"/>
        <v>石川県和倉港</v>
      </c>
      <c r="C160" s="301">
        <v>170305</v>
      </c>
      <c r="D160" s="221">
        <v>172022</v>
      </c>
      <c r="E160" s="307" t="s">
        <v>1194</v>
      </c>
      <c r="F160" s="220" t="s">
        <v>1195</v>
      </c>
      <c r="G160" s="221" t="s">
        <v>509</v>
      </c>
      <c r="H160" s="302" t="s">
        <v>367</v>
      </c>
      <c r="I160" s="284" t="str">
        <f>IF(COUNTIF($C$4:C161,C161)&gt;1,1,"")</f>
        <v/>
      </c>
      <c r="J160" s="303"/>
      <c r="K160" s="220" t="s">
        <v>1482</v>
      </c>
      <c r="L160" s="221" t="s">
        <v>1022</v>
      </c>
    </row>
    <row r="161" spans="2:12" ht="18.75" customHeight="1">
      <c r="B161" s="284" t="str">
        <f t="shared" si="95"/>
        <v>石川県金沢港</v>
      </c>
      <c r="C161" s="301">
        <v>170411</v>
      </c>
      <c r="D161" s="221">
        <v>172014</v>
      </c>
      <c r="E161" s="307" t="s">
        <v>1194</v>
      </c>
      <c r="F161" s="220" t="s">
        <v>1196</v>
      </c>
      <c r="G161" s="221" t="s">
        <v>510</v>
      </c>
      <c r="H161" s="302" t="s">
        <v>356</v>
      </c>
      <c r="I161" s="284" t="str">
        <f>IF(COUNTIF($C$4:C162,C162)&gt;1,1,"")</f>
        <v/>
      </c>
      <c r="J161" s="303"/>
      <c r="K161" s="220" t="s">
        <v>1483</v>
      </c>
      <c r="L161" s="221" t="s">
        <v>1023</v>
      </c>
    </row>
    <row r="162" spans="2:12" ht="18.75" customHeight="1">
      <c r="B162" s="284" t="str">
        <f t="shared" si="95"/>
        <v>石川県飯田港</v>
      </c>
      <c r="C162" s="301">
        <v>170500</v>
      </c>
      <c r="D162" s="221">
        <v>172057</v>
      </c>
      <c r="E162" s="307" t="s">
        <v>1194</v>
      </c>
      <c r="F162" s="220" t="s">
        <v>1197</v>
      </c>
      <c r="G162" s="221" t="s">
        <v>511</v>
      </c>
      <c r="H162" s="302" t="s">
        <v>367</v>
      </c>
      <c r="I162" s="284" t="str">
        <f>IF(COUNTIF($C$4:C163,C163)&gt;1,1,"")</f>
        <v/>
      </c>
      <c r="J162" s="303"/>
      <c r="K162" s="220" t="s">
        <v>1484</v>
      </c>
      <c r="L162" s="221" t="s">
        <v>1024</v>
      </c>
    </row>
    <row r="163" spans="2:12" ht="18.75" customHeight="1">
      <c r="B163" s="284" t="str">
        <f t="shared" si="95"/>
        <v>石川県輪島港</v>
      </c>
      <c r="C163" s="301">
        <v>170607</v>
      </c>
      <c r="D163" s="221">
        <v>172049</v>
      </c>
      <c r="E163" s="307" t="s">
        <v>1194</v>
      </c>
      <c r="F163" s="220" t="s">
        <v>1198</v>
      </c>
      <c r="G163" s="221" t="s">
        <v>512</v>
      </c>
      <c r="H163" s="302" t="s">
        <v>367</v>
      </c>
      <c r="I163" s="284" t="str">
        <f>IF(COUNTIF($C$4:C164,C164)&gt;1,1,"")</f>
        <v/>
      </c>
      <c r="J163" s="303"/>
      <c r="K163" s="220" t="s">
        <v>1482</v>
      </c>
      <c r="L163" s="221" t="s">
        <v>1025</v>
      </c>
    </row>
    <row r="164" spans="2:12" ht="18.75" customHeight="1">
      <c r="B164" s="284" t="str">
        <f t="shared" si="95"/>
        <v>石川県北陸電力志賀発電所</v>
      </c>
      <c r="C164" s="301">
        <v>170705</v>
      </c>
      <c r="D164" s="221">
        <v>173843</v>
      </c>
      <c r="E164" s="307" t="s">
        <v>1194</v>
      </c>
      <c r="F164" s="220" t="s">
        <v>1199</v>
      </c>
      <c r="G164" s="221" t="s">
        <v>513</v>
      </c>
      <c r="H164" s="302" t="s">
        <v>367</v>
      </c>
      <c r="I164" s="284" t="str">
        <f>IF(COUNTIF($C$4:C165,C165)&gt;1,1,"")</f>
        <v/>
      </c>
      <c r="J164" s="303"/>
      <c r="K164" s="220" t="s">
        <v>1482</v>
      </c>
      <c r="L164" s="221" t="s">
        <v>1026</v>
      </c>
    </row>
    <row r="165" spans="2:12" ht="18.75" customHeight="1">
      <c r="B165" s="284" t="str">
        <f t="shared" si="95"/>
        <v>福井県敦賀港</v>
      </c>
      <c r="C165" s="301">
        <v>180114</v>
      </c>
      <c r="D165" s="221">
        <v>182028</v>
      </c>
      <c r="E165" s="307" t="s">
        <v>1200</v>
      </c>
      <c r="F165" s="220" t="s">
        <v>1201</v>
      </c>
      <c r="G165" s="221" t="s">
        <v>514</v>
      </c>
      <c r="H165" s="302" t="s">
        <v>356</v>
      </c>
      <c r="I165" s="284" t="str">
        <f>IF(COUNTIF($C$4:C166,C166)&gt;1,1,"")</f>
        <v/>
      </c>
      <c r="J165" s="303"/>
      <c r="K165" s="220" t="s">
        <v>1482</v>
      </c>
      <c r="L165" s="221" t="s">
        <v>1032</v>
      </c>
    </row>
    <row r="166" spans="2:12" ht="18.75" customHeight="1">
      <c r="B166" s="284" t="str">
        <f t="shared" si="95"/>
        <v>福井県福井港［三国地区］</v>
      </c>
      <c r="C166" s="301">
        <v>180203</v>
      </c>
      <c r="D166" s="221">
        <v>182109</v>
      </c>
      <c r="E166" s="307" t="s">
        <v>1200</v>
      </c>
      <c r="F166" s="220" t="s">
        <v>1202</v>
      </c>
      <c r="G166" s="221" t="s">
        <v>515</v>
      </c>
      <c r="H166" s="302" t="s">
        <v>356</v>
      </c>
      <c r="I166" s="284" t="str">
        <f>IF(COUNTIF($C$4:C167,C167)&gt;1,1,"")</f>
        <v/>
      </c>
      <c r="J166" s="303"/>
      <c r="K166" s="220" t="s">
        <v>1491</v>
      </c>
      <c r="L166" s="221" t="s">
        <v>1036</v>
      </c>
    </row>
    <row r="167" spans="2:12" ht="18.75" customHeight="1">
      <c r="B167" s="284" t="str">
        <f t="shared" si="95"/>
        <v>福井県内浦港</v>
      </c>
      <c r="C167" s="301">
        <v>180319</v>
      </c>
      <c r="D167" s="221">
        <v>184811</v>
      </c>
      <c r="E167" s="307" t="s">
        <v>1200</v>
      </c>
      <c r="F167" s="220" t="s">
        <v>1203</v>
      </c>
      <c r="G167" s="221" t="s">
        <v>516</v>
      </c>
      <c r="H167" s="302" t="s">
        <v>356</v>
      </c>
      <c r="I167" s="284" t="str">
        <f>IF(COUNTIF($C$4:C168,C168)&gt;1,1,"")</f>
        <v/>
      </c>
      <c r="J167" s="303"/>
      <c r="K167" s="220" t="s">
        <v>1482</v>
      </c>
      <c r="L167" s="221" t="s">
        <v>1037</v>
      </c>
    </row>
    <row r="168" spans="2:12" ht="18.75" customHeight="1">
      <c r="B168" s="284" t="str">
        <f t="shared" si="95"/>
        <v>福井県関西電力美浜原子力発電所専用港</v>
      </c>
      <c r="C168" s="301">
        <v>180408</v>
      </c>
      <c r="D168" s="221">
        <v>184420</v>
      </c>
      <c r="E168" s="307" t="s">
        <v>1200</v>
      </c>
      <c r="F168" s="220" t="s">
        <v>1204</v>
      </c>
      <c r="G168" s="221" t="s">
        <v>517</v>
      </c>
      <c r="H168" s="302" t="s">
        <v>367</v>
      </c>
      <c r="I168" s="284" t="str">
        <f>IF(COUNTIF($C$4:C169,C169)&gt;1,1,"")</f>
        <v/>
      </c>
      <c r="J168" s="303"/>
      <c r="K168" s="220" t="s">
        <v>1482</v>
      </c>
      <c r="L168" s="221" t="s">
        <v>1038</v>
      </c>
    </row>
    <row r="169" spans="2:12" ht="18.75" customHeight="1">
      <c r="B169" s="284" t="str">
        <f t="shared" si="95"/>
        <v>福井県小浜漁港</v>
      </c>
      <c r="C169" s="301">
        <v>180505</v>
      </c>
      <c r="D169" s="221">
        <v>182044</v>
      </c>
      <c r="E169" s="307" t="s">
        <v>1200</v>
      </c>
      <c r="F169" s="220" t="s">
        <v>1205</v>
      </c>
      <c r="G169" s="221" t="s">
        <v>518</v>
      </c>
      <c r="H169" s="302" t="s">
        <v>367</v>
      </c>
      <c r="I169" s="284" t="str">
        <f>IF(COUNTIF($C$4:C170,C170)&gt;1,1,"")</f>
        <v/>
      </c>
      <c r="J169" s="303"/>
      <c r="K169" s="220" t="s">
        <v>1482</v>
      </c>
      <c r="L169" s="221" t="s">
        <v>1047</v>
      </c>
    </row>
    <row r="170" spans="2:12" ht="18.75" customHeight="1">
      <c r="B170" s="284" t="str">
        <f t="shared" si="95"/>
        <v>福井県福井港［一点けい留ブイ］</v>
      </c>
      <c r="C170" s="301">
        <v>180602</v>
      </c>
      <c r="D170" s="221">
        <v>182010</v>
      </c>
      <c r="E170" s="307" t="s">
        <v>1200</v>
      </c>
      <c r="F170" s="220" t="s">
        <v>1206</v>
      </c>
      <c r="G170" s="221" t="s">
        <v>519</v>
      </c>
      <c r="H170" s="302" t="s">
        <v>356</v>
      </c>
      <c r="I170" s="284" t="str">
        <f>IF(COUNTIF($C$4:C171,C171)&gt;1,1,"")</f>
        <v/>
      </c>
      <c r="J170" s="303"/>
      <c r="K170" s="220" t="s">
        <v>1482</v>
      </c>
      <c r="L170" s="221" t="s">
        <v>1050</v>
      </c>
    </row>
    <row r="171" spans="2:12" ht="18.75" customHeight="1">
      <c r="B171" s="284" t="str">
        <f t="shared" si="95"/>
        <v>福井県関西電力大飯原子力発電所専用港</v>
      </c>
      <c r="C171" s="301">
        <v>180606</v>
      </c>
      <c r="D171" s="221">
        <v>184837</v>
      </c>
      <c r="E171" s="307" t="s">
        <v>1200</v>
      </c>
      <c r="F171" s="220" t="s">
        <v>1207</v>
      </c>
      <c r="G171" s="221" t="s">
        <v>520</v>
      </c>
      <c r="H171" s="302" t="s">
        <v>367</v>
      </c>
      <c r="I171" s="284" t="str">
        <f>IF(COUNTIF($C$4:C172,C172)&gt;1,1,"")</f>
        <v/>
      </c>
      <c r="J171" s="303"/>
      <c r="K171" s="220" t="s">
        <v>1482</v>
      </c>
      <c r="L171" s="221" t="s">
        <v>1051</v>
      </c>
    </row>
    <row r="172" spans="2:12" ht="18.75" customHeight="1">
      <c r="B172" s="284" t="str">
        <f t="shared" si="95"/>
        <v>静岡県静浦漁港</v>
      </c>
      <c r="C172" s="301">
        <v>220108</v>
      </c>
      <c r="D172" s="221">
        <v>222038</v>
      </c>
      <c r="E172" s="307" t="s">
        <v>1208</v>
      </c>
      <c r="F172" s="220" t="s">
        <v>1209</v>
      </c>
      <c r="G172" s="221" t="s">
        <v>521</v>
      </c>
      <c r="H172" s="302" t="s">
        <v>367</v>
      </c>
      <c r="I172" s="284" t="str">
        <f>IF(COUNTIF($C$4:C173,C173)&gt;1,1,"")</f>
        <v/>
      </c>
      <c r="J172" s="303"/>
      <c r="K172" s="220" t="s">
        <v>1482</v>
      </c>
      <c r="L172" s="221" t="s">
        <v>1052</v>
      </c>
    </row>
    <row r="173" spans="2:12" ht="18.75" customHeight="1">
      <c r="B173" s="284" t="str">
        <f t="shared" si="95"/>
        <v>静岡県清水港</v>
      </c>
      <c r="C173" s="301">
        <v>220213</v>
      </c>
      <c r="D173" s="221">
        <v>221007</v>
      </c>
      <c r="E173" s="307" t="s">
        <v>1208</v>
      </c>
      <c r="F173" s="220" t="s">
        <v>1210</v>
      </c>
      <c r="G173" s="221" t="s">
        <v>522</v>
      </c>
      <c r="H173" s="302" t="s">
        <v>356</v>
      </c>
      <c r="I173" s="284" t="str">
        <f>IF(COUNTIF($C$4:C174,C174)&gt;1,1,"")</f>
        <v/>
      </c>
      <c r="J173" s="303"/>
      <c r="K173" s="220" t="s">
        <v>1496</v>
      </c>
      <c r="L173" s="221" t="s">
        <v>1056</v>
      </c>
    </row>
    <row r="174" spans="2:12" ht="18.75" customHeight="1">
      <c r="B174" s="284" t="str">
        <f t="shared" si="95"/>
        <v>静岡県熱海港</v>
      </c>
      <c r="C174" s="301">
        <v>220302</v>
      </c>
      <c r="D174" s="221">
        <v>222054</v>
      </c>
      <c r="E174" s="307" t="s">
        <v>1208</v>
      </c>
      <c r="F174" s="220" t="s">
        <v>1211</v>
      </c>
      <c r="G174" s="221" t="s">
        <v>523</v>
      </c>
      <c r="H174" s="302" t="s">
        <v>367</v>
      </c>
      <c r="I174" s="284" t="str">
        <f>IF(COUNTIF($C$4:C175,C175)&gt;1,1,"")</f>
        <v/>
      </c>
      <c r="J174" s="303"/>
      <c r="K174" s="220" t="s">
        <v>1503</v>
      </c>
      <c r="L174" s="221" t="s">
        <v>1059</v>
      </c>
    </row>
    <row r="175" spans="2:12" ht="18.75" customHeight="1">
      <c r="B175" s="284" t="str">
        <f t="shared" si="95"/>
        <v>静岡県伊東港</v>
      </c>
      <c r="C175" s="301">
        <v>220400</v>
      </c>
      <c r="D175" s="221">
        <v>222089</v>
      </c>
      <c r="E175" s="307" t="s">
        <v>1208</v>
      </c>
      <c r="F175" s="220" t="s">
        <v>1212</v>
      </c>
      <c r="G175" s="221" t="s">
        <v>524</v>
      </c>
      <c r="H175" s="302" t="s">
        <v>367</v>
      </c>
      <c r="I175" s="284" t="str">
        <f>IF(COUNTIF($C$4:C176,C176)&gt;1,1,"")</f>
        <v/>
      </c>
      <c r="J175" s="284" t="s">
        <v>1506</v>
      </c>
    </row>
    <row r="176" spans="2:12" ht="18.75" customHeight="1">
      <c r="B176" s="284" t="str">
        <f t="shared" si="95"/>
        <v>静岡県田子の浦港</v>
      </c>
      <c r="C176" s="301">
        <v>220515</v>
      </c>
      <c r="D176" s="221">
        <v>222101</v>
      </c>
      <c r="E176" s="307" t="s">
        <v>1208</v>
      </c>
      <c r="F176" s="220" t="s">
        <v>1213</v>
      </c>
      <c r="G176" s="221" t="s">
        <v>525</v>
      </c>
      <c r="H176" s="302" t="s">
        <v>356</v>
      </c>
      <c r="I176" s="284" t="str">
        <f>IF(COUNTIF($C$4:C177,C177)&gt;1,1,"")</f>
        <v/>
      </c>
    </row>
    <row r="177" spans="2:9" ht="18.75" customHeight="1">
      <c r="B177" s="284" t="str">
        <f t="shared" si="95"/>
        <v>静岡県焼津漁港</v>
      </c>
      <c r="C177" s="301">
        <v>220604</v>
      </c>
      <c r="D177" s="221">
        <v>222127</v>
      </c>
      <c r="E177" s="307" t="s">
        <v>1208</v>
      </c>
      <c r="F177" s="220" t="s">
        <v>1214</v>
      </c>
      <c r="G177" s="221" t="s">
        <v>526</v>
      </c>
      <c r="H177" s="302" t="s">
        <v>367</v>
      </c>
      <c r="I177" s="284" t="str">
        <f>IF(COUNTIF($C$4:C178,C178)&gt;1,1,"")</f>
        <v/>
      </c>
    </row>
    <row r="178" spans="2:9" ht="18.75" customHeight="1">
      <c r="B178" s="284" t="str">
        <f t="shared" si="95"/>
        <v>静岡県下田港</v>
      </c>
      <c r="C178" s="301">
        <v>220701</v>
      </c>
      <c r="D178" s="221">
        <v>222194</v>
      </c>
      <c r="E178" s="307" t="s">
        <v>1208</v>
      </c>
      <c r="F178" s="220" t="s">
        <v>1215</v>
      </c>
      <c r="G178" s="221" t="s">
        <v>527</v>
      </c>
      <c r="H178" s="302" t="s">
        <v>367</v>
      </c>
      <c r="I178" s="284" t="str">
        <f>IF(COUNTIF($C$4:C179,C179)&gt;1,1,"")</f>
        <v/>
      </c>
    </row>
    <row r="179" spans="2:9" ht="18.75" customHeight="1">
      <c r="B179" s="284" t="str">
        <f t="shared" si="95"/>
        <v>静岡県田子漁港</v>
      </c>
      <c r="C179" s="301">
        <v>220809</v>
      </c>
      <c r="D179" s="221">
        <v>223069</v>
      </c>
      <c r="E179" s="307" t="s">
        <v>1208</v>
      </c>
      <c r="F179" s="220" t="s">
        <v>1216</v>
      </c>
      <c r="G179" s="221" t="s">
        <v>528</v>
      </c>
      <c r="H179" s="302" t="s">
        <v>367</v>
      </c>
      <c r="I179" s="284" t="str">
        <f>IF(COUNTIF($C$4:C180,C180)&gt;1,1,"")</f>
        <v/>
      </c>
    </row>
    <row r="180" spans="2:9" ht="18.75" customHeight="1">
      <c r="B180" s="284" t="str">
        <f t="shared" si="95"/>
        <v>静岡県大井川港</v>
      </c>
      <c r="C180" s="301">
        <v>220906</v>
      </c>
      <c r="D180" s="221">
        <v>222127</v>
      </c>
      <c r="E180" s="307" t="s">
        <v>1208</v>
      </c>
      <c r="F180" s="220" t="s">
        <v>1214</v>
      </c>
      <c r="G180" s="221" t="s">
        <v>529</v>
      </c>
      <c r="H180" s="302" t="s">
        <v>367</v>
      </c>
      <c r="I180" s="284" t="str">
        <f>IF(COUNTIF($C$4:C181,C181)&gt;1,1,"")</f>
        <v/>
      </c>
    </row>
    <row r="181" spans="2:9" ht="18.75" customHeight="1">
      <c r="B181" s="284" t="str">
        <f t="shared" si="95"/>
        <v>静岡県御前崎港</v>
      </c>
      <c r="C181" s="301">
        <v>221015</v>
      </c>
      <c r="D181" s="221">
        <v>222232</v>
      </c>
      <c r="E181" s="307" t="s">
        <v>1208</v>
      </c>
      <c r="F181" s="220" t="s">
        <v>1217</v>
      </c>
      <c r="G181" s="221" t="s">
        <v>530</v>
      </c>
      <c r="H181" s="302" t="s">
        <v>356</v>
      </c>
      <c r="I181" s="284" t="str">
        <f>IF(COUNTIF($C$4:C182,C182)&gt;1,1,"")</f>
        <v/>
      </c>
    </row>
    <row r="182" spans="2:9" ht="18.75" customHeight="1">
      <c r="B182" s="284" t="str">
        <f t="shared" si="95"/>
        <v>静岡県戸田漁港</v>
      </c>
      <c r="C182" s="301">
        <v>221104</v>
      </c>
      <c r="D182" s="221">
        <v>222038</v>
      </c>
      <c r="E182" s="307" t="s">
        <v>1208</v>
      </c>
      <c r="F182" s="220" t="s">
        <v>1209</v>
      </c>
      <c r="G182" s="221" t="s">
        <v>531</v>
      </c>
      <c r="H182" s="302" t="s">
        <v>367</v>
      </c>
      <c r="I182" s="284" t="str">
        <f>IF(COUNTIF($C$4:C183,C183)&gt;1,1,"")</f>
        <v/>
      </c>
    </row>
    <row r="183" spans="2:9" ht="18.75" customHeight="1">
      <c r="B183" s="284" t="str">
        <f t="shared" si="95"/>
        <v>静岡県沼津港</v>
      </c>
      <c r="C183" s="301">
        <v>221201</v>
      </c>
      <c r="D183" s="221">
        <v>222038</v>
      </c>
      <c r="E183" s="307" t="s">
        <v>1208</v>
      </c>
      <c r="F183" s="220" t="s">
        <v>1209</v>
      </c>
      <c r="G183" s="221" t="s">
        <v>532</v>
      </c>
      <c r="H183" s="302" t="s">
        <v>367</v>
      </c>
      <c r="I183" s="284" t="str">
        <f>IF(COUNTIF($C$4:C184,C184)&gt;1,1,"")</f>
        <v/>
      </c>
    </row>
    <row r="184" spans="2:9" ht="18.75" customHeight="1">
      <c r="B184" s="284" t="str">
        <f t="shared" si="95"/>
        <v>静岡県稲取漁港</v>
      </c>
      <c r="C184" s="301">
        <v>221309</v>
      </c>
      <c r="D184" s="221">
        <v>223018</v>
      </c>
      <c r="E184" s="307" t="s">
        <v>1208</v>
      </c>
      <c r="F184" s="220" t="s">
        <v>1218</v>
      </c>
      <c r="G184" s="221" t="s">
        <v>533</v>
      </c>
      <c r="H184" s="302" t="s">
        <v>367</v>
      </c>
      <c r="I184" s="284" t="str">
        <f>IF(COUNTIF($C$4:C185,C185)&gt;1,1,"")</f>
        <v/>
      </c>
    </row>
    <row r="185" spans="2:9" ht="18.75" customHeight="1">
      <c r="B185" s="284" t="str">
        <f t="shared" si="95"/>
        <v>静岡県安良里漁港</v>
      </c>
      <c r="C185" s="301">
        <v>221406</v>
      </c>
      <c r="D185" s="221">
        <v>223069</v>
      </c>
      <c r="E185" s="307" t="s">
        <v>1208</v>
      </c>
      <c r="F185" s="220" t="s">
        <v>1216</v>
      </c>
      <c r="G185" s="221" t="s">
        <v>534</v>
      </c>
      <c r="H185" s="302" t="s">
        <v>367</v>
      </c>
      <c r="I185" s="284" t="str">
        <f>IF(COUNTIF($C$4:C186,C186)&gt;1,1,"")</f>
        <v/>
      </c>
    </row>
    <row r="186" spans="2:9" ht="18.75" customHeight="1">
      <c r="B186" s="284" t="str">
        <f t="shared" si="95"/>
        <v>静岡県松崎港</v>
      </c>
      <c r="C186" s="301">
        <v>221503</v>
      </c>
      <c r="D186" s="221">
        <v>223051</v>
      </c>
      <c r="E186" s="307" t="s">
        <v>1208</v>
      </c>
      <c r="F186" s="220" t="s">
        <v>1219</v>
      </c>
      <c r="G186" s="221" t="s">
        <v>535</v>
      </c>
      <c r="H186" s="302" t="s">
        <v>367</v>
      </c>
      <c r="I186" s="284" t="str">
        <f>IF(COUNTIF($C$4:C187,C187)&gt;1,1,"")</f>
        <v/>
      </c>
    </row>
    <row r="187" spans="2:9" ht="18.75" customHeight="1">
      <c r="B187" s="284" t="str">
        <f t="shared" si="95"/>
        <v>静岡県宇久須港</v>
      </c>
      <c r="C187" s="301">
        <v>221601</v>
      </c>
      <c r="D187" s="221">
        <v>223069</v>
      </c>
      <c r="E187" s="307" t="s">
        <v>1208</v>
      </c>
      <c r="F187" s="220" t="s">
        <v>1216</v>
      </c>
      <c r="G187" s="221" t="s">
        <v>536</v>
      </c>
      <c r="H187" s="302" t="s">
        <v>367</v>
      </c>
      <c r="I187" s="284" t="str">
        <f>IF(COUNTIF($C$4:C188,C188)&gt;1,1,"")</f>
        <v/>
      </c>
    </row>
    <row r="188" spans="2:9" ht="18.75" customHeight="1">
      <c r="B188" s="284" t="str">
        <f t="shared" si="95"/>
        <v>静岡県土肥港</v>
      </c>
      <c r="C188" s="301">
        <v>221708</v>
      </c>
      <c r="D188" s="221">
        <v>222224</v>
      </c>
      <c r="E188" s="307" t="s">
        <v>1208</v>
      </c>
      <c r="F188" s="220" t="s">
        <v>1220</v>
      </c>
      <c r="G188" s="221" t="s">
        <v>537</v>
      </c>
      <c r="H188" s="302" t="s">
        <v>367</v>
      </c>
      <c r="I188" s="284" t="str">
        <f>IF(COUNTIF($C$4:C189,C189)&gt;1,1,"")</f>
        <v/>
      </c>
    </row>
    <row r="189" spans="2:9" ht="18.75" customHeight="1">
      <c r="B189" s="284" t="str">
        <f t="shared" si="95"/>
        <v>静岡県妻良漁港</v>
      </c>
      <c r="C189" s="301">
        <v>221805</v>
      </c>
      <c r="D189" s="221">
        <v>223042</v>
      </c>
      <c r="E189" s="307" t="s">
        <v>1208</v>
      </c>
      <c r="F189" s="220" t="s">
        <v>1221</v>
      </c>
      <c r="G189" s="221" t="s">
        <v>538</v>
      </c>
      <c r="H189" s="302" t="s">
        <v>367</v>
      </c>
      <c r="I189" s="284" t="str">
        <f>IF(COUNTIF($C$4:C190,C190)&gt;1,1,"")</f>
        <v/>
      </c>
    </row>
    <row r="190" spans="2:9" ht="18.75" customHeight="1">
      <c r="B190" s="284" t="str">
        <f t="shared" si="95"/>
        <v>愛知県名古屋港（新日鉄東海）</v>
      </c>
      <c r="C190" s="301">
        <v>230111</v>
      </c>
      <c r="D190" s="221">
        <v>231002</v>
      </c>
      <c r="E190" s="307" t="s">
        <v>548</v>
      </c>
      <c r="F190" s="220" t="s">
        <v>1222</v>
      </c>
      <c r="G190" s="221" t="s">
        <v>539</v>
      </c>
      <c r="H190" s="302" t="s">
        <v>356</v>
      </c>
      <c r="I190" s="284" t="str">
        <f>IF(COUNTIF($C$4:C191,C191)&gt;1,1,"")</f>
        <v/>
      </c>
    </row>
    <row r="191" spans="2:9" ht="18.75" customHeight="1">
      <c r="B191" s="284" t="str">
        <f t="shared" si="95"/>
        <v>愛知県三河港（蒲郡港）</v>
      </c>
      <c r="C191" s="301">
        <v>230316</v>
      </c>
      <c r="D191" s="221">
        <v>232149</v>
      </c>
      <c r="E191" s="307" t="s">
        <v>548</v>
      </c>
      <c r="F191" s="220" t="s">
        <v>1223</v>
      </c>
      <c r="G191" s="221" t="s">
        <v>540</v>
      </c>
      <c r="H191" s="302" t="s">
        <v>356</v>
      </c>
      <c r="I191" s="284" t="str">
        <f>IF(COUNTIF($C$4:C192,C192)&gt;1,1,"")</f>
        <v/>
      </c>
    </row>
    <row r="192" spans="2:9" ht="18.75" customHeight="1">
      <c r="B192" s="284" t="str">
        <f t="shared" si="95"/>
        <v>愛知県衣浦港（新川港）</v>
      </c>
      <c r="C192" s="301">
        <v>230413</v>
      </c>
      <c r="D192" s="221">
        <v>232050</v>
      </c>
      <c r="E192" s="307" t="s">
        <v>548</v>
      </c>
      <c r="F192" s="220" t="s">
        <v>1224</v>
      </c>
      <c r="G192" s="221" t="s">
        <v>541</v>
      </c>
      <c r="H192" s="302" t="s">
        <v>356</v>
      </c>
      <c r="I192" s="284" t="str">
        <f>IF(COUNTIF($C$4:C193,C193)&gt;1,1,"")</f>
        <v/>
      </c>
    </row>
    <row r="193" spans="2:9" ht="18.75" customHeight="1">
      <c r="B193" s="284" t="str">
        <f t="shared" si="95"/>
        <v>愛知県倉舞港（西蒲港）</v>
      </c>
      <c r="C193" s="301">
        <v>230502</v>
      </c>
      <c r="D193" s="221">
        <v>232149</v>
      </c>
      <c r="E193" s="307" t="s">
        <v>548</v>
      </c>
      <c r="F193" s="220" t="s">
        <v>1223</v>
      </c>
      <c r="G193" s="221" t="s">
        <v>542</v>
      </c>
      <c r="H193" s="302" t="s">
        <v>367</v>
      </c>
      <c r="I193" s="284" t="str">
        <f>IF(COUNTIF($C$4:C194,C194)&gt;1,1,"")</f>
        <v/>
      </c>
    </row>
    <row r="194" spans="2:9" ht="18.75" customHeight="1">
      <c r="B194" s="284" t="str">
        <f t="shared" si="95"/>
        <v>愛知県常滑港</v>
      </c>
      <c r="C194" s="301">
        <v>230600</v>
      </c>
      <c r="D194" s="221">
        <v>232165</v>
      </c>
      <c r="E194" s="307" t="s">
        <v>548</v>
      </c>
      <c r="F194" s="220" t="s">
        <v>1228</v>
      </c>
      <c r="G194" s="221" t="s">
        <v>543</v>
      </c>
      <c r="H194" s="302" t="s">
        <v>367</v>
      </c>
      <c r="I194" s="284" t="str">
        <f>IF(COUNTIF($C$4:C195,C195)&gt;1,1,"")</f>
        <v/>
      </c>
    </row>
    <row r="195" spans="2:9" ht="18.75" customHeight="1">
      <c r="B195" s="284" t="str">
        <f t="shared" si="95"/>
        <v>愛知県師崎港</v>
      </c>
      <c r="C195" s="301">
        <v>230707</v>
      </c>
      <c r="D195" s="221">
        <v>234451</v>
      </c>
      <c r="E195" s="307" t="s">
        <v>548</v>
      </c>
      <c r="F195" s="220" t="s">
        <v>1229</v>
      </c>
      <c r="G195" s="221" t="s">
        <v>544</v>
      </c>
      <c r="H195" s="302" t="s">
        <v>367</v>
      </c>
      <c r="I195" s="284" t="str">
        <f>IF(COUNTIF($C$4:C196,C196)&gt;1,1,"")</f>
        <v/>
      </c>
    </row>
    <row r="196" spans="2:9" ht="18.75" customHeight="1">
      <c r="B196" s="284" t="str">
        <f t="shared" ref="B196:B259" si="96">E196&amp;G196</f>
        <v>愛知県内海港</v>
      </c>
      <c r="C196" s="301">
        <v>230804</v>
      </c>
      <c r="D196" s="221">
        <v>234451</v>
      </c>
      <c r="E196" s="307" t="s">
        <v>548</v>
      </c>
      <c r="F196" s="220" t="s">
        <v>1229</v>
      </c>
      <c r="G196" s="221" t="s">
        <v>545</v>
      </c>
      <c r="H196" s="302" t="s">
        <v>367</v>
      </c>
      <c r="I196" s="284" t="str">
        <f>IF(COUNTIF($C$4:C197,C197)&gt;1,1,"")</f>
        <v/>
      </c>
    </row>
    <row r="197" spans="2:9" ht="18.75" customHeight="1">
      <c r="B197" s="284" t="str">
        <f t="shared" si="96"/>
        <v>愛知県河和港</v>
      </c>
      <c r="C197" s="301">
        <v>230901</v>
      </c>
      <c r="D197" s="221">
        <v>234460</v>
      </c>
      <c r="E197" s="307" t="s">
        <v>548</v>
      </c>
      <c r="F197" s="220" t="s">
        <v>1227</v>
      </c>
      <c r="G197" s="221" t="s">
        <v>546</v>
      </c>
      <c r="H197" s="302" t="s">
        <v>367</v>
      </c>
      <c r="I197" s="284" t="str">
        <f>IF(COUNTIF($C$4:C198,C198)&gt;1,1,"")</f>
        <v/>
      </c>
    </row>
    <row r="198" spans="2:9" ht="18.75" customHeight="1">
      <c r="B198" s="284" t="str">
        <f t="shared" si="96"/>
        <v>愛知県冨具崎港</v>
      </c>
      <c r="C198" s="301">
        <v>231002</v>
      </c>
      <c r="D198" s="221">
        <v>234460</v>
      </c>
      <c r="E198" s="307" t="s">
        <v>548</v>
      </c>
      <c r="F198" s="220" t="s">
        <v>1227</v>
      </c>
      <c r="G198" s="221" t="s">
        <v>547</v>
      </c>
      <c r="H198" s="302" t="s">
        <v>367</v>
      </c>
      <c r="I198" s="284" t="str">
        <f>IF(COUNTIF($C$4:C199,C199)&gt;1,1,"")</f>
        <v/>
      </c>
    </row>
    <row r="199" spans="2:9" ht="18.75" customHeight="1">
      <c r="B199" s="284" t="str">
        <f t="shared" si="96"/>
        <v>愛知県吉田港</v>
      </c>
      <c r="C199" s="301">
        <v>231100</v>
      </c>
      <c r="D199" s="313">
        <v>232131</v>
      </c>
      <c r="E199" s="307" t="s">
        <v>548</v>
      </c>
      <c r="F199" s="314" t="s">
        <v>549</v>
      </c>
      <c r="G199" s="221" t="s">
        <v>550</v>
      </c>
      <c r="H199" s="302" t="s">
        <v>367</v>
      </c>
      <c r="I199" s="284" t="str">
        <f>IF(COUNTIF($C$4:C200,C200)&gt;1,1,"")</f>
        <v/>
      </c>
    </row>
    <row r="200" spans="2:9" ht="18.75" customHeight="1">
      <c r="B200" s="284" t="str">
        <f t="shared" si="96"/>
        <v>愛知県東幡豆港</v>
      </c>
      <c r="C200" s="301">
        <v>231207</v>
      </c>
      <c r="D200" s="313">
        <v>232131</v>
      </c>
      <c r="E200" s="307" t="s">
        <v>548</v>
      </c>
      <c r="F200" s="314" t="s">
        <v>549</v>
      </c>
      <c r="G200" s="221" t="s">
        <v>551</v>
      </c>
      <c r="H200" s="302" t="s">
        <v>367</v>
      </c>
      <c r="I200" s="284" t="str">
        <f>IF(COUNTIF($C$4:C201,C201)&gt;1,1,"")</f>
        <v/>
      </c>
    </row>
    <row r="201" spans="2:9" ht="18.75" customHeight="1">
      <c r="B201" s="284" t="str">
        <f t="shared" si="96"/>
        <v>愛知県馬草港</v>
      </c>
      <c r="C201" s="301">
        <v>231304</v>
      </c>
      <c r="D201" s="221">
        <v>232319</v>
      </c>
      <c r="E201" s="307" t="s">
        <v>548</v>
      </c>
      <c r="F201" s="220" t="s">
        <v>1230</v>
      </c>
      <c r="G201" s="221" t="s">
        <v>552</v>
      </c>
      <c r="H201" s="302" t="s">
        <v>367</v>
      </c>
      <c r="I201" s="284" t="str">
        <f>IF(COUNTIF($C$4:C202,C202)&gt;1,1,"")</f>
        <v/>
      </c>
    </row>
    <row r="202" spans="2:9" ht="18.75" customHeight="1">
      <c r="B202" s="284" t="str">
        <f t="shared" si="96"/>
        <v>愛知県福江港</v>
      </c>
      <c r="C202" s="301">
        <v>231401</v>
      </c>
      <c r="D202" s="221">
        <v>232319</v>
      </c>
      <c r="E202" s="307" t="s">
        <v>548</v>
      </c>
      <c r="F202" s="220" t="s">
        <v>1230</v>
      </c>
      <c r="G202" s="221" t="s">
        <v>553</v>
      </c>
      <c r="H202" s="302" t="s">
        <v>367</v>
      </c>
      <c r="I202" s="284" t="str">
        <f>IF(COUNTIF($C$4:C203,C203)&gt;1,1,"")</f>
        <v/>
      </c>
    </row>
    <row r="203" spans="2:9" ht="18.75" customHeight="1">
      <c r="B203" s="284" t="str">
        <f t="shared" si="96"/>
        <v>愛知県伊良湖港</v>
      </c>
      <c r="C203" s="301">
        <v>231509</v>
      </c>
      <c r="D203" s="221">
        <v>232319</v>
      </c>
      <c r="E203" s="307" t="s">
        <v>548</v>
      </c>
      <c r="F203" s="220" t="s">
        <v>1230</v>
      </c>
      <c r="G203" s="221" t="s">
        <v>554</v>
      </c>
      <c r="H203" s="302" t="s">
        <v>367</v>
      </c>
      <c r="I203" s="284" t="str">
        <f>IF(COUNTIF($C$4:C204,C204)&gt;1,1,"")</f>
        <v/>
      </c>
    </row>
    <row r="204" spans="2:9" ht="18.75" customHeight="1">
      <c r="B204" s="284" t="str">
        <f t="shared" si="96"/>
        <v>愛知県泉港</v>
      </c>
      <c r="C204" s="301">
        <v>231606</v>
      </c>
      <c r="D204" s="221">
        <v>232319</v>
      </c>
      <c r="E204" s="307" t="s">
        <v>548</v>
      </c>
      <c r="F204" s="220" t="s">
        <v>1230</v>
      </c>
      <c r="G204" s="221" t="s">
        <v>555</v>
      </c>
      <c r="H204" s="302" t="s">
        <v>367</v>
      </c>
      <c r="I204" s="284" t="str">
        <f>IF(COUNTIF($C$4:C205,C205)&gt;1,1,"")</f>
        <v/>
      </c>
    </row>
    <row r="205" spans="2:9" ht="18.75" customHeight="1">
      <c r="B205" s="284" t="str">
        <f t="shared" si="96"/>
        <v>愛知県中部電力専用バース</v>
      </c>
      <c r="C205" s="301">
        <v>231703</v>
      </c>
      <c r="D205" s="221">
        <v>232319</v>
      </c>
      <c r="E205" s="307" t="s">
        <v>548</v>
      </c>
      <c r="F205" s="220" t="s">
        <v>1230</v>
      </c>
      <c r="G205" s="221" t="s">
        <v>556</v>
      </c>
      <c r="H205" s="302" t="s">
        <v>367</v>
      </c>
      <c r="I205" s="284" t="str">
        <f>IF(COUNTIF($C$4:C206,C206)&gt;1,1,"")</f>
        <v/>
      </c>
    </row>
    <row r="206" spans="2:9" ht="18.75" customHeight="1">
      <c r="B206" s="284" t="str">
        <f t="shared" si="96"/>
        <v>愛知県伊川津港</v>
      </c>
      <c r="C206" s="301">
        <v>231801</v>
      </c>
      <c r="D206" s="221">
        <v>232319</v>
      </c>
      <c r="E206" s="307" t="s">
        <v>548</v>
      </c>
      <c r="F206" s="220" t="s">
        <v>1230</v>
      </c>
      <c r="G206" s="221" t="s">
        <v>557</v>
      </c>
      <c r="H206" s="302" t="s">
        <v>367</v>
      </c>
      <c r="I206" s="284" t="str">
        <f>IF(COUNTIF($C$4:C207,C207)&gt;1,1,"")</f>
        <v/>
      </c>
    </row>
    <row r="207" spans="2:9" ht="18.75" customHeight="1">
      <c r="B207" s="284" t="str">
        <f t="shared" si="96"/>
        <v>愛知県二川港</v>
      </c>
      <c r="C207" s="301">
        <v>231908</v>
      </c>
      <c r="D207" s="221">
        <v>232017</v>
      </c>
      <c r="E207" s="307" t="s">
        <v>548</v>
      </c>
      <c r="F207" s="220" t="s">
        <v>1231</v>
      </c>
      <c r="G207" s="221" t="s">
        <v>558</v>
      </c>
      <c r="H207" s="302" t="s">
        <v>367</v>
      </c>
      <c r="I207" s="284" t="str">
        <f>IF(COUNTIF($C$4:C208,C208)&gt;1,1,"")</f>
        <v/>
      </c>
    </row>
    <row r="208" spans="2:9" ht="18.75" customHeight="1">
      <c r="B208" s="284" t="str">
        <f t="shared" si="96"/>
        <v>愛知県高豊港</v>
      </c>
      <c r="C208" s="301">
        <v>232009</v>
      </c>
      <c r="D208" s="221">
        <v>232017</v>
      </c>
      <c r="E208" s="307" t="s">
        <v>548</v>
      </c>
      <c r="F208" s="220" t="s">
        <v>1231</v>
      </c>
      <c r="G208" s="221" t="s">
        <v>559</v>
      </c>
      <c r="H208" s="302" t="s">
        <v>367</v>
      </c>
      <c r="I208" s="284" t="str">
        <f>IF(COUNTIF($C$4:C209,C209)&gt;1,1,"")</f>
        <v/>
      </c>
    </row>
    <row r="209" spans="2:9" ht="18.75" customHeight="1">
      <c r="B209" s="284" t="str">
        <f t="shared" si="96"/>
        <v>愛知県蜆川港</v>
      </c>
      <c r="C209" s="301">
        <v>232106</v>
      </c>
      <c r="D209" s="221">
        <v>232092</v>
      </c>
      <c r="E209" s="307" t="s">
        <v>548</v>
      </c>
      <c r="F209" s="220" t="s">
        <v>1225</v>
      </c>
      <c r="G209" s="221" t="s">
        <v>560</v>
      </c>
      <c r="H209" s="302" t="s">
        <v>367</v>
      </c>
      <c r="I209" s="284" t="str">
        <f>IF(COUNTIF($C$4:C210,C210)&gt;1,1,"")</f>
        <v/>
      </c>
    </row>
    <row r="210" spans="2:9" ht="18.75" customHeight="1">
      <c r="B210" s="284" t="str">
        <f t="shared" si="96"/>
        <v>愛知県大浜港</v>
      </c>
      <c r="C210" s="301">
        <v>232203</v>
      </c>
      <c r="D210" s="221">
        <v>232092</v>
      </c>
      <c r="E210" s="307" t="s">
        <v>548</v>
      </c>
      <c r="F210" s="220" t="s">
        <v>1225</v>
      </c>
      <c r="G210" s="221" t="s">
        <v>561</v>
      </c>
      <c r="H210" s="302" t="s">
        <v>367</v>
      </c>
      <c r="I210" s="284" t="str">
        <f>IF(COUNTIF($C$4:C211,C211)&gt;1,1,"")</f>
        <v/>
      </c>
    </row>
    <row r="211" spans="2:9" ht="18.75" customHeight="1">
      <c r="B211" s="284" t="str">
        <f t="shared" si="96"/>
        <v>愛知県寺津港</v>
      </c>
      <c r="C211" s="301">
        <v>232301</v>
      </c>
      <c r="D211" s="221">
        <v>232131</v>
      </c>
      <c r="E211" s="307" t="s">
        <v>548</v>
      </c>
      <c r="F211" s="220" t="s">
        <v>1226</v>
      </c>
      <c r="G211" s="221" t="s">
        <v>562</v>
      </c>
      <c r="H211" s="302" t="s">
        <v>367</v>
      </c>
      <c r="I211" s="284" t="str">
        <f>IF(COUNTIF($C$4:C212,C212)&gt;1,1,"")</f>
        <v/>
      </c>
    </row>
    <row r="212" spans="2:9" ht="18.75" customHeight="1">
      <c r="B212" s="284" t="str">
        <f t="shared" si="96"/>
        <v>愛知県勝川港</v>
      </c>
      <c r="C212" s="301">
        <v>232408</v>
      </c>
      <c r="D212" s="221">
        <v>232149</v>
      </c>
      <c r="E212" s="307" t="s">
        <v>548</v>
      </c>
      <c r="F212" s="220" t="s">
        <v>1223</v>
      </c>
      <c r="G212" s="221" t="s">
        <v>563</v>
      </c>
      <c r="H212" s="302" t="s">
        <v>367</v>
      </c>
      <c r="I212" s="284" t="str">
        <f>IF(COUNTIF($C$4:C213,C213)&gt;1,1,"")</f>
        <v/>
      </c>
    </row>
    <row r="213" spans="2:9" ht="18.75" customHeight="1">
      <c r="B213" s="284" t="str">
        <f t="shared" si="96"/>
        <v>愛知県知柄港</v>
      </c>
      <c r="C213" s="301">
        <v>232505</v>
      </c>
      <c r="D213" s="221">
        <v>232149</v>
      </c>
      <c r="E213" s="307" t="s">
        <v>548</v>
      </c>
      <c r="F213" s="220" t="s">
        <v>1223</v>
      </c>
      <c r="G213" s="221" t="s">
        <v>564</v>
      </c>
      <c r="H213" s="302" t="s">
        <v>367</v>
      </c>
      <c r="I213" s="284" t="str">
        <f>IF(COUNTIF($C$4:C214,C214)&gt;1,1,"")</f>
        <v/>
      </c>
    </row>
    <row r="214" spans="2:9" ht="18.75" customHeight="1">
      <c r="B214" s="284" t="str">
        <f t="shared" si="96"/>
        <v>愛知県三谷港</v>
      </c>
      <c r="C214" s="301">
        <v>232602</v>
      </c>
      <c r="D214" s="221">
        <v>232149</v>
      </c>
      <c r="E214" s="307" t="s">
        <v>548</v>
      </c>
      <c r="F214" s="220" t="s">
        <v>1223</v>
      </c>
      <c r="G214" s="221" t="s">
        <v>565</v>
      </c>
      <c r="H214" s="302" t="s">
        <v>367</v>
      </c>
      <c r="I214" s="284" t="str">
        <f>IF(COUNTIF($C$4:C215,C215)&gt;1,1,"")</f>
        <v/>
      </c>
    </row>
    <row r="215" spans="2:9" ht="18.75" customHeight="1">
      <c r="B215" s="284" t="str">
        <f t="shared" si="96"/>
        <v>愛知県形原港</v>
      </c>
      <c r="C215" s="301">
        <v>232700</v>
      </c>
      <c r="D215" s="221">
        <v>232149</v>
      </c>
      <c r="E215" s="307" t="s">
        <v>548</v>
      </c>
      <c r="F215" s="220" t="s">
        <v>1223</v>
      </c>
      <c r="G215" s="221" t="s">
        <v>566</v>
      </c>
      <c r="H215" s="302" t="s">
        <v>367</v>
      </c>
      <c r="I215" s="284" t="str">
        <f>IF(COUNTIF($C$4:C216,C216)&gt;1,1,"")</f>
        <v/>
      </c>
    </row>
    <row r="216" spans="2:9" ht="18.75" customHeight="1">
      <c r="B216" s="284" t="str">
        <f t="shared" si="96"/>
        <v>愛知県大野港</v>
      </c>
      <c r="C216" s="301">
        <v>232807</v>
      </c>
      <c r="D216" s="221">
        <v>232165</v>
      </c>
      <c r="E216" s="307" t="s">
        <v>548</v>
      </c>
      <c r="F216" s="220" t="s">
        <v>1228</v>
      </c>
      <c r="G216" s="221" t="s">
        <v>567</v>
      </c>
      <c r="H216" s="302" t="s">
        <v>367</v>
      </c>
      <c r="I216" s="284" t="str">
        <f>IF(COUNTIF($C$4:C217,C217)&gt;1,1,"")</f>
        <v/>
      </c>
    </row>
    <row r="217" spans="2:9" ht="18.75" customHeight="1">
      <c r="B217" s="284" t="str">
        <f t="shared" si="96"/>
        <v>愛知県苅屋港</v>
      </c>
      <c r="C217" s="301">
        <v>232904</v>
      </c>
      <c r="D217" s="221">
        <v>232165</v>
      </c>
      <c r="E217" s="307" t="s">
        <v>548</v>
      </c>
      <c r="F217" s="220" t="s">
        <v>1228</v>
      </c>
      <c r="G217" s="221" t="s">
        <v>568</v>
      </c>
      <c r="H217" s="302" t="s">
        <v>367</v>
      </c>
      <c r="I217" s="284" t="str">
        <f>IF(COUNTIF($C$4:C218,C218)&gt;1,1,"")</f>
        <v/>
      </c>
    </row>
    <row r="218" spans="2:9" ht="18.75" customHeight="1">
      <c r="B218" s="284" t="str">
        <f t="shared" si="96"/>
        <v>愛知県鬼崎港</v>
      </c>
      <c r="C218" s="301">
        <v>233005</v>
      </c>
      <c r="D218" s="221">
        <v>232165</v>
      </c>
      <c r="E218" s="307" t="s">
        <v>548</v>
      </c>
      <c r="F218" s="220" t="s">
        <v>1228</v>
      </c>
      <c r="G218" s="221" t="s">
        <v>569</v>
      </c>
      <c r="H218" s="302" t="s">
        <v>367</v>
      </c>
      <c r="I218" s="284" t="str">
        <f>IF(COUNTIF($C$4:C219,C219)&gt;1,1,"")</f>
        <v/>
      </c>
    </row>
    <row r="219" spans="2:9" ht="18.75" customHeight="1">
      <c r="B219" s="284" t="str">
        <f t="shared" si="96"/>
        <v>愛知県豊丘港</v>
      </c>
      <c r="C219" s="301">
        <v>233501</v>
      </c>
      <c r="D219" s="221">
        <v>234451</v>
      </c>
      <c r="E219" s="307" t="s">
        <v>548</v>
      </c>
      <c r="F219" s="220" t="s">
        <v>1229</v>
      </c>
      <c r="G219" s="221" t="s">
        <v>570</v>
      </c>
      <c r="H219" s="302" t="s">
        <v>367</v>
      </c>
      <c r="I219" s="284" t="str">
        <f>IF(COUNTIF($C$4:C220,C220)&gt;1,1,"")</f>
        <v/>
      </c>
    </row>
    <row r="220" spans="2:9" ht="18.75" customHeight="1">
      <c r="B220" s="284" t="str">
        <f t="shared" si="96"/>
        <v>愛知県大井港</v>
      </c>
      <c r="C220" s="301">
        <v>233609</v>
      </c>
      <c r="D220" s="221">
        <v>234451</v>
      </c>
      <c r="E220" s="307" t="s">
        <v>548</v>
      </c>
      <c r="F220" s="220" t="s">
        <v>1229</v>
      </c>
      <c r="G220" s="221" t="s">
        <v>571</v>
      </c>
      <c r="H220" s="302" t="s">
        <v>367</v>
      </c>
      <c r="I220" s="284" t="str">
        <f>IF(COUNTIF($C$4:C221,C221)&gt;1,1,"")</f>
        <v/>
      </c>
    </row>
    <row r="221" spans="2:9" ht="18.75" customHeight="1">
      <c r="B221" s="284" t="str">
        <f t="shared" si="96"/>
        <v>愛知県日間賀港（東・西日間賀港）</v>
      </c>
      <c r="C221" s="301">
        <v>233706</v>
      </c>
      <c r="D221" s="221">
        <v>234451</v>
      </c>
      <c r="E221" s="307" t="s">
        <v>548</v>
      </c>
      <c r="F221" s="220" t="s">
        <v>1229</v>
      </c>
      <c r="G221" s="221" t="s">
        <v>572</v>
      </c>
      <c r="H221" s="302" t="s">
        <v>367</v>
      </c>
      <c r="I221" s="284" t="str">
        <f>IF(COUNTIF($C$4:C222,C222)&gt;1,1,"")</f>
        <v/>
      </c>
    </row>
    <row r="222" spans="2:9" ht="18.75" customHeight="1">
      <c r="B222" s="284" t="str">
        <f t="shared" si="96"/>
        <v>愛知県篠島港</v>
      </c>
      <c r="C222" s="301">
        <v>233803</v>
      </c>
      <c r="D222" s="221">
        <v>234451</v>
      </c>
      <c r="E222" s="307" t="s">
        <v>548</v>
      </c>
      <c r="F222" s="220" t="s">
        <v>1229</v>
      </c>
      <c r="G222" s="221" t="s">
        <v>573</v>
      </c>
      <c r="H222" s="302" t="s">
        <v>367</v>
      </c>
      <c r="I222" s="284" t="str">
        <f>IF(COUNTIF($C$4:C223,C223)&gt;1,1,"")</f>
        <v/>
      </c>
    </row>
    <row r="223" spans="2:9" ht="18.75" customHeight="1">
      <c r="B223" s="284" t="str">
        <f t="shared" si="96"/>
        <v>愛知県豊浜港</v>
      </c>
      <c r="C223" s="301">
        <v>233901</v>
      </c>
      <c r="D223" s="221">
        <v>234451</v>
      </c>
      <c r="E223" s="307" t="s">
        <v>548</v>
      </c>
      <c r="F223" s="220" t="s">
        <v>1229</v>
      </c>
      <c r="G223" s="221" t="s">
        <v>574</v>
      </c>
      <c r="H223" s="302" t="s">
        <v>367</v>
      </c>
      <c r="I223" s="284" t="str">
        <f>IF(COUNTIF($C$4:C224,C224)&gt;1,1,"")</f>
        <v/>
      </c>
    </row>
    <row r="224" spans="2:9" ht="18.75" customHeight="1">
      <c r="B224" s="284" t="str">
        <f t="shared" si="96"/>
        <v>愛知県宇津江港</v>
      </c>
      <c r="C224" s="301">
        <v>233919</v>
      </c>
      <c r="D224" s="221">
        <v>232319</v>
      </c>
      <c r="E224" s="307" t="s">
        <v>548</v>
      </c>
      <c r="F224" s="220" t="s">
        <v>1230</v>
      </c>
      <c r="G224" s="221" t="s">
        <v>575</v>
      </c>
      <c r="H224" s="302" t="s">
        <v>367</v>
      </c>
      <c r="I224" s="284" t="str">
        <f>IF(COUNTIF($C$4:C225,C225)&gt;1,1,"")</f>
        <v/>
      </c>
    </row>
    <row r="225" spans="2:9" ht="18.75" customHeight="1">
      <c r="B225" s="284" t="str">
        <f t="shared" si="96"/>
        <v>愛知県山海港</v>
      </c>
      <c r="C225" s="301">
        <v>233927</v>
      </c>
      <c r="D225" s="221">
        <v>234451</v>
      </c>
      <c r="E225" s="307" t="s">
        <v>548</v>
      </c>
      <c r="F225" s="220" t="s">
        <v>1229</v>
      </c>
      <c r="G225" s="221" t="s">
        <v>576</v>
      </c>
      <c r="H225" s="302" t="s">
        <v>367</v>
      </c>
      <c r="I225" s="284" t="str">
        <f>IF(COUNTIF($C$4:C226,C226)&gt;1,1,"")</f>
        <v/>
      </c>
    </row>
    <row r="226" spans="2:9" ht="18.75" customHeight="1">
      <c r="B226" s="284" t="str">
        <f t="shared" si="96"/>
        <v>愛知県上野間港</v>
      </c>
      <c r="C226" s="301">
        <v>234001</v>
      </c>
      <c r="D226" s="221">
        <v>234460</v>
      </c>
      <c r="E226" s="307" t="s">
        <v>548</v>
      </c>
      <c r="F226" s="220" t="s">
        <v>1227</v>
      </c>
      <c r="G226" s="221" t="s">
        <v>577</v>
      </c>
      <c r="H226" s="302" t="s">
        <v>367</v>
      </c>
      <c r="I226" s="284" t="str">
        <f>IF(COUNTIF($C$4:C227,C227)&gt;1,1,"")</f>
        <v/>
      </c>
    </row>
    <row r="227" spans="2:9" ht="18.75" customHeight="1">
      <c r="B227" s="284" t="str">
        <f t="shared" si="96"/>
        <v>愛知県伊勢湾シーバース</v>
      </c>
      <c r="C227" s="301">
        <v>234206</v>
      </c>
      <c r="D227" s="221">
        <v>232165</v>
      </c>
      <c r="E227" s="307" t="s">
        <v>548</v>
      </c>
      <c r="F227" s="220" t="s">
        <v>1228</v>
      </c>
      <c r="G227" s="221" t="s">
        <v>578</v>
      </c>
      <c r="H227" s="302" t="s">
        <v>367</v>
      </c>
      <c r="I227" s="284" t="str">
        <f>IF(COUNTIF($C$4:C228,C228)&gt;1,1,"")</f>
        <v/>
      </c>
    </row>
    <row r="228" spans="2:9" ht="18.75" customHeight="1">
      <c r="B228" s="284" t="str">
        <f t="shared" si="96"/>
        <v>愛知県三河港（豊橋港）</v>
      </c>
      <c r="C228" s="301">
        <v>234311</v>
      </c>
      <c r="D228" s="221">
        <v>232017</v>
      </c>
      <c r="E228" s="307" t="s">
        <v>548</v>
      </c>
      <c r="F228" s="220" t="s">
        <v>1231</v>
      </c>
      <c r="G228" s="221" t="s">
        <v>579</v>
      </c>
      <c r="H228" s="302" t="s">
        <v>356</v>
      </c>
      <c r="I228" s="284" t="str">
        <f>IF(COUNTIF($C$4:C229,C229)&gt;1,1,"")</f>
        <v/>
      </c>
    </row>
    <row r="229" spans="2:9" ht="18.75" customHeight="1">
      <c r="B229" s="284" t="str">
        <f t="shared" si="96"/>
        <v>愛知県赤羽根港</v>
      </c>
      <c r="C229" s="301">
        <v>234401</v>
      </c>
      <c r="D229" s="221">
        <v>232319</v>
      </c>
      <c r="E229" s="307" t="s">
        <v>548</v>
      </c>
      <c r="F229" s="220" t="s">
        <v>1230</v>
      </c>
      <c r="G229" s="221" t="s">
        <v>580</v>
      </c>
      <c r="H229" s="302" t="s">
        <v>367</v>
      </c>
      <c r="I229" s="284" t="str">
        <f>IF(COUNTIF($C$4:C230,C230)&gt;1,1,"")</f>
        <v/>
      </c>
    </row>
    <row r="230" spans="2:9" ht="18.75" customHeight="1">
      <c r="B230" s="284" t="str">
        <f t="shared" si="96"/>
        <v>愛知県三河港（鬮港）</v>
      </c>
      <c r="C230" s="301">
        <v>234508</v>
      </c>
      <c r="D230" s="221">
        <v>232149</v>
      </c>
      <c r="E230" s="307" t="s">
        <v>548</v>
      </c>
      <c r="F230" s="220" t="s">
        <v>1223</v>
      </c>
      <c r="G230" s="221" t="s">
        <v>581</v>
      </c>
      <c r="H230" s="302" t="s">
        <v>356</v>
      </c>
      <c r="I230" s="284" t="str">
        <f>IF(COUNTIF($C$4:C231,C231)&gt;1,1,"")</f>
        <v/>
      </c>
    </row>
    <row r="231" spans="2:9" ht="18.75" customHeight="1">
      <c r="B231" s="284" t="str">
        <f t="shared" si="96"/>
        <v>愛知県中部国際空港（空港島）</v>
      </c>
      <c r="C231" s="301">
        <v>234605</v>
      </c>
      <c r="D231" s="221">
        <v>232165</v>
      </c>
      <c r="E231" s="307" t="s">
        <v>548</v>
      </c>
      <c r="F231" s="220" t="s">
        <v>1228</v>
      </c>
      <c r="G231" s="221" t="s">
        <v>582</v>
      </c>
      <c r="H231" s="302" t="s">
        <v>367</v>
      </c>
      <c r="I231" s="284" t="str">
        <f>IF(COUNTIF($C$4:C232,C232)&gt;1,1,"")</f>
        <v/>
      </c>
    </row>
    <row r="232" spans="2:9" ht="18.75" customHeight="1">
      <c r="B232" s="284" t="str">
        <f t="shared" si="96"/>
        <v>愛知県中部国際空港対岸部（前島）</v>
      </c>
      <c r="C232" s="301">
        <v>234702</v>
      </c>
      <c r="D232" s="221">
        <v>232165</v>
      </c>
      <c r="E232" s="307" t="s">
        <v>548</v>
      </c>
      <c r="F232" s="220" t="s">
        <v>1228</v>
      </c>
      <c r="G232" s="221" t="s">
        <v>583</v>
      </c>
      <c r="H232" s="302" t="s">
        <v>367</v>
      </c>
      <c r="I232" s="284" t="str">
        <f>IF(COUNTIF($C$4:C233,C233)&gt;1,1,"")</f>
        <v/>
      </c>
    </row>
    <row r="233" spans="2:9" ht="18.75" customHeight="1">
      <c r="B233" s="284" t="str">
        <f t="shared" si="96"/>
        <v>三重県四日市港［四日市地区］</v>
      </c>
      <c r="C233" s="301">
        <v>240117</v>
      </c>
      <c r="D233" s="221">
        <v>242021</v>
      </c>
      <c r="E233" s="307" t="s">
        <v>1232</v>
      </c>
      <c r="F233" s="220" t="s">
        <v>1233</v>
      </c>
      <c r="G233" s="221" t="s">
        <v>584</v>
      </c>
      <c r="H233" s="302" t="s">
        <v>356</v>
      </c>
      <c r="I233" s="284" t="str">
        <f>IF(COUNTIF($C$4:C234,C234)&gt;1,1,"")</f>
        <v/>
      </c>
    </row>
    <row r="234" spans="2:9" ht="18.75" customHeight="1">
      <c r="B234" s="284" t="str">
        <f t="shared" si="96"/>
        <v>三重県尾鷲港</v>
      </c>
      <c r="C234" s="301">
        <v>240214</v>
      </c>
      <c r="D234" s="221">
        <v>242098</v>
      </c>
      <c r="E234" s="307" t="s">
        <v>1232</v>
      </c>
      <c r="F234" s="220" t="s">
        <v>1234</v>
      </c>
      <c r="G234" s="221" t="s">
        <v>585</v>
      </c>
      <c r="H234" s="315" t="s">
        <v>586</v>
      </c>
      <c r="I234" s="284" t="str">
        <f>IF(COUNTIF($C$4:C235,C235)&gt;1,1,"")</f>
        <v/>
      </c>
    </row>
    <row r="235" spans="2:9" ht="18.75" customHeight="1">
      <c r="B235" s="284" t="str">
        <f t="shared" si="96"/>
        <v>三重県津松阪港［松阪地区］</v>
      </c>
      <c r="C235" s="301">
        <v>240303</v>
      </c>
      <c r="D235" s="221">
        <v>242047</v>
      </c>
      <c r="E235" s="307" t="s">
        <v>1232</v>
      </c>
      <c r="F235" s="220" t="s">
        <v>1235</v>
      </c>
      <c r="G235" s="221" t="s">
        <v>587</v>
      </c>
      <c r="H235" s="302" t="s">
        <v>367</v>
      </c>
      <c r="I235" s="284" t="str">
        <f>IF(COUNTIF($C$4:C236,C236)&gt;1,1,"")</f>
        <v/>
      </c>
    </row>
    <row r="236" spans="2:9" ht="18.75" customHeight="1">
      <c r="B236" s="284" t="str">
        <f t="shared" si="96"/>
        <v>三重県鳥羽港</v>
      </c>
      <c r="C236" s="301">
        <v>240401</v>
      </c>
      <c r="D236" s="221">
        <v>242110</v>
      </c>
      <c r="E236" s="307" t="s">
        <v>1232</v>
      </c>
      <c r="F236" s="220" t="s">
        <v>1236</v>
      </c>
      <c r="G236" s="221" t="s">
        <v>588</v>
      </c>
      <c r="H236" s="302" t="s">
        <v>367</v>
      </c>
      <c r="I236" s="284" t="str">
        <f>IF(COUNTIF($C$4:C237,C237)&gt;1,1,"")</f>
        <v/>
      </c>
    </row>
    <row r="237" spans="2:9" ht="18.75" customHeight="1">
      <c r="B237" s="284" t="str">
        <f t="shared" si="96"/>
        <v>三重県五ケ所港</v>
      </c>
      <c r="C237" s="301">
        <v>240508</v>
      </c>
      <c r="D237" s="221">
        <v>244724</v>
      </c>
      <c r="E237" s="307" t="s">
        <v>1232</v>
      </c>
      <c r="F237" s="220" t="s">
        <v>1237</v>
      </c>
      <c r="G237" s="221" t="s">
        <v>589</v>
      </c>
      <c r="H237" s="302" t="s">
        <v>367</v>
      </c>
      <c r="I237" s="284" t="str">
        <f>IF(COUNTIF($C$4:C238,C238)&gt;1,1,"")</f>
        <v/>
      </c>
    </row>
    <row r="238" spans="2:9" ht="18.75" customHeight="1">
      <c r="B238" s="284" t="str">
        <f t="shared" si="96"/>
        <v>三重県吉津港</v>
      </c>
      <c r="C238" s="301">
        <v>240605</v>
      </c>
      <c r="D238" s="221">
        <v>244724</v>
      </c>
      <c r="E238" s="307" t="s">
        <v>1232</v>
      </c>
      <c r="F238" s="220" t="s">
        <v>1237</v>
      </c>
      <c r="G238" s="221" t="s">
        <v>590</v>
      </c>
      <c r="H238" s="302" t="s">
        <v>367</v>
      </c>
      <c r="I238" s="284" t="str">
        <f>IF(COUNTIF($C$4:C239,C239)&gt;1,1,"")</f>
        <v/>
      </c>
    </row>
    <row r="239" spans="2:9" ht="18.75" customHeight="1">
      <c r="B239" s="284" t="str">
        <f t="shared" si="96"/>
        <v>三重県引本港</v>
      </c>
      <c r="C239" s="301">
        <v>240702</v>
      </c>
      <c r="D239" s="221">
        <v>245437</v>
      </c>
      <c r="E239" s="307" t="s">
        <v>1232</v>
      </c>
      <c r="F239" s="220" t="s">
        <v>1238</v>
      </c>
      <c r="G239" s="221" t="s">
        <v>591</v>
      </c>
      <c r="H239" s="302" t="s">
        <v>367</v>
      </c>
      <c r="I239" s="284" t="str">
        <f>IF(COUNTIF($C$4:C240,C240)&gt;1,1,"")</f>
        <v/>
      </c>
    </row>
    <row r="240" spans="2:9" ht="18.75" customHeight="1">
      <c r="B240" s="284" t="str">
        <f t="shared" si="96"/>
        <v>三重県津松阪港［津地区］</v>
      </c>
      <c r="C240" s="301">
        <v>240818</v>
      </c>
      <c r="D240" s="221">
        <v>242012</v>
      </c>
      <c r="E240" s="307" t="s">
        <v>1232</v>
      </c>
      <c r="F240" s="220" t="s">
        <v>1239</v>
      </c>
      <c r="G240" s="221" t="s">
        <v>592</v>
      </c>
      <c r="H240" s="302" t="s">
        <v>356</v>
      </c>
      <c r="I240" s="284" t="str">
        <f>IF(COUNTIF($C$4:C241,C241)&gt;1,1,"")</f>
        <v/>
      </c>
    </row>
    <row r="241" spans="2:9" ht="18.75" customHeight="1">
      <c r="B241" s="284" t="str">
        <f t="shared" si="96"/>
        <v>三重県的矢港</v>
      </c>
      <c r="C241" s="301">
        <v>240907</v>
      </c>
      <c r="D241" s="221">
        <v>242152</v>
      </c>
      <c r="E241" s="307" t="s">
        <v>1232</v>
      </c>
      <c r="F241" s="220" t="s">
        <v>1240</v>
      </c>
      <c r="G241" s="221" t="s">
        <v>593</v>
      </c>
      <c r="H241" s="302" t="s">
        <v>367</v>
      </c>
      <c r="I241" s="284" t="str">
        <f>IF(COUNTIF($C$4:C242,C242)&gt;1,1,"")</f>
        <v/>
      </c>
    </row>
    <row r="242" spans="2:9" ht="18.75" customHeight="1">
      <c r="B242" s="284" t="str">
        <f t="shared" si="96"/>
        <v>三重県浜島港</v>
      </c>
      <c r="C242" s="301">
        <v>241008</v>
      </c>
      <c r="D242" s="221">
        <v>242152</v>
      </c>
      <c r="E242" s="307" t="s">
        <v>1232</v>
      </c>
      <c r="F242" s="220" t="s">
        <v>1240</v>
      </c>
      <c r="G242" s="221" t="s">
        <v>594</v>
      </c>
      <c r="H242" s="302" t="s">
        <v>367</v>
      </c>
      <c r="I242" s="284" t="str">
        <f>IF(COUNTIF($C$4:C243,C243)&gt;1,1,"")</f>
        <v/>
      </c>
    </row>
    <row r="243" spans="2:9" ht="18.75" customHeight="1">
      <c r="B243" s="284" t="str">
        <f t="shared" si="96"/>
        <v>三重県宇治山田港</v>
      </c>
      <c r="C243" s="301">
        <v>241105</v>
      </c>
      <c r="D243" s="221">
        <v>242039</v>
      </c>
      <c r="E243" s="307" t="s">
        <v>1232</v>
      </c>
      <c r="F243" s="220" t="s">
        <v>1241</v>
      </c>
      <c r="G243" s="221" t="s">
        <v>595</v>
      </c>
      <c r="H243" s="302" t="s">
        <v>367</v>
      </c>
      <c r="I243" s="284" t="str">
        <f>IF(COUNTIF($C$4:C244,C244)&gt;1,1,"")</f>
        <v/>
      </c>
    </row>
    <row r="244" spans="2:9" ht="18.75" customHeight="1">
      <c r="B244" s="284" t="str">
        <f t="shared" si="96"/>
        <v>三重県賀田港</v>
      </c>
      <c r="C244" s="301">
        <v>241202</v>
      </c>
      <c r="D244" s="221">
        <v>242098</v>
      </c>
      <c r="E244" s="307" t="s">
        <v>1232</v>
      </c>
      <c r="F244" s="220" t="s">
        <v>1234</v>
      </c>
      <c r="G244" s="221" t="s">
        <v>596</v>
      </c>
      <c r="H244" s="302" t="s">
        <v>367</v>
      </c>
      <c r="I244" s="284" t="str">
        <f>IF(COUNTIF($C$4:C245,C245)&gt;1,1,"")</f>
        <v/>
      </c>
    </row>
    <row r="245" spans="2:9" ht="18.75" customHeight="1">
      <c r="B245" s="284" t="str">
        <f t="shared" si="96"/>
        <v>三重県三木里港</v>
      </c>
      <c r="C245" s="301">
        <v>241300</v>
      </c>
      <c r="D245" s="221">
        <v>242098</v>
      </c>
      <c r="E245" s="307" t="s">
        <v>1232</v>
      </c>
      <c r="F245" s="220" t="s">
        <v>1234</v>
      </c>
      <c r="G245" s="221" t="s">
        <v>597</v>
      </c>
      <c r="H245" s="302" t="s">
        <v>367</v>
      </c>
      <c r="I245" s="284" t="str">
        <f>IF(COUNTIF($C$4:C246,C246)&gt;1,1,"")</f>
        <v/>
      </c>
    </row>
    <row r="246" spans="2:9" ht="18.75" customHeight="1">
      <c r="B246" s="284" t="str">
        <f t="shared" si="96"/>
        <v>三重県二木島港</v>
      </c>
      <c r="C246" s="301">
        <v>241407</v>
      </c>
      <c r="D246" s="221">
        <v>242128</v>
      </c>
      <c r="E246" s="307" t="s">
        <v>1232</v>
      </c>
      <c r="F246" s="220" t="s">
        <v>1242</v>
      </c>
      <c r="G246" s="221" t="s">
        <v>598</v>
      </c>
      <c r="H246" s="302" t="s">
        <v>367</v>
      </c>
      <c r="I246" s="284" t="str">
        <f>IF(COUNTIF($C$4:C247,C247)&gt;1,1,"")</f>
        <v/>
      </c>
    </row>
    <row r="247" spans="2:9" ht="18.75" customHeight="1">
      <c r="B247" s="284" t="str">
        <f t="shared" si="96"/>
        <v>三重県長島港</v>
      </c>
      <c r="C247" s="301">
        <v>241504</v>
      </c>
      <c r="D247" s="221">
        <v>245437</v>
      </c>
      <c r="E247" s="307" t="s">
        <v>1232</v>
      </c>
      <c r="F247" s="220" t="s">
        <v>1238</v>
      </c>
      <c r="G247" s="221" t="s">
        <v>599</v>
      </c>
      <c r="H247" s="302" t="s">
        <v>367</v>
      </c>
      <c r="I247" s="284" t="str">
        <f>IF(COUNTIF($C$4:C248,C248)&gt;1,1,"")</f>
        <v/>
      </c>
    </row>
    <row r="248" spans="2:9" ht="18.75" customHeight="1">
      <c r="B248" s="284" t="str">
        <f t="shared" si="96"/>
        <v>三重県鵜殿港</v>
      </c>
      <c r="C248" s="301">
        <v>241601</v>
      </c>
      <c r="D248" s="221">
        <v>245623</v>
      </c>
      <c r="E248" s="307" t="s">
        <v>1232</v>
      </c>
      <c r="F248" s="220" t="s">
        <v>1243</v>
      </c>
      <c r="G248" s="221" t="s">
        <v>600</v>
      </c>
      <c r="H248" s="302" t="s">
        <v>367</v>
      </c>
      <c r="I248" s="284" t="str">
        <f>IF(COUNTIF($C$4:C249,C249)&gt;1,1,"")</f>
        <v/>
      </c>
    </row>
    <row r="249" spans="2:9" ht="18.75" customHeight="1">
      <c r="B249" s="284" t="str">
        <f t="shared" si="96"/>
        <v>三重県鮒田港</v>
      </c>
      <c r="C249" s="301">
        <v>241709</v>
      </c>
      <c r="D249" s="221">
        <v>245623</v>
      </c>
      <c r="E249" s="307" t="s">
        <v>1232</v>
      </c>
      <c r="F249" s="220" t="s">
        <v>1243</v>
      </c>
      <c r="G249" s="221" t="s">
        <v>601</v>
      </c>
      <c r="H249" s="302" t="s">
        <v>367</v>
      </c>
      <c r="I249" s="284" t="str">
        <f>IF(COUNTIF($C$4:C250,C250)&gt;1,1,"")</f>
        <v/>
      </c>
    </row>
    <row r="250" spans="2:9" ht="18.75" customHeight="1">
      <c r="B250" s="284" t="str">
        <f t="shared" si="96"/>
        <v>三重県小川口港</v>
      </c>
      <c r="C250" s="301">
        <v>241806</v>
      </c>
      <c r="D250" s="221">
        <v>242128</v>
      </c>
      <c r="E250" s="307" t="s">
        <v>1232</v>
      </c>
      <c r="F250" s="220" t="s">
        <v>1242</v>
      </c>
      <c r="G250" s="221" t="s">
        <v>602</v>
      </c>
      <c r="H250" s="302" t="s">
        <v>367</v>
      </c>
      <c r="I250" s="284" t="str">
        <f>IF(COUNTIF($C$4:C251,C251)&gt;1,1,"")</f>
        <v/>
      </c>
    </row>
    <row r="251" spans="2:9" ht="18.75" customHeight="1">
      <c r="B251" s="284" t="str">
        <f t="shared" si="96"/>
        <v>三重県木津呂港</v>
      </c>
      <c r="C251" s="301">
        <v>241903</v>
      </c>
      <c r="D251" s="221">
        <v>242128</v>
      </c>
      <c r="E251" s="307" t="s">
        <v>1232</v>
      </c>
      <c r="F251" s="220" t="s">
        <v>1242</v>
      </c>
      <c r="G251" s="221" t="s">
        <v>603</v>
      </c>
      <c r="H251" s="302" t="s">
        <v>367</v>
      </c>
      <c r="I251" s="284" t="str">
        <f>IF(COUNTIF($C$4:C252,C252)&gt;1,1,"")</f>
        <v/>
      </c>
    </row>
    <row r="252" spans="2:9" ht="18.75" customHeight="1">
      <c r="B252" s="284" t="str">
        <f t="shared" si="96"/>
        <v>三重県桑名港</v>
      </c>
      <c r="C252" s="301">
        <v>242004</v>
      </c>
      <c r="D252" s="221">
        <v>242055</v>
      </c>
      <c r="E252" s="307" t="s">
        <v>1232</v>
      </c>
      <c r="F252" s="220" t="s">
        <v>1244</v>
      </c>
      <c r="G252" s="221" t="s">
        <v>604</v>
      </c>
      <c r="H252" s="302" t="s">
        <v>367</v>
      </c>
      <c r="I252" s="284" t="str">
        <f>IF(COUNTIF($C$4:C253,C253)&gt;1,1,"")</f>
        <v/>
      </c>
    </row>
    <row r="253" spans="2:9" ht="18.75" customHeight="1">
      <c r="B253" s="284" t="str">
        <f t="shared" si="96"/>
        <v>三重県神島港</v>
      </c>
      <c r="C253" s="301">
        <v>242100</v>
      </c>
      <c r="D253" s="221">
        <v>242110</v>
      </c>
      <c r="E253" s="307" t="s">
        <v>1232</v>
      </c>
      <c r="F253" s="220" t="s">
        <v>1236</v>
      </c>
      <c r="G253" s="221" t="s">
        <v>605</v>
      </c>
      <c r="H253" s="302" t="s">
        <v>367</v>
      </c>
      <c r="I253" s="284" t="str">
        <f>IF(COUNTIF($C$4:C254,C254)&gt;1,1,"")</f>
        <v/>
      </c>
    </row>
    <row r="254" spans="2:9" ht="18.75" customHeight="1">
      <c r="B254" s="284" t="str">
        <f t="shared" si="96"/>
        <v>三重県四日市港［川越地区］</v>
      </c>
      <c r="C254" s="301">
        <v>242110</v>
      </c>
      <c r="D254" s="221">
        <v>243442</v>
      </c>
      <c r="E254" s="307" t="s">
        <v>1232</v>
      </c>
      <c r="F254" s="220" t="s">
        <v>1245</v>
      </c>
      <c r="G254" s="221" t="s">
        <v>606</v>
      </c>
      <c r="H254" s="302" t="s">
        <v>356</v>
      </c>
      <c r="I254" s="284" t="str">
        <f>IF(COUNTIF($C$4:C255,C255)&gt;1,1,"")</f>
        <v/>
      </c>
    </row>
    <row r="255" spans="2:9" ht="18.75" customHeight="1">
      <c r="B255" s="284" t="str">
        <f t="shared" si="96"/>
        <v>京都府舞鶴港</v>
      </c>
      <c r="C255" s="301">
        <v>260118</v>
      </c>
      <c r="D255" s="221">
        <v>262021</v>
      </c>
      <c r="E255" s="307" t="s">
        <v>1246</v>
      </c>
      <c r="F255" s="220" t="s">
        <v>1247</v>
      </c>
      <c r="G255" s="221" t="s">
        <v>607</v>
      </c>
      <c r="H255" s="302" t="s">
        <v>356</v>
      </c>
      <c r="I255" s="284" t="str">
        <f>IF(COUNTIF($C$4:C256,C256)&gt;1,1,"")</f>
        <v/>
      </c>
    </row>
    <row r="256" spans="2:9" ht="18.75" customHeight="1">
      <c r="B256" s="284" t="str">
        <f t="shared" si="96"/>
        <v>京都府宮津港</v>
      </c>
      <c r="C256" s="301">
        <v>260215</v>
      </c>
      <c r="D256" s="221">
        <v>262056</v>
      </c>
      <c r="E256" s="307" t="s">
        <v>1246</v>
      </c>
      <c r="F256" s="220" t="s">
        <v>1248</v>
      </c>
      <c r="G256" s="221" t="s">
        <v>608</v>
      </c>
      <c r="H256" s="302" t="s">
        <v>356</v>
      </c>
      <c r="I256" s="284" t="str">
        <f>IF(COUNTIF($C$4:C259,C259)&gt;1,1,"")</f>
        <v/>
      </c>
    </row>
    <row r="257" spans="2:9" ht="18.75" customHeight="1">
      <c r="B257" s="284" t="str">
        <f t="shared" si="96"/>
        <v>京都府伊根港</v>
      </c>
      <c r="C257" s="301">
        <v>260312</v>
      </c>
      <c r="D257" s="221">
        <v>264636</v>
      </c>
      <c r="E257" s="307" t="s">
        <v>1246</v>
      </c>
      <c r="F257" s="220" t="s">
        <v>1639</v>
      </c>
      <c r="G257" s="221" t="s">
        <v>1629</v>
      </c>
      <c r="H257" s="302" t="s">
        <v>1643</v>
      </c>
      <c r="I257" s="284" t="str">
        <f>IF(COUNTIF($C$4:C260,C260)&gt;1,1,"")</f>
        <v/>
      </c>
    </row>
    <row r="258" spans="2:9" ht="18.75" customHeight="1">
      <c r="B258" s="284" t="str">
        <f t="shared" si="96"/>
        <v>京都府久美浜港</v>
      </c>
      <c r="C258" s="301">
        <v>260401</v>
      </c>
      <c r="D258" s="221">
        <v>262129</v>
      </c>
      <c r="E258" s="307" t="s">
        <v>1246</v>
      </c>
      <c r="F258" s="220" t="s">
        <v>1640</v>
      </c>
      <c r="G258" s="221" t="s">
        <v>1630</v>
      </c>
      <c r="H258" s="302" t="s">
        <v>1643</v>
      </c>
      <c r="I258" s="284" t="str">
        <f>IF(COUNTIF($C$4:C261,C261)&gt;1,1,"")</f>
        <v/>
      </c>
    </row>
    <row r="259" spans="2:9" ht="18.75" customHeight="1">
      <c r="B259" s="284" t="str">
        <f t="shared" si="96"/>
        <v>大阪府大阪港</v>
      </c>
      <c r="C259" s="301">
        <v>270113</v>
      </c>
      <c r="D259" s="221">
        <v>271004</v>
      </c>
      <c r="E259" s="307" t="s">
        <v>1249</v>
      </c>
      <c r="F259" s="220" t="s">
        <v>1250</v>
      </c>
      <c r="G259" s="221" t="s">
        <v>609</v>
      </c>
      <c r="H259" s="302" t="s">
        <v>356</v>
      </c>
      <c r="I259" s="284" t="str">
        <f>IF(COUNTIF($C$4:C262,C262)&gt;1,1,"")</f>
        <v/>
      </c>
    </row>
    <row r="260" spans="2:9" ht="18.75" customHeight="1">
      <c r="B260" s="284" t="str">
        <f t="shared" ref="B260:B323" si="97">E260&amp;G260</f>
        <v>大阪府堺泉北港</v>
      </c>
      <c r="C260" s="301">
        <v>270318</v>
      </c>
      <c r="D260" s="221">
        <v>271403</v>
      </c>
      <c r="E260" s="307" t="s">
        <v>1249</v>
      </c>
      <c r="F260" s="220" t="s">
        <v>1251</v>
      </c>
      <c r="G260" s="221" t="s">
        <v>610</v>
      </c>
      <c r="H260" s="302" t="s">
        <v>356</v>
      </c>
      <c r="I260" s="284" t="str">
        <f>IF(COUNTIF($C$4:C263,C263)&gt;1,1,"")</f>
        <v/>
      </c>
    </row>
    <row r="261" spans="2:9" ht="18.75" customHeight="1">
      <c r="B261" s="284" t="str">
        <f t="shared" si="97"/>
        <v>大阪府阪南港</v>
      </c>
      <c r="C261" s="301">
        <v>270717</v>
      </c>
      <c r="D261" s="221">
        <v>272027</v>
      </c>
      <c r="E261" s="307" t="s">
        <v>1249</v>
      </c>
      <c r="F261" s="220" t="s">
        <v>1253</v>
      </c>
      <c r="G261" s="221" t="s">
        <v>611</v>
      </c>
      <c r="H261" s="302" t="s">
        <v>356</v>
      </c>
      <c r="I261" s="284" t="str">
        <f>IF(COUNTIF($C$4:C264,C264)&gt;1,1,"")</f>
        <v/>
      </c>
    </row>
    <row r="262" spans="2:9" ht="18.75" customHeight="1">
      <c r="B262" s="284" t="str">
        <f t="shared" si="97"/>
        <v>大阪府泉佐野フェリー埠頭港</v>
      </c>
      <c r="C262" s="301">
        <v>270817</v>
      </c>
      <c r="D262" s="221">
        <v>272132</v>
      </c>
      <c r="E262" s="307" t="s">
        <v>1249</v>
      </c>
      <c r="F262" s="220" t="s">
        <v>1255</v>
      </c>
      <c r="G262" s="221" t="s">
        <v>612</v>
      </c>
      <c r="H262" s="316" t="s">
        <v>367</v>
      </c>
      <c r="I262" s="284" t="str">
        <f>IF(COUNTIF($C$4:C265,C265)&gt;1,1,"")</f>
        <v/>
      </c>
    </row>
    <row r="263" spans="2:9" ht="18.75" customHeight="1">
      <c r="B263" s="284" t="str">
        <f t="shared" si="97"/>
        <v>大阪府貝塚フェリー埠頭港</v>
      </c>
      <c r="C263" s="301">
        <v>270900</v>
      </c>
      <c r="D263" s="221">
        <v>272086</v>
      </c>
      <c r="E263" s="307" t="s">
        <v>1249</v>
      </c>
      <c r="F263" s="220" t="s">
        <v>1254</v>
      </c>
      <c r="G263" s="221" t="s">
        <v>613</v>
      </c>
      <c r="H263" s="302" t="s">
        <v>367</v>
      </c>
      <c r="I263" s="284" t="str">
        <f>IF(COUNTIF($C$4:C266,C266)&gt;1,1,"")</f>
        <v/>
      </c>
    </row>
    <row r="264" spans="2:9" ht="18.75" customHeight="1">
      <c r="B264" s="284" t="str">
        <f t="shared" si="97"/>
        <v>大阪府深日港（多奈川港）</v>
      </c>
      <c r="C264" s="301">
        <v>271004</v>
      </c>
      <c r="D264" s="221">
        <v>273660</v>
      </c>
      <c r="E264" s="307" t="s">
        <v>1249</v>
      </c>
      <c r="F264" s="220" t="s">
        <v>1256</v>
      </c>
      <c r="G264" s="221" t="s">
        <v>614</v>
      </c>
      <c r="H264" s="302" t="s">
        <v>367</v>
      </c>
      <c r="I264" s="284" t="str">
        <f>IF(COUNTIF($C$4:C267,C267)&gt;1,1,"")</f>
        <v/>
      </c>
    </row>
    <row r="265" spans="2:9" ht="18.75" customHeight="1">
      <c r="B265" s="284" t="str">
        <f t="shared" si="97"/>
        <v>大阪府関西国際空港（泉州港）［海上アクセス地区］</v>
      </c>
      <c r="C265" s="301">
        <v>271101</v>
      </c>
      <c r="D265" s="221">
        <v>272132</v>
      </c>
      <c r="E265" s="307" t="s">
        <v>1249</v>
      </c>
      <c r="F265" s="220" t="s">
        <v>1255</v>
      </c>
      <c r="G265" s="221" t="s">
        <v>615</v>
      </c>
      <c r="H265" s="302" t="s">
        <v>367</v>
      </c>
      <c r="I265" s="284" t="str">
        <f>IF(COUNTIF($C$4:C268,C268)&gt;1,1,"")</f>
        <v/>
      </c>
    </row>
    <row r="266" spans="2:9" ht="18.75" customHeight="1">
      <c r="B266" s="284" t="str">
        <f t="shared" si="97"/>
        <v>大阪府関西国際空港（泉州港）［タンカーバース］</v>
      </c>
      <c r="C266" s="301">
        <v>271209</v>
      </c>
      <c r="D266" s="221">
        <v>272281</v>
      </c>
      <c r="E266" s="307" t="s">
        <v>1249</v>
      </c>
      <c r="F266" s="220" t="s">
        <v>1257</v>
      </c>
      <c r="G266" s="221" t="s">
        <v>616</v>
      </c>
      <c r="H266" s="302" t="s">
        <v>367</v>
      </c>
      <c r="I266" s="284" t="str">
        <f>IF(COUNTIF($C$4:C269,C269)&gt;1,1,"")</f>
        <v/>
      </c>
    </row>
    <row r="267" spans="2:9" ht="18.75" customHeight="1">
      <c r="B267" s="284" t="str">
        <f t="shared" si="97"/>
        <v>大阪府関西国際空港（泉州港）［２期工事地区］</v>
      </c>
      <c r="C267" s="301">
        <v>271306</v>
      </c>
      <c r="D267" s="221">
        <v>272132</v>
      </c>
      <c r="E267" s="307" t="s">
        <v>1249</v>
      </c>
      <c r="F267" s="220" t="s">
        <v>1255</v>
      </c>
      <c r="G267" s="221" t="s">
        <v>617</v>
      </c>
      <c r="H267" s="302" t="s">
        <v>367</v>
      </c>
      <c r="I267" s="284" t="str">
        <f>IF(COUNTIF($C$4:C270,C270)&gt;1,1,"")</f>
        <v/>
      </c>
    </row>
    <row r="268" spans="2:9" ht="18.75" customHeight="1">
      <c r="B268" s="284" t="str">
        <f t="shared" si="97"/>
        <v>大阪府泉大津フェリー埠頭港</v>
      </c>
      <c r="C268" s="301">
        <v>271404</v>
      </c>
      <c r="D268" s="221">
        <v>272060</v>
      </c>
      <c r="E268" s="307" t="s">
        <v>1249</v>
      </c>
      <c r="F268" s="220" t="s">
        <v>1252</v>
      </c>
      <c r="G268" s="221" t="s">
        <v>618</v>
      </c>
      <c r="H268" s="222" t="s">
        <v>356</v>
      </c>
      <c r="I268" s="284" t="str">
        <f>IF(COUNTIF($C$4:C271,C271)&gt;1,1,"")</f>
        <v/>
      </c>
    </row>
    <row r="269" spans="2:9" ht="18.75" customHeight="1">
      <c r="B269" s="284" t="str">
        <f t="shared" si="97"/>
        <v>兵庫県神戸港</v>
      </c>
      <c r="C269" s="301">
        <v>280119</v>
      </c>
      <c r="D269" s="221">
        <v>281000</v>
      </c>
      <c r="E269" s="307" t="s">
        <v>1258</v>
      </c>
      <c r="F269" s="220" t="s">
        <v>1259</v>
      </c>
      <c r="G269" s="221" t="s">
        <v>619</v>
      </c>
      <c r="H269" s="302" t="s">
        <v>356</v>
      </c>
      <c r="I269" s="284" t="str">
        <f>IF(COUNTIF($C$4:C272,C272)&gt;1,1,"")</f>
        <v/>
      </c>
    </row>
    <row r="270" spans="2:9" ht="18.75" customHeight="1">
      <c r="B270" s="284" t="str">
        <f t="shared" si="97"/>
        <v>兵庫県姫路港（飾磨港）［姫路地区］</v>
      </c>
      <c r="C270" s="301">
        <v>280216</v>
      </c>
      <c r="D270" s="221">
        <v>282014</v>
      </c>
      <c r="E270" s="307" t="s">
        <v>1258</v>
      </c>
      <c r="F270" s="220" t="s">
        <v>1260</v>
      </c>
      <c r="G270" s="221" t="s">
        <v>620</v>
      </c>
      <c r="H270" s="302" t="s">
        <v>356</v>
      </c>
      <c r="I270" s="284" t="str">
        <f>IF(COUNTIF($C$4:C273,C273)&gt;1,1,"")</f>
        <v/>
      </c>
    </row>
    <row r="271" spans="2:9" ht="18.75" customHeight="1">
      <c r="B271" s="284" t="str">
        <f t="shared" si="97"/>
        <v>兵庫県尼崎・西宮・芦屋港［尼崎地区］</v>
      </c>
      <c r="C271" s="301">
        <v>280313</v>
      </c>
      <c r="D271" s="221">
        <v>282022</v>
      </c>
      <c r="E271" s="307" t="s">
        <v>1258</v>
      </c>
      <c r="F271" s="220" t="s">
        <v>1261</v>
      </c>
      <c r="G271" s="221" t="s">
        <v>621</v>
      </c>
      <c r="H271" s="302" t="s">
        <v>356</v>
      </c>
      <c r="I271" s="284" t="str">
        <f>IF(COUNTIF($C$4:C274,C274)&gt;1,1,"")</f>
        <v/>
      </c>
    </row>
    <row r="272" spans="2:9" ht="18.75" customHeight="1">
      <c r="B272" s="284" t="str">
        <f t="shared" si="97"/>
        <v>兵庫県相生港</v>
      </c>
      <c r="C272" s="301">
        <v>280411</v>
      </c>
      <c r="D272" s="221">
        <v>282081</v>
      </c>
      <c r="E272" s="307" t="s">
        <v>1258</v>
      </c>
      <c r="F272" s="220" t="s">
        <v>1262</v>
      </c>
      <c r="G272" s="221" t="s">
        <v>622</v>
      </c>
      <c r="H272" s="302" t="s">
        <v>356</v>
      </c>
      <c r="I272" s="284" t="str">
        <f>IF(COUNTIF($C$4:C275,C275)&gt;1,1,"")</f>
        <v/>
      </c>
    </row>
    <row r="273" spans="2:9" ht="18.75" customHeight="1">
      <c r="B273" s="284" t="str">
        <f t="shared" si="97"/>
        <v>兵庫県洲本港</v>
      </c>
      <c r="C273" s="301">
        <v>280500</v>
      </c>
      <c r="D273" s="221">
        <v>282057</v>
      </c>
      <c r="E273" s="307" t="s">
        <v>1258</v>
      </c>
      <c r="F273" s="220" t="s">
        <v>1263</v>
      </c>
      <c r="G273" s="221" t="s">
        <v>623</v>
      </c>
      <c r="H273" s="302" t="s">
        <v>367</v>
      </c>
      <c r="I273" s="284" t="str">
        <f>IF(COUNTIF($C$4:C276,C276)&gt;1,1,"")</f>
        <v/>
      </c>
    </row>
    <row r="274" spans="2:9" ht="18.75" customHeight="1">
      <c r="B274" s="284" t="str">
        <f t="shared" si="97"/>
        <v>兵庫県東播磨港［高砂地区］</v>
      </c>
      <c r="C274" s="301">
        <v>280615</v>
      </c>
      <c r="D274" s="221">
        <v>282162</v>
      </c>
      <c r="E274" s="307" t="s">
        <v>1258</v>
      </c>
      <c r="F274" s="220" t="s">
        <v>1264</v>
      </c>
      <c r="G274" s="221" t="s">
        <v>624</v>
      </c>
      <c r="H274" s="302" t="s">
        <v>356</v>
      </c>
      <c r="I274" s="284" t="str">
        <f>IF(COUNTIF($C$4:C277,C277)&gt;1,1,"")</f>
        <v/>
      </c>
    </row>
    <row r="275" spans="2:9" ht="18.75" customHeight="1">
      <c r="B275" s="284" t="str">
        <f t="shared" si="97"/>
        <v>兵庫県赤穂港</v>
      </c>
      <c r="C275" s="301">
        <v>280704</v>
      </c>
      <c r="D275" s="221">
        <v>282120</v>
      </c>
      <c r="E275" s="307" t="s">
        <v>1258</v>
      </c>
      <c r="F275" s="220" t="s">
        <v>1265</v>
      </c>
      <c r="G275" s="221" t="s">
        <v>625</v>
      </c>
      <c r="H275" s="302" t="s">
        <v>367</v>
      </c>
      <c r="I275" s="284" t="str">
        <f>IF(COUNTIF($C$4:C278,C278)&gt;1,1,"")</f>
        <v/>
      </c>
    </row>
    <row r="276" spans="2:9" ht="18.75" customHeight="1">
      <c r="B276" s="284" t="str">
        <f t="shared" si="97"/>
        <v>兵庫県津居山港</v>
      </c>
      <c r="C276" s="301">
        <v>280909</v>
      </c>
      <c r="D276" s="221">
        <v>282090</v>
      </c>
      <c r="E276" s="307" t="s">
        <v>1258</v>
      </c>
      <c r="F276" s="220" t="s">
        <v>1266</v>
      </c>
      <c r="G276" s="221" t="s">
        <v>626</v>
      </c>
      <c r="H276" s="302" t="s">
        <v>367</v>
      </c>
      <c r="I276" s="284" t="str">
        <f>IF(COUNTIF($C$4:C279,C279)&gt;1,1,"")</f>
        <v/>
      </c>
    </row>
    <row r="277" spans="2:9" ht="18.75" customHeight="1">
      <c r="B277" s="284" t="str">
        <f t="shared" si="97"/>
        <v>兵庫県浦港</v>
      </c>
      <c r="C277" s="301">
        <v>281000</v>
      </c>
      <c r="D277" s="221">
        <v>282260</v>
      </c>
      <c r="E277" s="307" t="s">
        <v>1258</v>
      </c>
      <c r="F277" s="220" t="s">
        <v>1267</v>
      </c>
      <c r="G277" s="221" t="s">
        <v>627</v>
      </c>
      <c r="H277" s="302" t="s">
        <v>367</v>
      </c>
      <c r="I277" s="284" t="str">
        <f>IF(COUNTIF($C$4:C280,C280)&gt;1,1,"")</f>
        <v/>
      </c>
    </row>
    <row r="278" spans="2:9" ht="18.75" customHeight="1">
      <c r="B278" s="284" t="str">
        <f t="shared" si="97"/>
        <v>兵庫県東播磨港［別府地区］</v>
      </c>
      <c r="C278" s="301">
        <v>281115</v>
      </c>
      <c r="D278" s="221">
        <v>282103</v>
      </c>
      <c r="E278" s="307" t="s">
        <v>1258</v>
      </c>
      <c r="F278" s="220" t="s">
        <v>1268</v>
      </c>
      <c r="G278" s="221" t="s">
        <v>628</v>
      </c>
      <c r="H278" s="302" t="s">
        <v>356</v>
      </c>
      <c r="I278" s="284" t="str">
        <f>IF(COUNTIF($C$4:C281,C281)&gt;1,1,"")</f>
        <v/>
      </c>
    </row>
    <row r="279" spans="2:9" ht="18.75" customHeight="1">
      <c r="B279" s="284" t="str">
        <f t="shared" si="97"/>
        <v>兵庫県阿那賀港</v>
      </c>
      <c r="C279" s="301">
        <v>281204</v>
      </c>
      <c r="D279" s="221">
        <v>282243</v>
      </c>
      <c r="E279" s="307" t="s">
        <v>1258</v>
      </c>
      <c r="F279" s="220" t="s">
        <v>1269</v>
      </c>
      <c r="G279" s="221" t="s">
        <v>629</v>
      </c>
      <c r="H279" s="302" t="s">
        <v>367</v>
      </c>
      <c r="I279" s="284" t="str">
        <f>IF(COUNTIF($C$4:C282,C282)&gt;1,1,"")</f>
        <v/>
      </c>
    </row>
    <row r="280" spans="2:9" ht="18.75" customHeight="1">
      <c r="B280" s="284" t="str">
        <f t="shared" si="97"/>
        <v>兵庫県福良港</v>
      </c>
      <c r="C280" s="301">
        <v>281301</v>
      </c>
      <c r="D280" s="221">
        <v>282243</v>
      </c>
      <c r="E280" s="307" t="s">
        <v>1258</v>
      </c>
      <c r="F280" s="220" t="s">
        <v>1269</v>
      </c>
      <c r="G280" s="221" t="s">
        <v>630</v>
      </c>
      <c r="H280" s="302" t="s">
        <v>367</v>
      </c>
      <c r="I280" s="284" t="str">
        <f>IF(COUNTIF($C$4:C283,C283)&gt;1,1,"")</f>
        <v/>
      </c>
    </row>
    <row r="281" spans="2:9" ht="18.75" customHeight="1">
      <c r="B281" s="284" t="str">
        <f t="shared" si="97"/>
        <v>兵庫県姫路港（飾磨港）［御津地区］</v>
      </c>
      <c r="C281" s="301">
        <v>281417</v>
      </c>
      <c r="D281" s="221">
        <v>282294</v>
      </c>
      <c r="E281" s="307" t="s">
        <v>1258</v>
      </c>
      <c r="F281" s="220" t="s">
        <v>1270</v>
      </c>
      <c r="G281" s="221" t="s">
        <v>631</v>
      </c>
      <c r="H281" s="302" t="s">
        <v>356</v>
      </c>
      <c r="I281" s="284" t="str">
        <f>IF(COUNTIF($C$4:C284,C284)&gt;1,1,"")</f>
        <v/>
      </c>
    </row>
    <row r="282" spans="2:9" ht="18.75" customHeight="1">
      <c r="B282" s="284" t="str">
        <f t="shared" si="97"/>
        <v>兵庫県尼崎・西宮・芦屋港［芦屋地区］</v>
      </c>
      <c r="C282" s="301">
        <v>281514</v>
      </c>
      <c r="D282" s="221">
        <v>282065</v>
      </c>
      <c r="E282" s="307" t="s">
        <v>1258</v>
      </c>
      <c r="F282" s="220" t="s">
        <v>1271</v>
      </c>
      <c r="G282" s="221" t="s">
        <v>632</v>
      </c>
      <c r="H282" s="302" t="s">
        <v>356</v>
      </c>
      <c r="I282" s="284" t="str">
        <f>IF(COUNTIF($C$4:C285,C285)&gt;1,1,"")</f>
        <v/>
      </c>
    </row>
    <row r="283" spans="2:9" ht="18.75" customHeight="1">
      <c r="B283" s="284" t="str">
        <f t="shared" si="97"/>
        <v>兵庫県東播磨港［二見地区］</v>
      </c>
      <c r="C283" s="301">
        <v>281611</v>
      </c>
      <c r="D283" s="221">
        <v>282031</v>
      </c>
      <c r="E283" s="307" t="s">
        <v>1258</v>
      </c>
      <c r="F283" s="220" t="s">
        <v>1272</v>
      </c>
      <c r="G283" s="221" t="s">
        <v>633</v>
      </c>
      <c r="H283" s="302" t="s">
        <v>356</v>
      </c>
      <c r="I283" s="284" t="str">
        <f>IF(COUNTIF($C$4:C286,C286)&gt;1,1,"")</f>
        <v/>
      </c>
    </row>
    <row r="284" spans="2:9" ht="18.75" customHeight="1">
      <c r="B284" s="284" t="str">
        <f t="shared" si="97"/>
        <v>兵庫県東播磨港［播磨地区］</v>
      </c>
      <c r="C284" s="301">
        <v>281719</v>
      </c>
      <c r="D284" s="221">
        <v>283827</v>
      </c>
      <c r="E284" s="307" t="s">
        <v>1258</v>
      </c>
      <c r="F284" s="220" t="s">
        <v>1273</v>
      </c>
      <c r="G284" s="221" t="s">
        <v>634</v>
      </c>
      <c r="H284" s="302" t="s">
        <v>356</v>
      </c>
      <c r="I284" s="284" t="str">
        <f>IF(COUNTIF($C$4:C287,C287)&gt;1,1,"")</f>
        <v/>
      </c>
    </row>
    <row r="285" spans="2:9" ht="18.75" customHeight="1">
      <c r="B285" s="284" t="str">
        <f t="shared" si="97"/>
        <v>兵庫県津名港</v>
      </c>
      <c r="C285" s="301">
        <v>281808</v>
      </c>
      <c r="D285" s="221">
        <v>282260</v>
      </c>
      <c r="E285" s="307" t="s">
        <v>1258</v>
      </c>
      <c r="F285" s="220" t="s">
        <v>1267</v>
      </c>
      <c r="G285" s="221" t="s">
        <v>635</v>
      </c>
      <c r="H285" s="302" t="s">
        <v>367</v>
      </c>
      <c r="I285" s="284" t="str">
        <f>IF(COUNTIF($C$4:C288,C288)&gt;1,1,"")</f>
        <v/>
      </c>
    </row>
    <row r="286" spans="2:9" ht="18.75" customHeight="1">
      <c r="B286" s="284" t="str">
        <f t="shared" si="97"/>
        <v>兵庫県家島港</v>
      </c>
      <c r="C286" s="301">
        <v>281905</v>
      </c>
      <c r="D286" s="221">
        <v>282014</v>
      </c>
      <c r="E286" s="307" t="s">
        <v>1258</v>
      </c>
      <c r="F286" s="220" t="s">
        <v>1260</v>
      </c>
      <c r="G286" s="221" t="s">
        <v>636</v>
      </c>
      <c r="H286" s="302" t="s">
        <v>367</v>
      </c>
      <c r="I286" s="284" t="str">
        <f>IF(COUNTIF($C$4:C289,C289)&gt;1,1,"")</f>
        <v/>
      </c>
    </row>
    <row r="287" spans="2:9" ht="18.75" customHeight="1">
      <c r="B287" s="284" t="str">
        <f t="shared" si="97"/>
        <v>兵庫県尼崎・西宮・芦屋港［西宮地区］</v>
      </c>
      <c r="C287" s="301">
        <v>282014</v>
      </c>
      <c r="D287" s="221">
        <v>282049</v>
      </c>
      <c r="E287" s="307" t="s">
        <v>1258</v>
      </c>
      <c r="F287" s="220" t="s">
        <v>1274</v>
      </c>
      <c r="G287" s="221" t="s">
        <v>637</v>
      </c>
      <c r="H287" s="302" t="s">
        <v>356</v>
      </c>
      <c r="I287" s="284" t="str">
        <f>IF(COUNTIF($C$4:C290,C290)&gt;1,1,"")</f>
        <v/>
      </c>
    </row>
    <row r="288" spans="2:9" ht="18.75" customHeight="1">
      <c r="B288" s="284" t="str">
        <f t="shared" si="97"/>
        <v>兵庫県岩屋港</v>
      </c>
      <c r="C288" s="301">
        <v>282103</v>
      </c>
      <c r="D288" s="221">
        <v>282260</v>
      </c>
      <c r="E288" s="307" t="s">
        <v>1258</v>
      </c>
      <c r="F288" s="220" t="s">
        <v>1267</v>
      </c>
      <c r="G288" s="221" t="s">
        <v>638</v>
      </c>
      <c r="H288" s="302" t="s">
        <v>367</v>
      </c>
      <c r="I288" s="284" t="str">
        <f>IF(COUNTIF($C$4:C291,C291)&gt;1,1,"")</f>
        <v/>
      </c>
    </row>
    <row r="289" spans="2:9" ht="18.75" customHeight="1">
      <c r="B289" s="284" t="str">
        <f t="shared" si="97"/>
        <v>兵庫県江井港</v>
      </c>
      <c r="C289" s="301">
        <v>282201</v>
      </c>
      <c r="D289" s="221">
        <v>282260</v>
      </c>
      <c r="E289" s="307" t="s">
        <v>1258</v>
      </c>
      <c r="F289" s="220" t="s">
        <v>1267</v>
      </c>
      <c r="G289" s="221" t="s">
        <v>639</v>
      </c>
      <c r="H289" s="302" t="s">
        <v>367</v>
      </c>
      <c r="I289" s="284" t="str">
        <f>IF(COUNTIF($C$4:C292,C292)&gt;1,1,"")</f>
        <v/>
      </c>
    </row>
    <row r="290" spans="2:9" ht="18.75" customHeight="1">
      <c r="B290" s="284" t="str">
        <f t="shared" si="97"/>
        <v>兵庫県室津港</v>
      </c>
      <c r="C290" s="301">
        <v>282308</v>
      </c>
      <c r="D290" s="221">
        <v>282260</v>
      </c>
      <c r="E290" s="307" t="s">
        <v>1258</v>
      </c>
      <c r="F290" s="220" t="s">
        <v>1267</v>
      </c>
      <c r="G290" s="221" t="s">
        <v>640</v>
      </c>
      <c r="H290" s="302" t="s">
        <v>367</v>
      </c>
      <c r="I290" s="284" t="str">
        <f>IF(COUNTIF($C$4:C293,C293)&gt;1,1,"")</f>
        <v/>
      </c>
    </row>
    <row r="291" spans="2:9" ht="18.75" customHeight="1">
      <c r="B291" s="284" t="str">
        <f t="shared" si="97"/>
        <v>兵庫県竹野港</v>
      </c>
      <c r="C291" s="301">
        <v>282405</v>
      </c>
      <c r="D291" s="221">
        <v>282090</v>
      </c>
      <c r="E291" s="307" t="s">
        <v>1258</v>
      </c>
      <c r="F291" s="220" t="s">
        <v>1266</v>
      </c>
      <c r="G291" s="221" t="s">
        <v>641</v>
      </c>
      <c r="H291" s="302" t="s">
        <v>367</v>
      </c>
      <c r="I291" s="284" t="str">
        <f>IF(COUNTIF($C$4:C294,C294)&gt;1,1,"")</f>
        <v/>
      </c>
    </row>
    <row r="292" spans="2:9" ht="18.75" customHeight="1">
      <c r="B292" s="284" t="str">
        <f t="shared" si="97"/>
        <v>兵庫県柴山港</v>
      </c>
      <c r="C292" s="301">
        <v>282502</v>
      </c>
      <c r="D292" s="221">
        <v>285854</v>
      </c>
      <c r="E292" s="307" t="s">
        <v>1258</v>
      </c>
      <c r="F292" s="220" t="s">
        <v>1275</v>
      </c>
      <c r="G292" s="221" t="s">
        <v>642</v>
      </c>
      <c r="H292" s="302" t="s">
        <v>367</v>
      </c>
      <c r="I292" s="284" t="str">
        <f>IF(COUNTIF($C$4:C295,C295)&gt;1,1,"")</f>
        <v/>
      </c>
    </row>
    <row r="293" spans="2:9" ht="18.75" customHeight="1">
      <c r="B293" s="284" t="str">
        <f t="shared" si="97"/>
        <v>兵庫県都志港</v>
      </c>
      <c r="C293" s="301">
        <v>282600</v>
      </c>
      <c r="D293" s="221">
        <v>282057</v>
      </c>
      <c r="E293" s="307" t="s">
        <v>1258</v>
      </c>
      <c r="F293" s="220" t="s">
        <v>1263</v>
      </c>
      <c r="G293" s="221" t="s">
        <v>643</v>
      </c>
      <c r="H293" s="302" t="s">
        <v>367</v>
      </c>
      <c r="I293" s="284" t="str">
        <f>IF(COUNTIF($C$4:C296,C296)&gt;1,1,"")</f>
        <v/>
      </c>
    </row>
    <row r="294" spans="2:9" ht="18.75" customHeight="1">
      <c r="B294" s="284" t="str">
        <f t="shared" si="97"/>
        <v>兵庫県高浜港</v>
      </c>
      <c r="C294" s="301">
        <v>282707</v>
      </c>
      <c r="D294" s="221">
        <v>281000</v>
      </c>
      <c r="E294" s="307" t="s">
        <v>1258</v>
      </c>
      <c r="F294" s="220" t="s">
        <v>1259</v>
      </c>
      <c r="G294" s="221" t="s">
        <v>644</v>
      </c>
      <c r="H294" s="302" t="s">
        <v>367</v>
      </c>
      <c r="I294" s="284" t="str">
        <f>IF(COUNTIF($C$4:C297,C297)&gt;1,1,"")</f>
        <v/>
      </c>
    </row>
    <row r="295" spans="2:9" ht="18.75" customHeight="1">
      <c r="B295" s="284" t="str">
        <f t="shared" si="97"/>
        <v>奈良県上瀞港（田戸港）</v>
      </c>
      <c r="C295" s="301">
        <v>290106</v>
      </c>
      <c r="D295" s="221">
        <v>294497</v>
      </c>
      <c r="E295" s="317" t="s">
        <v>1276</v>
      </c>
      <c r="F295" s="220" t="s">
        <v>1277</v>
      </c>
      <c r="G295" s="221" t="s">
        <v>645</v>
      </c>
      <c r="H295" s="302" t="s">
        <v>367</v>
      </c>
      <c r="I295" s="284" t="str">
        <f>IF(COUNTIF($C$4:C298,C298)&gt;1,1,"")</f>
        <v/>
      </c>
    </row>
    <row r="296" spans="2:9" ht="18.75" customHeight="1">
      <c r="B296" s="284" t="str">
        <f t="shared" si="97"/>
        <v>和歌山県和歌山下津港［和歌山地区］</v>
      </c>
      <c r="C296" s="301">
        <v>300110</v>
      </c>
      <c r="D296" s="221">
        <v>302015</v>
      </c>
      <c r="E296" s="307" t="s">
        <v>1278</v>
      </c>
      <c r="F296" s="220" t="s">
        <v>1279</v>
      </c>
      <c r="G296" s="221" t="s">
        <v>646</v>
      </c>
      <c r="H296" s="302" t="s">
        <v>356</v>
      </c>
      <c r="I296" s="284" t="str">
        <f>IF(COUNTIF($C$4:C299,C299)&gt;1,1,"")</f>
        <v/>
      </c>
    </row>
    <row r="297" spans="2:9" ht="18.75" customHeight="1">
      <c r="B297" s="284" t="str">
        <f t="shared" si="97"/>
        <v>和歌山県和歌山下津港［海南地区］</v>
      </c>
      <c r="C297" s="301">
        <v>300217</v>
      </c>
      <c r="D297" s="221">
        <v>302023</v>
      </c>
      <c r="E297" s="307" t="s">
        <v>1278</v>
      </c>
      <c r="F297" s="220" t="s">
        <v>1280</v>
      </c>
      <c r="G297" s="221" t="s">
        <v>647</v>
      </c>
      <c r="H297" s="302" t="s">
        <v>356</v>
      </c>
      <c r="I297" s="284" t="str">
        <f>IF(COUNTIF($C$4:C300,C300)&gt;1,1,"")</f>
        <v/>
      </c>
    </row>
    <row r="298" spans="2:9" ht="18.75" customHeight="1">
      <c r="B298" s="284" t="str">
        <f t="shared" si="97"/>
        <v>和歌山県和歌山下津港［下津地区］（Ｔ０１桟橋を除く）</v>
      </c>
      <c r="C298" s="301">
        <v>300314</v>
      </c>
      <c r="D298" s="221">
        <v>302023</v>
      </c>
      <c r="E298" s="307" t="s">
        <v>1278</v>
      </c>
      <c r="F298" s="220" t="s">
        <v>1280</v>
      </c>
      <c r="G298" s="221" t="s">
        <v>648</v>
      </c>
      <c r="H298" s="302" t="s">
        <v>356</v>
      </c>
      <c r="I298" s="284" t="str">
        <f>IF(COUNTIF($C$4:C301,C301)&gt;1,1,"")</f>
        <v/>
      </c>
    </row>
    <row r="299" spans="2:9" ht="18.75" customHeight="1">
      <c r="B299" s="284" t="str">
        <f t="shared" si="97"/>
        <v>和歌山県田辺港</v>
      </c>
      <c r="C299" s="301">
        <v>300411</v>
      </c>
      <c r="D299" s="221">
        <v>302066</v>
      </c>
      <c r="E299" s="307" t="s">
        <v>1278</v>
      </c>
      <c r="F299" s="220" t="s">
        <v>1281</v>
      </c>
      <c r="G299" s="221" t="s">
        <v>649</v>
      </c>
      <c r="H299" s="302" t="s">
        <v>367</v>
      </c>
      <c r="I299" s="284" t="str">
        <f>IF(COUNTIF($C$4:C302,C302)&gt;1,1,"")</f>
        <v/>
      </c>
    </row>
    <row r="300" spans="2:9" ht="18.75" customHeight="1">
      <c r="B300" s="284" t="str">
        <f t="shared" si="97"/>
        <v>和歌山県宇久井港（宇久井フェリー基地を含む）</v>
      </c>
      <c r="C300" s="301">
        <v>300501</v>
      </c>
      <c r="D300" s="221">
        <v>304212</v>
      </c>
      <c r="E300" s="307" t="s">
        <v>1278</v>
      </c>
      <c r="F300" s="220" t="s">
        <v>1282</v>
      </c>
      <c r="G300" s="221" t="s">
        <v>650</v>
      </c>
      <c r="H300" s="302" t="s">
        <v>367</v>
      </c>
      <c r="I300" s="284" t="str">
        <f>IF(COUNTIF($C$4:C303,C303)&gt;1,1,"")</f>
        <v/>
      </c>
    </row>
    <row r="301" spans="2:9" ht="18.75" customHeight="1">
      <c r="B301" s="284" t="str">
        <f t="shared" si="97"/>
        <v>和歌山県串本港</v>
      </c>
      <c r="C301" s="301">
        <v>300608</v>
      </c>
      <c r="D301" s="221">
        <v>304280</v>
      </c>
      <c r="E301" s="307" t="s">
        <v>1278</v>
      </c>
      <c r="F301" s="220" t="s">
        <v>1283</v>
      </c>
      <c r="G301" s="221" t="s">
        <v>651</v>
      </c>
      <c r="H301" s="302" t="s">
        <v>367</v>
      </c>
      <c r="I301" s="284" t="str">
        <f>IF(COUNTIF($C$4:C304,C304)&gt;1,1,"")</f>
        <v/>
      </c>
    </row>
    <row r="302" spans="2:9" ht="18.75" customHeight="1">
      <c r="B302" s="284" t="str">
        <f t="shared" si="97"/>
        <v>和歌山県綱不知港</v>
      </c>
      <c r="C302" s="301">
        <v>300705</v>
      </c>
      <c r="D302" s="221">
        <v>304018</v>
      </c>
      <c r="E302" s="307" t="s">
        <v>1278</v>
      </c>
      <c r="F302" s="220" t="s">
        <v>1284</v>
      </c>
      <c r="G302" s="221" t="s">
        <v>652</v>
      </c>
      <c r="H302" s="302" t="s">
        <v>367</v>
      </c>
      <c r="I302" s="284" t="str">
        <f>IF(COUNTIF($C$4:C305,C305)&gt;1,1,"")</f>
        <v/>
      </c>
    </row>
    <row r="303" spans="2:9" ht="18.75" customHeight="1">
      <c r="B303" s="284" t="str">
        <f t="shared" si="97"/>
        <v>和歌山県由良港</v>
      </c>
      <c r="C303" s="301">
        <v>300802</v>
      </c>
      <c r="D303" s="221">
        <v>303836</v>
      </c>
      <c r="E303" s="307" t="s">
        <v>1278</v>
      </c>
      <c r="F303" s="220" t="s">
        <v>1285</v>
      </c>
      <c r="G303" s="221" t="s">
        <v>653</v>
      </c>
      <c r="H303" s="302" t="s">
        <v>367</v>
      </c>
      <c r="I303" s="284" t="str">
        <f>IF(COUNTIF($C$4:C306,C306)&gt;1,1,"")</f>
        <v/>
      </c>
    </row>
    <row r="304" spans="2:9" ht="18.75" customHeight="1">
      <c r="B304" s="284" t="str">
        <f t="shared" si="97"/>
        <v>和歌山県新宮港</v>
      </c>
      <c r="C304" s="301">
        <v>300918</v>
      </c>
      <c r="D304" s="221">
        <v>302074</v>
      </c>
      <c r="E304" s="307" t="s">
        <v>1278</v>
      </c>
      <c r="F304" s="220" t="s">
        <v>1286</v>
      </c>
      <c r="G304" s="221" t="s">
        <v>654</v>
      </c>
      <c r="H304" s="302" t="s">
        <v>356</v>
      </c>
      <c r="I304" s="284" t="str">
        <f>IF(COUNTIF($C$4:C307,C307)&gt;1,1,"")</f>
        <v/>
      </c>
    </row>
    <row r="305" spans="2:9" ht="18.75" customHeight="1">
      <c r="B305" s="284" t="str">
        <f t="shared" si="97"/>
        <v>和歌山県玉置口港（志古港）</v>
      </c>
      <c r="C305" s="301">
        <v>301001</v>
      </c>
      <c r="D305" s="221">
        <v>302074</v>
      </c>
      <c r="E305" s="307" t="s">
        <v>1278</v>
      </c>
      <c r="F305" s="220" t="s">
        <v>1286</v>
      </c>
      <c r="G305" s="221" t="s">
        <v>655</v>
      </c>
      <c r="H305" s="302" t="s">
        <v>367</v>
      </c>
      <c r="I305" s="284" t="str">
        <f>IF(COUNTIF($C$4:C308,C308)&gt;1,1,"")</f>
        <v/>
      </c>
    </row>
    <row r="306" spans="2:9" ht="18.75" customHeight="1">
      <c r="B306" s="284" t="str">
        <f t="shared" si="97"/>
        <v>和歌山県太地港</v>
      </c>
      <c r="C306" s="301">
        <v>301108</v>
      </c>
      <c r="D306" s="221">
        <v>304221</v>
      </c>
      <c r="E306" s="307" t="s">
        <v>1278</v>
      </c>
      <c r="F306" s="220" t="s">
        <v>1287</v>
      </c>
      <c r="G306" s="221" t="s">
        <v>656</v>
      </c>
      <c r="H306" s="302" t="s">
        <v>367</v>
      </c>
      <c r="I306" s="284" t="str">
        <f>IF(COUNTIF($C$4:C309,C309)&gt;1,1,"")</f>
        <v/>
      </c>
    </row>
    <row r="307" spans="2:9" ht="18.75" customHeight="1">
      <c r="B307" s="284" t="str">
        <f t="shared" si="97"/>
        <v>和歌山県御坊港</v>
      </c>
      <c r="C307" s="301">
        <v>301205</v>
      </c>
      <c r="D307" s="221">
        <v>302058</v>
      </c>
      <c r="E307" s="307" t="s">
        <v>1278</v>
      </c>
      <c r="F307" s="220" t="s">
        <v>1288</v>
      </c>
      <c r="G307" s="221" t="s">
        <v>657</v>
      </c>
      <c r="H307" s="302" t="s">
        <v>367</v>
      </c>
      <c r="I307" s="284" t="str">
        <f>IF(COUNTIF($C$4:C310,C310)&gt;1,1,"")</f>
        <v/>
      </c>
    </row>
    <row r="308" spans="2:9" ht="18.75" customHeight="1">
      <c r="B308" s="284" t="str">
        <f t="shared" si="97"/>
        <v>和歌山県和歌山下津港 下津Ｔ０１桟橋</v>
      </c>
      <c r="C308" s="301">
        <v>301311</v>
      </c>
      <c r="D308" s="221">
        <v>302023</v>
      </c>
      <c r="E308" s="307" t="s">
        <v>1278</v>
      </c>
      <c r="F308" s="220" t="s">
        <v>1280</v>
      </c>
      <c r="G308" s="221" t="s">
        <v>658</v>
      </c>
      <c r="H308" s="302" t="s">
        <v>356</v>
      </c>
      <c r="I308" s="284" t="str">
        <f>IF(COUNTIF($C$4:C311,C311)&gt;1,1,"")</f>
        <v/>
      </c>
    </row>
    <row r="309" spans="2:9" ht="18.75" customHeight="1">
      <c r="B309" s="284" t="str">
        <f t="shared" si="97"/>
        <v>和歌山県日高港</v>
      </c>
      <c r="C309" s="301">
        <v>301400</v>
      </c>
      <c r="D309" s="221">
        <v>302058</v>
      </c>
      <c r="E309" s="307" t="s">
        <v>1278</v>
      </c>
      <c r="F309" s="220" t="s">
        <v>1288</v>
      </c>
      <c r="G309" s="221" t="s">
        <v>659</v>
      </c>
      <c r="H309" s="302" t="s">
        <v>367</v>
      </c>
      <c r="I309" s="284" t="str">
        <f>IF(COUNTIF($C$4:C312,C312)&gt;1,1,"")</f>
        <v/>
      </c>
    </row>
    <row r="310" spans="2:9" ht="18.75" customHeight="1">
      <c r="B310" s="284" t="str">
        <f t="shared" si="97"/>
        <v>鳥取県境港</v>
      </c>
      <c r="C310" s="301">
        <v>310115</v>
      </c>
      <c r="D310" s="221">
        <v>312045</v>
      </c>
      <c r="E310" s="307" t="s">
        <v>1289</v>
      </c>
      <c r="F310" s="220" t="s">
        <v>1290</v>
      </c>
      <c r="G310" s="221" t="s">
        <v>660</v>
      </c>
      <c r="H310" s="302" t="s">
        <v>356</v>
      </c>
      <c r="I310" s="284">
        <f>IF(COUNTIF($C$4:C313,C313)&gt;1,1,"")</f>
        <v>1</v>
      </c>
    </row>
    <row r="311" spans="2:9" ht="18.75" customHeight="1">
      <c r="B311" s="284" t="str">
        <f t="shared" si="97"/>
        <v>鳥取県米子港</v>
      </c>
      <c r="C311" s="301">
        <v>310204</v>
      </c>
      <c r="D311" s="221">
        <v>312029</v>
      </c>
      <c r="E311" s="307" t="s">
        <v>1289</v>
      </c>
      <c r="F311" s="220" t="s">
        <v>1293</v>
      </c>
      <c r="G311" s="221" t="s">
        <v>661</v>
      </c>
      <c r="H311" s="302" t="s">
        <v>367</v>
      </c>
      <c r="I311" s="284" t="str">
        <f>IF(COUNTIF($C$4:C314,C314)&gt;1,1,"")</f>
        <v/>
      </c>
    </row>
    <row r="312" spans="2:9" ht="18.75" customHeight="1">
      <c r="B312" s="284" t="str">
        <f t="shared" si="97"/>
        <v>鳥取県鳥取港</v>
      </c>
      <c r="C312" s="301">
        <v>310301</v>
      </c>
      <c r="D312" s="221">
        <v>312011</v>
      </c>
      <c r="E312" s="307" t="s">
        <v>1289</v>
      </c>
      <c r="F312" s="220" t="s">
        <v>1294</v>
      </c>
      <c r="G312" s="221" t="s">
        <v>662</v>
      </c>
      <c r="H312" s="302" t="s">
        <v>367</v>
      </c>
      <c r="I312" s="284" t="str">
        <f>IF(COUNTIF($C$4:C315,C315)&gt;1,1,"")</f>
        <v/>
      </c>
    </row>
    <row r="313" spans="2:9" ht="18.75" customHeight="1">
      <c r="B313" s="284" t="str">
        <f t="shared" si="97"/>
        <v>島根県境港</v>
      </c>
      <c r="C313" s="301">
        <v>310115</v>
      </c>
      <c r="D313" s="221">
        <v>322016</v>
      </c>
      <c r="E313" s="307" t="s">
        <v>1291</v>
      </c>
      <c r="F313" s="220" t="s">
        <v>1292</v>
      </c>
      <c r="G313" s="221" t="s">
        <v>660</v>
      </c>
      <c r="H313" s="302" t="s">
        <v>356</v>
      </c>
      <c r="I313" s="284" t="str">
        <f>IF(COUNTIF($C$4:C316,C316)&gt;1,1,"")</f>
        <v/>
      </c>
    </row>
    <row r="314" spans="2:9" ht="18.75" customHeight="1">
      <c r="B314" s="284" t="str">
        <f t="shared" si="97"/>
        <v>島根県松江港</v>
      </c>
      <c r="C314" s="301">
        <v>320102</v>
      </c>
      <c r="D314" s="221">
        <v>322016</v>
      </c>
      <c r="E314" s="307" t="s">
        <v>1291</v>
      </c>
      <c r="F314" s="220" t="s">
        <v>1292</v>
      </c>
      <c r="G314" s="221" t="s">
        <v>663</v>
      </c>
      <c r="H314" s="302" t="s">
        <v>367</v>
      </c>
      <c r="I314" s="284" t="str">
        <f>IF(COUNTIF($C$4:C317,C317)&gt;1,1,"")</f>
        <v/>
      </c>
    </row>
    <row r="315" spans="2:9" ht="18.75" customHeight="1">
      <c r="B315" s="284" t="str">
        <f t="shared" si="97"/>
        <v>島根県益田港</v>
      </c>
      <c r="C315" s="301">
        <v>320200</v>
      </c>
      <c r="D315" s="221">
        <v>322041</v>
      </c>
      <c r="E315" s="307" t="s">
        <v>1291</v>
      </c>
      <c r="F315" s="220" t="s">
        <v>1295</v>
      </c>
      <c r="G315" s="221" t="s">
        <v>664</v>
      </c>
      <c r="H315" s="302" t="s">
        <v>367</v>
      </c>
      <c r="I315" s="284" t="str">
        <f>IF(COUNTIF($C$4:C318,C318)&gt;1,1,"")</f>
        <v/>
      </c>
    </row>
    <row r="316" spans="2:9" ht="18.75" customHeight="1">
      <c r="B316" s="284" t="str">
        <f t="shared" si="97"/>
        <v>島根県久手港</v>
      </c>
      <c r="C316" s="301">
        <v>320307</v>
      </c>
      <c r="D316" s="221">
        <v>322059</v>
      </c>
      <c r="E316" s="307" t="s">
        <v>1291</v>
      </c>
      <c r="F316" s="220" t="s">
        <v>1296</v>
      </c>
      <c r="G316" s="221" t="s">
        <v>665</v>
      </c>
      <c r="H316" s="302" t="s">
        <v>367</v>
      </c>
      <c r="I316" s="284" t="str">
        <f>IF(COUNTIF($C$4:C319,C319)&gt;1,1,"")</f>
        <v/>
      </c>
    </row>
    <row r="317" spans="2:9" ht="18.75" customHeight="1">
      <c r="B317" s="284" t="str">
        <f t="shared" si="97"/>
        <v>島根県浜田港</v>
      </c>
      <c r="C317" s="301">
        <v>320412</v>
      </c>
      <c r="D317" s="221">
        <v>322024</v>
      </c>
      <c r="E317" s="307" t="s">
        <v>1291</v>
      </c>
      <c r="F317" s="220" t="s">
        <v>1297</v>
      </c>
      <c r="G317" s="221" t="s">
        <v>666</v>
      </c>
      <c r="H317" s="302" t="s">
        <v>356</v>
      </c>
      <c r="I317" s="284" t="str">
        <f>IF(COUNTIF($C$4:C320,C320)&gt;1,1,"")</f>
        <v/>
      </c>
    </row>
    <row r="318" spans="2:9" ht="18.75" customHeight="1">
      <c r="B318" s="284" t="str">
        <f t="shared" si="97"/>
        <v>島根県安来港</v>
      </c>
      <c r="C318" s="301">
        <v>320501</v>
      </c>
      <c r="D318" s="221">
        <v>322067</v>
      </c>
      <c r="E318" s="307" t="s">
        <v>1291</v>
      </c>
      <c r="F318" s="220" t="s">
        <v>1298</v>
      </c>
      <c r="G318" s="221" t="s">
        <v>667</v>
      </c>
      <c r="H318" s="302" t="s">
        <v>367</v>
      </c>
      <c r="I318" s="284" t="str">
        <f>IF(COUNTIF($C$4:C321,C321)&gt;1,1,"")</f>
        <v/>
      </c>
    </row>
    <row r="319" spans="2:9" ht="18.75" customHeight="1">
      <c r="B319" s="284" t="str">
        <f t="shared" si="97"/>
        <v>島根県江津港</v>
      </c>
      <c r="C319" s="301">
        <v>320609</v>
      </c>
      <c r="D319" s="221">
        <v>322075</v>
      </c>
      <c r="E319" s="307" t="s">
        <v>1291</v>
      </c>
      <c r="F319" s="220" t="s">
        <v>1299</v>
      </c>
      <c r="G319" s="221" t="s">
        <v>668</v>
      </c>
      <c r="H319" s="302" t="s">
        <v>367</v>
      </c>
      <c r="I319" s="284" t="str">
        <f>IF(COUNTIF($C$4:C322,C322)&gt;1,1,"")</f>
        <v/>
      </c>
    </row>
    <row r="320" spans="2:9" ht="18.75" customHeight="1">
      <c r="B320" s="284" t="str">
        <f t="shared" si="97"/>
        <v>島根県田儀港</v>
      </c>
      <c r="C320" s="301">
        <v>320706</v>
      </c>
      <c r="D320" s="221">
        <v>322032</v>
      </c>
      <c r="E320" s="307" t="s">
        <v>1291</v>
      </c>
      <c r="F320" s="220" t="s">
        <v>1300</v>
      </c>
      <c r="G320" s="221" t="s">
        <v>669</v>
      </c>
      <c r="H320" s="302" t="s">
        <v>367</v>
      </c>
      <c r="I320" s="284" t="str">
        <f>IF(COUNTIF($C$4:C323,C323)&gt;1,1,"")</f>
        <v/>
      </c>
    </row>
    <row r="321" spans="2:9" ht="18.75" customHeight="1">
      <c r="B321" s="284" t="str">
        <f t="shared" si="97"/>
        <v>島根県飯美港</v>
      </c>
      <c r="C321" s="301">
        <v>320803</v>
      </c>
      <c r="D321" s="221">
        <v>325287</v>
      </c>
      <c r="E321" s="307" t="s">
        <v>1291</v>
      </c>
      <c r="F321" s="220" t="s">
        <v>1301</v>
      </c>
      <c r="G321" s="221" t="s">
        <v>670</v>
      </c>
      <c r="H321" s="302" t="s">
        <v>367</v>
      </c>
      <c r="I321" s="284" t="str">
        <f>IF(COUNTIF($C$4:C324,C324)&gt;1,1,"")</f>
        <v/>
      </c>
    </row>
    <row r="322" spans="2:9" ht="18.75" customHeight="1">
      <c r="B322" s="284" t="str">
        <f t="shared" si="97"/>
        <v>島根県重栖港</v>
      </c>
      <c r="C322" s="301">
        <v>320901</v>
      </c>
      <c r="D322" s="221">
        <v>325287</v>
      </c>
      <c r="E322" s="307" t="s">
        <v>1291</v>
      </c>
      <c r="F322" s="220" t="s">
        <v>1301</v>
      </c>
      <c r="G322" s="221" t="s">
        <v>671</v>
      </c>
      <c r="H322" s="302" t="s">
        <v>367</v>
      </c>
      <c r="I322" s="284" t="str">
        <f>IF(COUNTIF($C$4:C325,C325)&gt;1,1,"")</f>
        <v/>
      </c>
    </row>
    <row r="323" spans="2:9" ht="18.75" customHeight="1">
      <c r="B323" s="284" t="str">
        <f t="shared" si="97"/>
        <v>島根県美田港</v>
      </c>
      <c r="C323" s="301">
        <v>321001</v>
      </c>
      <c r="D323" s="221">
        <v>325261</v>
      </c>
      <c r="E323" s="307" t="s">
        <v>1291</v>
      </c>
      <c r="F323" s="220" t="s">
        <v>1302</v>
      </c>
      <c r="G323" s="221" t="s">
        <v>672</v>
      </c>
      <c r="H323" s="302" t="s">
        <v>367</v>
      </c>
      <c r="I323" s="284" t="str">
        <f>IF(COUNTIF($C$4:C326,C326)&gt;1,1,"")</f>
        <v/>
      </c>
    </row>
    <row r="324" spans="2:9" ht="18.75" customHeight="1">
      <c r="B324" s="284" t="str">
        <f t="shared" ref="B324:B387" si="98">E324&amp;G324</f>
        <v>島根県恵曇港</v>
      </c>
      <c r="C324" s="301">
        <v>321109</v>
      </c>
      <c r="D324" s="221">
        <v>322016</v>
      </c>
      <c r="E324" s="307" t="s">
        <v>1291</v>
      </c>
      <c r="F324" s="220" t="s">
        <v>1292</v>
      </c>
      <c r="G324" s="221" t="s">
        <v>673</v>
      </c>
      <c r="H324" s="302" t="s">
        <v>367</v>
      </c>
      <c r="I324" s="284" t="str">
        <f>IF(COUNTIF($C$4:C327,C327)&gt;1,1,"")</f>
        <v/>
      </c>
    </row>
    <row r="325" spans="2:9" ht="18.75" customHeight="1">
      <c r="B325" s="284" t="str">
        <f t="shared" si="98"/>
        <v>島根県西郷港</v>
      </c>
      <c r="C325" s="301">
        <v>321206</v>
      </c>
      <c r="D325" s="221">
        <v>325287</v>
      </c>
      <c r="E325" s="307" t="s">
        <v>1291</v>
      </c>
      <c r="F325" s="220" t="s">
        <v>1301</v>
      </c>
      <c r="G325" s="221" t="s">
        <v>674</v>
      </c>
      <c r="H325" s="302" t="s">
        <v>367</v>
      </c>
      <c r="I325" s="284" t="str">
        <f>IF(COUNTIF($C$4:C328,C328)&gt;1,1,"")</f>
        <v/>
      </c>
    </row>
    <row r="326" spans="2:9" ht="18.75" customHeight="1">
      <c r="B326" s="284" t="str">
        <f t="shared" si="98"/>
        <v>島根県諏訪港</v>
      </c>
      <c r="C326" s="301">
        <v>321303</v>
      </c>
      <c r="D326" s="221">
        <v>325252</v>
      </c>
      <c r="E326" s="307" t="s">
        <v>1291</v>
      </c>
      <c r="F326" s="220" t="s">
        <v>1303</v>
      </c>
      <c r="G326" s="221" t="s">
        <v>675</v>
      </c>
      <c r="H326" s="302" t="s">
        <v>367</v>
      </c>
      <c r="I326" s="284" t="str">
        <f>IF(COUNTIF($C$4:C329,C329)&gt;1,1,"")</f>
        <v/>
      </c>
    </row>
    <row r="327" spans="2:9" ht="18.75" customHeight="1">
      <c r="B327" s="284" t="str">
        <f t="shared" si="98"/>
        <v>島根県御波港</v>
      </c>
      <c r="C327" s="301">
        <v>321401</v>
      </c>
      <c r="D327" s="221">
        <v>325252</v>
      </c>
      <c r="E327" s="307" t="s">
        <v>1291</v>
      </c>
      <c r="F327" s="220" t="s">
        <v>1303</v>
      </c>
      <c r="G327" s="221" t="s">
        <v>676</v>
      </c>
      <c r="H327" s="302" t="s">
        <v>367</v>
      </c>
      <c r="I327" s="284" t="str">
        <f>IF(COUNTIF($C$4:C330,C330)&gt;1,1,"")</f>
        <v/>
      </c>
    </row>
    <row r="328" spans="2:9" ht="18.75" customHeight="1">
      <c r="B328" s="284" t="str">
        <f t="shared" si="98"/>
        <v>島根県知々井港</v>
      </c>
      <c r="C328" s="301">
        <v>321508</v>
      </c>
      <c r="D328" s="221">
        <v>325252</v>
      </c>
      <c r="E328" s="307" t="s">
        <v>1291</v>
      </c>
      <c r="F328" s="220" t="s">
        <v>1303</v>
      </c>
      <c r="G328" s="221" t="s">
        <v>677</v>
      </c>
      <c r="H328" s="302" t="s">
        <v>367</v>
      </c>
      <c r="I328" s="284" t="str">
        <f>IF(COUNTIF($C$4:C331,C331)&gt;1,1,"")</f>
        <v/>
      </c>
    </row>
    <row r="329" spans="2:9" ht="18.75" customHeight="1">
      <c r="B329" s="284" t="str">
        <f t="shared" si="98"/>
        <v>島根県日之津港</v>
      </c>
      <c r="C329" s="301">
        <v>321605</v>
      </c>
      <c r="D329" s="221">
        <v>325252</v>
      </c>
      <c r="E329" s="307" t="s">
        <v>1291</v>
      </c>
      <c r="F329" s="220" t="s">
        <v>1303</v>
      </c>
      <c r="G329" s="221" t="s">
        <v>678</v>
      </c>
      <c r="H329" s="302" t="s">
        <v>367</v>
      </c>
      <c r="I329" s="284" t="str">
        <f>IF(COUNTIF($C$4:C332,C332)&gt;1,1,"")</f>
        <v/>
      </c>
    </row>
    <row r="330" spans="2:9" ht="18.75" customHeight="1">
      <c r="B330" s="284" t="str">
        <f t="shared" si="98"/>
        <v>島根県浦郷港</v>
      </c>
      <c r="C330" s="301">
        <v>321702</v>
      </c>
      <c r="D330" s="221">
        <v>325261</v>
      </c>
      <c r="E330" s="307" t="s">
        <v>1291</v>
      </c>
      <c r="F330" s="220" t="s">
        <v>1302</v>
      </c>
      <c r="G330" s="221" t="s">
        <v>679</v>
      </c>
      <c r="H330" s="302" t="s">
        <v>367</v>
      </c>
      <c r="I330" s="284" t="str">
        <f>IF(COUNTIF($C$4:C333,C333)&gt;1,1,"")</f>
        <v/>
      </c>
    </row>
    <row r="331" spans="2:9" ht="18.75" customHeight="1">
      <c r="B331" s="284" t="str">
        <f t="shared" si="98"/>
        <v>島根県別府港</v>
      </c>
      <c r="C331" s="301">
        <v>321800</v>
      </c>
      <c r="D331" s="221">
        <v>325261</v>
      </c>
      <c r="E331" s="307" t="s">
        <v>1291</v>
      </c>
      <c r="F331" s="220" t="s">
        <v>1302</v>
      </c>
      <c r="G331" s="221" t="s">
        <v>680</v>
      </c>
      <c r="H331" s="302" t="s">
        <v>367</v>
      </c>
      <c r="I331" s="284" t="str">
        <f>IF(COUNTIF($C$4:C334,C334)&gt;1,1,"")</f>
        <v/>
      </c>
    </row>
    <row r="332" spans="2:9" ht="18.75" customHeight="1">
      <c r="B332" s="284" t="str">
        <f t="shared" si="98"/>
        <v>島根県来居港</v>
      </c>
      <c r="C332" s="301">
        <v>321907</v>
      </c>
      <c r="D332" s="221">
        <v>325279</v>
      </c>
      <c r="E332" s="307" t="s">
        <v>1291</v>
      </c>
      <c r="F332" s="220" t="s">
        <v>1304</v>
      </c>
      <c r="G332" s="221" t="s">
        <v>681</v>
      </c>
      <c r="H332" s="302" t="s">
        <v>367</v>
      </c>
      <c r="I332" s="284" t="str">
        <f>IF(COUNTIF($C$4:C335,C335)&gt;1,1,"")</f>
        <v/>
      </c>
    </row>
    <row r="333" spans="2:9" ht="18.75" customHeight="1">
      <c r="B333" s="284" t="str">
        <f t="shared" si="98"/>
        <v>島根県姫の浦港</v>
      </c>
      <c r="C333" s="301">
        <v>322008</v>
      </c>
      <c r="D333" s="221">
        <v>325279</v>
      </c>
      <c r="E333" s="307" t="s">
        <v>1291</v>
      </c>
      <c r="F333" s="220" t="s">
        <v>1304</v>
      </c>
      <c r="G333" s="221" t="s">
        <v>682</v>
      </c>
      <c r="H333" s="302" t="s">
        <v>367</v>
      </c>
      <c r="I333" s="284" t="str">
        <f>IF(COUNTIF($C$4:C336,C336)&gt;1,1,"")</f>
        <v/>
      </c>
    </row>
    <row r="334" spans="2:9" ht="18.75" customHeight="1">
      <c r="B334" s="284" t="str">
        <f t="shared" si="98"/>
        <v>島根県七類港</v>
      </c>
      <c r="C334" s="301">
        <v>322105</v>
      </c>
      <c r="D334" s="221">
        <v>322016</v>
      </c>
      <c r="E334" s="307" t="s">
        <v>1291</v>
      </c>
      <c r="F334" s="220" t="s">
        <v>1292</v>
      </c>
      <c r="G334" s="221" t="s">
        <v>683</v>
      </c>
      <c r="H334" s="302" t="s">
        <v>367</v>
      </c>
      <c r="I334" s="284" t="str">
        <f>IF(COUNTIF($C$4:C337,C337)&gt;1,1,"")</f>
        <v/>
      </c>
    </row>
    <row r="335" spans="2:9" ht="18.75" customHeight="1">
      <c r="B335" s="284" t="str">
        <f t="shared" si="98"/>
        <v>島根県島根原子力発電所専用港</v>
      </c>
      <c r="C335" s="301">
        <v>322202</v>
      </c>
      <c r="D335" s="221">
        <v>322016</v>
      </c>
      <c r="E335" s="307" t="s">
        <v>1291</v>
      </c>
      <c r="F335" s="220" t="s">
        <v>1292</v>
      </c>
      <c r="G335" s="221" t="s">
        <v>684</v>
      </c>
      <c r="H335" s="302" t="s">
        <v>367</v>
      </c>
      <c r="I335" s="284" t="str">
        <f>IF(COUNTIF($C$4:C338,C338)&gt;1,1,"")</f>
        <v/>
      </c>
    </row>
    <row r="336" spans="2:9" ht="18.75" customHeight="1">
      <c r="B336" s="284" t="str">
        <f t="shared" si="98"/>
        <v>島根県河下港</v>
      </c>
      <c r="C336" s="301">
        <v>322300</v>
      </c>
      <c r="D336" s="221">
        <v>322032</v>
      </c>
      <c r="E336" s="307" t="s">
        <v>1291</v>
      </c>
      <c r="F336" s="220" t="s">
        <v>1300</v>
      </c>
      <c r="G336" s="221" t="s">
        <v>685</v>
      </c>
      <c r="H336" s="302" t="s">
        <v>367</v>
      </c>
      <c r="I336" s="284" t="str">
        <f>IF(COUNTIF($C$4:C339,C339)&gt;1,1,"")</f>
        <v/>
      </c>
    </row>
    <row r="337" spans="2:9" ht="18.75" customHeight="1">
      <c r="B337" s="284" t="str">
        <f t="shared" si="98"/>
        <v>島根県海士港</v>
      </c>
      <c r="C337" s="301">
        <v>322407</v>
      </c>
      <c r="D337" s="221">
        <v>325252</v>
      </c>
      <c r="E337" s="307" t="s">
        <v>1291</v>
      </c>
      <c r="F337" s="220" t="s">
        <v>1303</v>
      </c>
      <c r="G337" s="221" t="s">
        <v>686</v>
      </c>
      <c r="H337" s="302" t="s">
        <v>367</v>
      </c>
      <c r="I337" s="284" t="str">
        <f>IF(COUNTIF($C$4:C340,C340)&gt;1,1,"")</f>
        <v/>
      </c>
    </row>
    <row r="338" spans="2:9" ht="18.75" customHeight="1">
      <c r="B338" s="284" t="str">
        <f t="shared" si="98"/>
        <v>島根県温泉津港</v>
      </c>
      <c r="C338" s="301">
        <v>322504</v>
      </c>
      <c r="D338" s="221">
        <v>322059</v>
      </c>
      <c r="E338" s="307" t="s">
        <v>1291</v>
      </c>
      <c r="F338" s="220" t="s">
        <v>1296</v>
      </c>
      <c r="G338" s="221" t="s">
        <v>687</v>
      </c>
      <c r="H338" s="302" t="s">
        <v>367</v>
      </c>
      <c r="I338" s="284" t="str">
        <f>IF(COUNTIF($C$4:C341,C341)&gt;1,1,"")</f>
        <v/>
      </c>
    </row>
    <row r="339" spans="2:9" ht="18.75" customHeight="1">
      <c r="B339" s="284" t="str">
        <f t="shared" si="98"/>
        <v>島根県三隅港</v>
      </c>
      <c r="C339" s="301">
        <v>322601</v>
      </c>
      <c r="D339" s="221">
        <v>322024</v>
      </c>
      <c r="E339" s="307" t="s">
        <v>1291</v>
      </c>
      <c r="F339" s="220" t="s">
        <v>1297</v>
      </c>
      <c r="G339" s="221" t="s">
        <v>688</v>
      </c>
      <c r="H339" s="302" t="s">
        <v>367</v>
      </c>
      <c r="I339" s="284" t="str">
        <f>IF(COUNTIF($C$4:C342,C342)&gt;1,1,"")</f>
        <v/>
      </c>
    </row>
    <row r="340" spans="2:9" ht="18.75" customHeight="1">
      <c r="B340" s="284" t="str">
        <f t="shared" si="98"/>
        <v>島根県加賀港</v>
      </c>
      <c r="C340" s="301">
        <v>322702</v>
      </c>
      <c r="D340" s="221">
        <v>322016</v>
      </c>
      <c r="E340" s="307" t="s">
        <v>1291</v>
      </c>
      <c r="F340" s="220" t="s">
        <v>1292</v>
      </c>
      <c r="G340" s="221" t="s">
        <v>689</v>
      </c>
      <c r="H340" s="302" t="s">
        <v>367</v>
      </c>
      <c r="I340" s="284" t="str">
        <f>IF(COUNTIF($C$4:C343,C343)&gt;1,1,"")</f>
        <v/>
      </c>
    </row>
    <row r="341" spans="2:9" ht="18.75" customHeight="1">
      <c r="B341" s="284" t="str">
        <f t="shared" si="98"/>
        <v>島根県菱浦港</v>
      </c>
      <c r="C341" s="301">
        <v>322806</v>
      </c>
      <c r="D341" s="221">
        <v>325252</v>
      </c>
      <c r="E341" s="307" t="s">
        <v>1291</v>
      </c>
      <c r="F341" s="220" t="s">
        <v>1303</v>
      </c>
      <c r="G341" s="221" t="s">
        <v>690</v>
      </c>
      <c r="H341" s="302" t="s">
        <v>367</v>
      </c>
      <c r="I341" s="284" t="str">
        <f>IF(COUNTIF($C$4:C344,C344)&gt;1,1,"")</f>
        <v/>
      </c>
    </row>
    <row r="342" spans="2:9" ht="18.75" customHeight="1">
      <c r="B342" s="284" t="str">
        <f t="shared" si="98"/>
        <v>岡山県水島港</v>
      </c>
      <c r="C342" s="301">
        <v>330116</v>
      </c>
      <c r="D342" s="221">
        <v>332020</v>
      </c>
      <c r="E342" s="307" t="s">
        <v>1305</v>
      </c>
      <c r="F342" s="220" t="s">
        <v>1306</v>
      </c>
      <c r="G342" s="221" t="s">
        <v>691</v>
      </c>
      <c r="H342" s="302" t="s">
        <v>356</v>
      </c>
      <c r="I342" s="284" t="str">
        <f>IF(COUNTIF($C$4:C345,C345)&gt;1,1,"")</f>
        <v/>
      </c>
    </row>
    <row r="343" spans="2:9" ht="18.75" customHeight="1">
      <c r="B343" s="284" t="str">
        <f t="shared" si="98"/>
        <v>岡山県下津井港</v>
      </c>
      <c r="C343" s="301">
        <v>330205</v>
      </c>
      <c r="D343" s="221">
        <v>332020</v>
      </c>
      <c r="E343" s="307" t="s">
        <v>1305</v>
      </c>
      <c r="F343" s="220" t="s">
        <v>1306</v>
      </c>
      <c r="G343" s="221" t="s">
        <v>692</v>
      </c>
      <c r="H343" s="302" t="s">
        <v>367</v>
      </c>
      <c r="I343" s="284" t="str">
        <f>IF(COUNTIF($C$4:C346,C346)&gt;1,1,"")</f>
        <v/>
      </c>
    </row>
    <row r="344" spans="2:9" ht="18.75" customHeight="1">
      <c r="B344" s="284" t="str">
        <f t="shared" si="98"/>
        <v>岡山県宇野港</v>
      </c>
      <c r="C344" s="301">
        <v>330311</v>
      </c>
      <c r="D344" s="221">
        <v>332046</v>
      </c>
      <c r="E344" s="307" t="s">
        <v>1305</v>
      </c>
      <c r="F344" s="220" t="s">
        <v>1307</v>
      </c>
      <c r="G344" s="221" t="s">
        <v>693</v>
      </c>
      <c r="H344" s="302" t="s">
        <v>356</v>
      </c>
      <c r="I344" s="284" t="str">
        <f>IF(COUNTIF($C$4:C347,C347)&gt;1,1,"")</f>
        <v/>
      </c>
    </row>
    <row r="345" spans="2:9" ht="18.75" customHeight="1">
      <c r="B345" s="284" t="str">
        <f t="shared" si="98"/>
        <v>岡山県岡山港</v>
      </c>
      <c r="C345" s="301">
        <v>330400</v>
      </c>
      <c r="D345" s="221">
        <v>331007</v>
      </c>
      <c r="E345" s="307" t="s">
        <v>1305</v>
      </c>
      <c r="F345" s="220" t="s">
        <v>1308</v>
      </c>
      <c r="G345" s="221" t="s">
        <v>694</v>
      </c>
      <c r="H345" s="302" t="s">
        <v>367</v>
      </c>
      <c r="I345" s="284" t="str">
        <f>IF(COUNTIF($C$4:C348,C348)&gt;1,1,"")</f>
        <v/>
      </c>
    </row>
    <row r="346" spans="2:9" ht="18.75" customHeight="1">
      <c r="B346" s="284" t="str">
        <f t="shared" si="98"/>
        <v>岡山県笠岡港</v>
      </c>
      <c r="C346" s="301">
        <v>330507</v>
      </c>
      <c r="D346" s="221">
        <v>332054</v>
      </c>
      <c r="E346" s="307" t="s">
        <v>1305</v>
      </c>
      <c r="F346" s="220" t="s">
        <v>1309</v>
      </c>
      <c r="G346" s="221" t="s">
        <v>695</v>
      </c>
      <c r="H346" s="302" t="s">
        <v>367</v>
      </c>
      <c r="I346" s="284" t="str">
        <f>IF(COUNTIF($C$4:C349,C349)&gt;1,1,"")</f>
        <v/>
      </c>
    </row>
    <row r="347" spans="2:9" ht="18.75" customHeight="1">
      <c r="B347" s="284" t="str">
        <f t="shared" si="98"/>
        <v>岡山県片上港</v>
      </c>
      <c r="C347" s="301">
        <v>330604</v>
      </c>
      <c r="D347" s="221">
        <v>332119</v>
      </c>
      <c r="E347" s="307" t="s">
        <v>1305</v>
      </c>
      <c r="F347" s="220" t="s">
        <v>1310</v>
      </c>
      <c r="G347" s="221" t="s">
        <v>696</v>
      </c>
      <c r="H347" s="302" t="s">
        <v>367</v>
      </c>
      <c r="I347" s="284" t="str">
        <f>IF(COUNTIF($C$4:C350,C350)&gt;1,1,"")</f>
        <v/>
      </c>
    </row>
    <row r="348" spans="2:9" ht="18.75" customHeight="1">
      <c r="B348" s="284" t="str">
        <f t="shared" si="98"/>
        <v>岡山県児島港</v>
      </c>
      <c r="C348" s="301">
        <v>330701</v>
      </c>
      <c r="D348" s="221">
        <v>332020</v>
      </c>
      <c r="E348" s="307" t="s">
        <v>1305</v>
      </c>
      <c r="F348" s="220" t="s">
        <v>1306</v>
      </c>
      <c r="G348" s="221" t="s">
        <v>697</v>
      </c>
      <c r="H348" s="302" t="s">
        <v>367</v>
      </c>
      <c r="I348" s="284" t="str">
        <f>IF(COUNTIF($C$4:C351,C351)&gt;1,1,"")</f>
        <v/>
      </c>
    </row>
    <row r="349" spans="2:9" ht="18.75" customHeight="1">
      <c r="B349" s="284" t="str">
        <f t="shared" si="98"/>
        <v>岡山県日比港</v>
      </c>
      <c r="C349" s="301">
        <v>330809</v>
      </c>
      <c r="D349" s="221">
        <v>332046</v>
      </c>
      <c r="E349" s="307" t="s">
        <v>1305</v>
      </c>
      <c r="F349" s="220" t="s">
        <v>1307</v>
      </c>
      <c r="G349" s="221" t="s">
        <v>698</v>
      </c>
      <c r="H349" s="302" t="s">
        <v>367</v>
      </c>
      <c r="I349" s="284" t="str">
        <f>IF(COUNTIF($C$4:C352,C352)&gt;1,1,"")</f>
        <v/>
      </c>
    </row>
    <row r="350" spans="2:9" ht="18.75" customHeight="1">
      <c r="B350" s="284" t="str">
        <f t="shared" si="98"/>
        <v>岡山県玉島港</v>
      </c>
      <c r="C350" s="301">
        <v>330906</v>
      </c>
      <c r="D350" s="221">
        <v>332020</v>
      </c>
      <c r="E350" s="307" t="s">
        <v>1305</v>
      </c>
      <c r="F350" s="220" t="s">
        <v>1306</v>
      </c>
      <c r="G350" s="221" t="s">
        <v>699</v>
      </c>
      <c r="H350" s="302" t="s">
        <v>367</v>
      </c>
      <c r="I350" s="284" t="str">
        <f>IF(COUNTIF($C$4:C353,C353)&gt;1,1,"")</f>
        <v/>
      </c>
    </row>
    <row r="351" spans="2:9" ht="18.75" customHeight="1">
      <c r="B351" s="284" t="str">
        <f t="shared" si="98"/>
        <v>岡山県日生港</v>
      </c>
      <c r="C351" s="301">
        <v>331007</v>
      </c>
      <c r="D351" s="221">
        <v>332119</v>
      </c>
      <c r="E351" s="307" t="s">
        <v>1305</v>
      </c>
      <c r="F351" s="220" t="s">
        <v>1310</v>
      </c>
      <c r="G351" s="221" t="s">
        <v>700</v>
      </c>
      <c r="H351" s="302" t="s">
        <v>367</v>
      </c>
      <c r="I351" s="284" t="str">
        <f>IF(COUNTIF($C$4:C354,C354)&gt;1,1,"")</f>
        <v/>
      </c>
    </row>
    <row r="352" spans="2:9" ht="18.75" customHeight="1">
      <c r="B352" s="284" t="str">
        <f t="shared" si="98"/>
        <v>岡山県笠岡ＪＦＥ岸壁</v>
      </c>
      <c r="C352" s="301">
        <v>331112</v>
      </c>
      <c r="D352" s="221">
        <v>332054</v>
      </c>
      <c r="E352" s="307" t="s">
        <v>1305</v>
      </c>
      <c r="F352" s="220" t="s">
        <v>1309</v>
      </c>
      <c r="G352" s="221" t="s">
        <v>701</v>
      </c>
      <c r="H352" s="302" t="s">
        <v>356</v>
      </c>
      <c r="I352" s="284" t="str">
        <f>IF(COUNTIF($C$4:C355,C355)&gt;1,1,"")</f>
        <v/>
      </c>
    </row>
    <row r="353" spans="2:9" ht="18.75" customHeight="1">
      <c r="B353" s="284" t="str">
        <f t="shared" si="98"/>
        <v>岡山県黄島港</v>
      </c>
      <c r="C353" s="301">
        <v>331201</v>
      </c>
      <c r="D353" s="221">
        <v>332127</v>
      </c>
      <c r="E353" s="307" t="s">
        <v>1305</v>
      </c>
      <c r="F353" s="220" t="s">
        <v>1311</v>
      </c>
      <c r="G353" s="221" t="s">
        <v>702</v>
      </c>
      <c r="H353" s="302" t="s">
        <v>367</v>
      </c>
      <c r="I353" s="284" t="str">
        <f>IF(COUNTIF($C$4:C356,C356)&gt;1,1,"")</f>
        <v/>
      </c>
    </row>
    <row r="354" spans="2:9" ht="18.75" customHeight="1">
      <c r="B354" s="284" t="str">
        <f t="shared" si="98"/>
        <v>広島県広島港（宇品港）</v>
      </c>
      <c r="C354" s="301">
        <v>340111</v>
      </c>
      <c r="D354" s="221">
        <v>341002</v>
      </c>
      <c r="E354" s="307" t="s">
        <v>1312</v>
      </c>
      <c r="F354" s="220" t="s">
        <v>1313</v>
      </c>
      <c r="G354" s="221" t="s">
        <v>703</v>
      </c>
      <c r="H354" s="302" t="s">
        <v>356</v>
      </c>
      <c r="I354" s="284" t="str">
        <f>IF(COUNTIF($C$4:C357,C357)&gt;1,1,"")</f>
        <v/>
      </c>
    </row>
    <row r="355" spans="2:9" ht="18.75" customHeight="1">
      <c r="B355" s="284" t="str">
        <f t="shared" si="98"/>
        <v>広島県呉港</v>
      </c>
      <c r="C355" s="301">
        <v>340219</v>
      </c>
      <c r="D355" s="221">
        <v>342025</v>
      </c>
      <c r="E355" s="307" t="s">
        <v>1312</v>
      </c>
      <c r="F355" s="220" t="s">
        <v>1315</v>
      </c>
      <c r="G355" s="221" t="s">
        <v>704</v>
      </c>
      <c r="H355" s="302" t="s">
        <v>356</v>
      </c>
      <c r="I355" s="284" t="str">
        <f>IF(COUNTIF($C$4:C358,C358)&gt;1,1,"")</f>
        <v/>
      </c>
    </row>
    <row r="356" spans="2:9" ht="18.75" customHeight="1">
      <c r="B356" s="284" t="str">
        <f t="shared" si="98"/>
        <v>広島県尾道糸崎港</v>
      </c>
      <c r="C356" s="301">
        <v>340316</v>
      </c>
      <c r="D356" s="221">
        <v>342041</v>
      </c>
      <c r="E356" s="307" t="s">
        <v>1312</v>
      </c>
      <c r="F356" s="220" t="s">
        <v>1316</v>
      </c>
      <c r="G356" s="221" t="s">
        <v>705</v>
      </c>
      <c r="H356" s="302" t="s">
        <v>356</v>
      </c>
      <c r="I356" s="284" t="str">
        <f>IF(COUNTIF($C$4:C359,C359)&gt;1,1,"")</f>
        <v/>
      </c>
    </row>
    <row r="357" spans="2:9" ht="18.75" customHeight="1">
      <c r="B357" s="284" t="str">
        <f t="shared" si="98"/>
        <v>広島県竹原港</v>
      </c>
      <c r="C357" s="301">
        <v>340413</v>
      </c>
      <c r="D357" s="221">
        <v>342033</v>
      </c>
      <c r="E357" s="307" t="s">
        <v>1312</v>
      </c>
      <c r="F357" s="220" t="s">
        <v>1318</v>
      </c>
      <c r="G357" s="221" t="s">
        <v>706</v>
      </c>
      <c r="H357" s="302" t="s">
        <v>356</v>
      </c>
      <c r="I357" s="284" t="str">
        <f>IF(COUNTIF($C$4:C360,C360)&gt;1,1,"")</f>
        <v/>
      </c>
    </row>
    <row r="358" spans="2:9" ht="18.75" customHeight="1">
      <c r="B358" s="284" t="str">
        <f t="shared" si="98"/>
        <v>広島県土生港</v>
      </c>
      <c r="C358" s="301">
        <v>340511</v>
      </c>
      <c r="D358" s="221">
        <v>342050</v>
      </c>
      <c r="E358" s="307" t="s">
        <v>1312</v>
      </c>
      <c r="F358" s="220" t="s">
        <v>1317</v>
      </c>
      <c r="G358" s="221" t="s">
        <v>707</v>
      </c>
      <c r="H358" s="302" t="s">
        <v>356</v>
      </c>
      <c r="I358" s="284" t="str">
        <f>IF(COUNTIF($C$4:C361,C361)&gt;1,1,"")</f>
        <v/>
      </c>
    </row>
    <row r="359" spans="2:9" ht="18.75" customHeight="1">
      <c r="B359" s="284" t="str">
        <f t="shared" si="98"/>
        <v>広島県福山港（松永を含む）</v>
      </c>
      <c r="C359" s="301">
        <v>340618</v>
      </c>
      <c r="D359" s="221">
        <v>342076</v>
      </c>
      <c r="E359" s="307" t="s">
        <v>1312</v>
      </c>
      <c r="F359" s="220" t="s">
        <v>1319</v>
      </c>
      <c r="G359" s="221" t="s">
        <v>708</v>
      </c>
      <c r="H359" s="302" t="s">
        <v>356</v>
      </c>
      <c r="I359" s="284" t="str">
        <f>IF(COUNTIF($C$4:C362,C362)&gt;1,1,"")</f>
        <v/>
      </c>
    </row>
    <row r="360" spans="2:9" ht="18.75" customHeight="1">
      <c r="B360" s="284" t="str">
        <f t="shared" si="98"/>
        <v>広島県大竹港</v>
      </c>
      <c r="C360" s="301">
        <v>340707</v>
      </c>
      <c r="D360" s="221">
        <v>342114</v>
      </c>
      <c r="E360" s="307" t="s">
        <v>1312</v>
      </c>
      <c r="F360" s="220" t="s">
        <v>1320</v>
      </c>
      <c r="G360" s="221" t="s">
        <v>709</v>
      </c>
      <c r="H360" s="302" t="s">
        <v>367</v>
      </c>
      <c r="I360" s="284" t="str">
        <f>IF(COUNTIF($C$4:C363,C363)&gt;1,1,"")</f>
        <v/>
      </c>
    </row>
    <row r="361" spans="2:9" ht="18.75" customHeight="1">
      <c r="B361" s="284" t="str">
        <f t="shared" si="98"/>
        <v>広島県三ツ子島港</v>
      </c>
      <c r="C361" s="301">
        <v>340804</v>
      </c>
      <c r="D361" s="221">
        <v>342025</v>
      </c>
      <c r="E361" s="307" t="s">
        <v>1312</v>
      </c>
      <c r="F361" s="220" t="s">
        <v>1315</v>
      </c>
      <c r="G361" s="221" t="s">
        <v>710</v>
      </c>
      <c r="H361" s="302" t="s">
        <v>367</v>
      </c>
      <c r="I361" s="284" t="str">
        <f>IF(COUNTIF($C$4:C364,C364)&gt;1,1,"")</f>
        <v/>
      </c>
    </row>
    <row r="362" spans="2:9" ht="18.75" customHeight="1">
      <c r="B362" s="284" t="str">
        <f t="shared" si="98"/>
        <v>広島県厳島港</v>
      </c>
      <c r="C362" s="301">
        <v>340901</v>
      </c>
      <c r="D362" s="221">
        <v>342131</v>
      </c>
      <c r="E362" s="307" t="s">
        <v>1312</v>
      </c>
      <c r="F362" s="220" t="s">
        <v>1314</v>
      </c>
      <c r="G362" s="221" t="s">
        <v>711</v>
      </c>
      <c r="H362" s="302" t="s">
        <v>367</v>
      </c>
      <c r="I362" s="284" t="str">
        <f>IF(COUNTIF($C$4:C365,C365)&gt;1,1,"")</f>
        <v/>
      </c>
    </row>
    <row r="363" spans="2:9" ht="18.75" customHeight="1">
      <c r="B363" s="284" t="str">
        <f t="shared" si="98"/>
        <v>広島県鹿川港</v>
      </c>
      <c r="C363" s="301">
        <v>341002</v>
      </c>
      <c r="D363" s="221">
        <v>342157</v>
      </c>
      <c r="E363" s="307" t="s">
        <v>1312</v>
      </c>
      <c r="F363" s="220" t="s">
        <v>1321</v>
      </c>
      <c r="G363" s="221" t="s">
        <v>712</v>
      </c>
      <c r="H363" s="302" t="s">
        <v>367</v>
      </c>
      <c r="I363" s="284" t="str">
        <f>IF(COUNTIF($C$4:C366,C366)&gt;1,1,"")</f>
        <v/>
      </c>
    </row>
    <row r="364" spans="2:9" ht="18.75" customHeight="1">
      <c r="B364" s="284" t="str">
        <f t="shared" si="98"/>
        <v>広島県安芸津港</v>
      </c>
      <c r="C364" s="301">
        <v>341100</v>
      </c>
      <c r="D364" s="221">
        <v>342122</v>
      </c>
      <c r="E364" s="307" t="s">
        <v>1312</v>
      </c>
      <c r="F364" s="220" t="s">
        <v>1322</v>
      </c>
      <c r="G364" s="221" t="s">
        <v>713</v>
      </c>
      <c r="H364" s="302" t="s">
        <v>367</v>
      </c>
      <c r="I364" s="284" t="str">
        <f>IF(COUNTIF($C$4:C367,C367)&gt;1,1,"")</f>
        <v/>
      </c>
    </row>
    <row r="365" spans="2:9" ht="18.75" customHeight="1">
      <c r="B365" s="284" t="str">
        <f t="shared" si="98"/>
        <v>広島県瀬戸田港</v>
      </c>
      <c r="C365" s="301">
        <v>341207</v>
      </c>
      <c r="D365" s="221">
        <v>342050</v>
      </c>
      <c r="E365" s="307" t="s">
        <v>1312</v>
      </c>
      <c r="F365" s="220" t="s">
        <v>1317</v>
      </c>
      <c r="G365" s="221" t="s">
        <v>714</v>
      </c>
      <c r="H365" s="302" t="s">
        <v>367</v>
      </c>
      <c r="I365" s="284" t="str">
        <f>IF(COUNTIF($C$4:C368,C368)&gt;1,1,"")</f>
        <v/>
      </c>
    </row>
    <row r="366" spans="2:9" ht="18.75" customHeight="1">
      <c r="B366" s="284" t="str">
        <f t="shared" si="98"/>
        <v>広島県横田港</v>
      </c>
      <c r="C366" s="301">
        <v>341304</v>
      </c>
      <c r="D366" s="221">
        <v>342076</v>
      </c>
      <c r="E366" s="307" t="s">
        <v>1312</v>
      </c>
      <c r="F366" s="220" t="s">
        <v>1319</v>
      </c>
      <c r="G366" s="221" t="s">
        <v>715</v>
      </c>
      <c r="H366" s="302" t="s">
        <v>367</v>
      </c>
      <c r="I366" s="284" t="str">
        <f>IF(COUNTIF($C$4:C369,C369)&gt;1,1,"")</f>
        <v/>
      </c>
    </row>
    <row r="367" spans="2:9" ht="18.75" customHeight="1">
      <c r="B367" s="284" t="str">
        <f t="shared" si="98"/>
        <v>広島県千年港（常石港）</v>
      </c>
      <c r="C367" s="301">
        <v>341401</v>
      </c>
      <c r="D367" s="221">
        <v>342076</v>
      </c>
      <c r="E367" s="307" t="s">
        <v>1312</v>
      </c>
      <c r="F367" s="220" t="s">
        <v>1319</v>
      </c>
      <c r="G367" s="221" t="s">
        <v>716</v>
      </c>
      <c r="H367" s="302" t="s">
        <v>367</v>
      </c>
      <c r="I367" s="284" t="str">
        <f>IF(COUNTIF($C$4:C370,C370)&gt;1,1,"")</f>
        <v/>
      </c>
    </row>
    <row r="368" spans="2:9" ht="18.75" customHeight="1">
      <c r="B368" s="284" t="str">
        <f t="shared" si="98"/>
        <v>広島県倉橋港</v>
      </c>
      <c r="C368" s="301">
        <v>341509</v>
      </c>
      <c r="D368" s="221">
        <v>342025</v>
      </c>
      <c r="E368" s="307" t="s">
        <v>1312</v>
      </c>
      <c r="F368" s="220" t="s">
        <v>1315</v>
      </c>
      <c r="G368" s="221" t="s">
        <v>717</v>
      </c>
      <c r="H368" s="302" t="s">
        <v>367</v>
      </c>
      <c r="I368" s="284" t="str">
        <f>IF(COUNTIF($C$4:C371,C371)&gt;1,1,"")</f>
        <v/>
      </c>
    </row>
    <row r="369" spans="2:9" ht="18.75" customHeight="1">
      <c r="B369" s="284" t="str">
        <f t="shared" si="98"/>
        <v>広島県大野港</v>
      </c>
      <c r="C369" s="301">
        <v>341606</v>
      </c>
      <c r="D369" s="221">
        <v>342131</v>
      </c>
      <c r="E369" s="307" t="s">
        <v>1312</v>
      </c>
      <c r="F369" s="220" t="s">
        <v>1314</v>
      </c>
      <c r="G369" s="221" t="s">
        <v>567</v>
      </c>
      <c r="H369" s="302" t="s">
        <v>367</v>
      </c>
      <c r="I369" s="284" t="str">
        <f>IF(COUNTIF($C$4:C372,C372)&gt;1,1,"")</f>
        <v/>
      </c>
    </row>
    <row r="370" spans="2:9" ht="18.75" customHeight="1">
      <c r="B370" s="284" t="str">
        <f t="shared" si="98"/>
        <v>広島県大柿港</v>
      </c>
      <c r="C370" s="301">
        <v>341703</v>
      </c>
      <c r="D370" s="221">
        <v>342157</v>
      </c>
      <c r="E370" s="307" t="s">
        <v>1312</v>
      </c>
      <c r="F370" s="220" t="s">
        <v>1321</v>
      </c>
      <c r="G370" s="221" t="s">
        <v>718</v>
      </c>
      <c r="H370" s="302" t="s">
        <v>367</v>
      </c>
      <c r="I370" s="284" t="str">
        <f>IF(COUNTIF($C$4:C373,C373)&gt;1,1,"")</f>
        <v/>
      </c>
    </row>
    <row r="371" spans="2:9" ht="18.75" customHeight="1">
      <c r="B371" s="284" t="str">
        <f t="shared" si="98"/>
        <v>広島県川尻港</v>
      </c>
      <c r="C371" s="301">
        <v>341801</v>
      </c>
      <c r="D371" s="221">
        <v>342025</v>
      </c>
      <c r="E371" s="307" t="s">
        <v>1312</v>
      </c>
      <c r="F371" s="220" t="s">
        <v>1315</v>
      </c>
      <c r="G371" s="221" t="s">
        <v>719</v>
      </c>
      <c r="H371" s="302" t="s">
        <v>367</v>
      </c>
      <c r="I371" s="284" t="str">
        <f>IF(COUNTIF($C$4:C374,C374)&gt;1,1,"")</f>
        <v/>
      </c>
    </row>
    <row r="372" spans="2:9" ht="18.75" customHeight="1">
      <c r="B372" s="284" t="str">
        <f t="shared" si="98"/>
        <v>広島県大長港</v>
      </c>
      <c r="C372" s="301">
        <v>341908</v>
      </c>
      <c r="D372" s="221">
        <v>342025</v>
      </c>
      <c r="E372" s="307" t="s">
        <v>1312</v>
      </c>
      <c r="F372" s="220" t="s">
        <v>1315</v>
      </c>
      <c r="G372" s="221" t="s">
        <v>720</v>
      </c>
      <c r="H372" s="302" t="s">
        <v>367</v>
      </c>
      <c r="I372" s="284" t="str">
        <f>IF(COUNTIF($C$4:C375,C375)&gt;1,1,"")</f>
        <v/>
      </c>
    </row>
    <row r="373" spans="2:9" ht="18.75" customHeight="1">
      <c r="B373" s="284" t="str">
        <f t="shared" si="98"/>
        <v>広島県鮴崎港</v>
      </c>
      <c r="C373" s="301">
        <v>342009</v>
      </c>
      <c r="D373" s="221">
        <v>344311</v>
      </c>
      <c r="E373" s="307" t="s">
        <v>1312</v>
      </c>
      <c r="F373" s="220" t="s">
        <v>1323</v>
      </c>
      <c r="G373" s="221" t="s">
        <v>1740</v>
      </c>
      <c r="H373" s="302" t="s">
        <v>367</v>
      </c>
      <c r="I373" s="284" t="str">
        <f>IF(COUNTIF($C$4:C376,C376)&gt;1,1,"")</f>
        <v/>
      </c>
    </row>
    <row r="374" spans="2:9" ht="18.75" customHeight="1">
      <c r="B374" s="284" t="str">
        <f t="shared" si="98"/>
        <v>広島県豊島港</v>
      </c>
      <c r="C374" s="301">
        <v>342106</v>
      </c>
      <c r="D374" s="221">
        <v>342025</v>
      </c>
      <c r="E374" s="307" t="s">
        <v>1312</v>
      </c>
      <c r="F374" s="220" t="s">
        <v>1315</v>
      </c>
      <c r="G374" s="221" t="s">
        <v>721</v>
      </c>
      <c r="H374" s="302" t="s">
        <v>367</v>
      </c>
      <c r="I374" s="284" t="str">
        <f>IF(COUNTIF($C$4:C377,C377)&gt;1,1,"")</f>
        <v/>
      </c>
    </row>
    <row r="375" spans="2:9" ht="18.75" customHeight="1">
      <c r="B375" s="284" t="str">
        <f t="shared" si="98"/>
        <v>広島県小用港</v>
      </c>
      <c r="C375" s="301">
        <v>342203</v>
      </c>
      <c r="D375" s="221">
        <v>342157</v>
      </c>
      <c r="E375" s="307" t="s">
        <v>1312</v>
      </c>
      <c r="F375" s="220" t="s">
        <v>1321</v>
      </c>
      <c r="G375" s="221" t="s">
        <v>722</v>
      </c>
      <c r="H375" s="302" t="s">
        <v>367</v>
      </c>
      <c r="I375" s="284" t="str">
        <f>IF(COUNTIF($C$4:C378,C378)&gt;1,1,"")</f>
        <v/>
      </c>
    </row>
    <row r="376" spans="2:9" ht="18.75" customHeight="1">
      <c r="B376" s="284" t="str">
        <f t="shared" si="98"/>
        <v>広島県木江港</v>
      </c>
      <c r="C376" s="301">
        <v>342301</v>
      </c>
      <c r="D376" s="221">
        <v>344311</v>
      </c>
      <c r="E376" s="307" t="s">
        <v>1312</v>
      </c>
      <c r="F376" s="220" t="s">
        <v>1323</v>
      </c>
      <c r="G376" s="221" t="s">
        <v>723</v>
      </c>
      <c r="H376" s="302" t="s">
        <v>367</v>
      </c>
      <c r="I376" s="284" t="str">
        <f>IF(COUNTIF($C$4:C379,C379)&gt;1,1,"")</f>
        <v/>
      </c>
    </row>
    <row r="377" spans="2:9" ht="18.75" customHeight="1">
      <c r="B377" s="284" t="str">
        <f t="shared" si="98"/>
        <v>広島県下蒲刈港</v>
      </c>
      <c r="C377" s="301">
        <v>342408</v>
      </c>
      <c r="D377" s="221">
        <v>342025</v>
      </c>
      <c r="E377" s="307" t="s">
        <v>1312</v>
      </c>
      <c r="F377" s="220" t="s">
        <v>1315</v>
      </c>
      <c r="G377" s="221" t="s">
        <v>724</v>
      </c>
      <c r="H377" s="302" t="s">
        <v>367</v>
      </c>
      <c r="I377" s="284" t="str">
        <f>IF(COUNTIF($C$4:C380,C380)&gt;1,1,"")</f>
        <v/>
      </c>
    </row>
    <row r="378" spans="2:9" ht="18.75" customHeight="1">
      <c r="B378" s="284" t="str">
        <f t="shared" si="98"/>
        <v>広島県幸崎港</v>
      </c>
      <c r="C378" s="301">
        <v>342505</v>
      </c>
      <c r="D378" s="221">
        <v>342041</v>
      </c>
      <c r="E378" s="307" t="s">
        <v>1312</v>
      </c>
      <c r="F378" s="220" t="s">
        <v>1316</v>
      </c>
      <c r="G378" s="221" t="s">
        <v>725</v>
      </c>
      <c r="H378" s="302" t="s">
        <v>367</v>
      </c>
      <c r="I378" s="284" t="str">
        <f>IF(COUNTIF($C$4:C381,C381)&gt;1,1,"")</f>
        <v/>
      </c>
    </row>
    <row r="379" spans="2:9" ht="18.75" customHeight="1">
      <c r="B379" s="284" t="str">
        <f t="shared" si="98"/>
        <v>広島県向島港</v>
      </c>
      <c r="C379" s="301">
        <v>342602</v>
      </c>
      <c r="D379" s="221">
        <v>342050</v>
      </c>
      <c r="E379" s="307" t="s">
        <v>1312</v>
      </c>
      <c r="F379" s="220" t="s">
        <v>1317</v>
      </c>
      <c r="G379" s="221" t="s">
        <v>726</v>
      </c>
      <c r="H379" s="302" t="s">
        <v>367</v>
      </c>
      <c r="I379" s="284" t="str">
        <f>IF(COUNTIF($C$4:C382,C382)&gt;1,1,"")</f>
        <v/>
      </c>
    </row>
    <row r="380" spans="2:9" ht="18.75" customHeight="1">
      <c r="B380" s="284" t="str">
        <f t="shared" si="98"/>
        <v>広島県蒲刈港（大浦・宮盛・田戸・向）</v>
      </c>
      <c r="C380" s="301">
        <v>342700</v>
      </c>
      <c r="D380" s="221">
        <v>342025</v>
      </c>
      <c r="E380" s="307" t="s">
        <v>1312</v>
      </c>
      <c r="F380" s="220" t="s">
        <v>1315</v>
      </c>
      <c r="G380" s="221" t="s">
        <v>727</v>
      </c>
      <c r="H380" s="302" t="s">
        <v>367</v>
      </c>
      <c r="I380" s="284" t="str">
        <f>IF(COUNTIF($C$4:C383,C383)&gt;1,1,"")</f>
        <v/>
      </c>
    </row>
    <row r="381" spans="2:9" ht="18.75" customHeight="1">
      <c r="B381" s="284" t="str">
        <f t="shared" si="98"/>
        <v>広島県中町港</v>
      </c>
      <c r="C381" s="301">
        <v>342807</v>
      </c>
      <c r="D381" s="221">
        <v>342157</v>
      </c>
      <c r="E381" s="307" t="s">
        <v>1312</v>
      </c>
      <c r="F381" s="220" t="s">
        <v>1321</v>
      </c>
      <c r="G381" s="221" t="s">
        <v>728</v>
      </c>
      <c r="H381" s="302" t="s">
        <v>367</v>
      </c>
      <c r="I381" s="284" t="str">
        <f>IF(COUNTIF($C$4:C384,C384)&gt;1,1,"")</f>
        <v/>
      </c>
    </row>
    <row r="382" spans="2:9" ht="18.75" customHeight="1">
      <c r="B382" s="284" t="str">
        <f t="shared" si="98"/>
        <v>広島県高田港</v>
      </c>
      <c r="C382" s="301">
        <v>342904</v>
      </c>
      <c r="D382" s="221">
        <v>342157</v>
      </c>
      <c r="E382" s="307" t="s">
        <v>1312</v>
      </c>
      <c r="F382" s="220" t="s">
        <v>1321</v>
      </c>
      <c r="G382" s="221" t="s">
        <v>729</v>
      </c>
      <c r="H382" s="302" t="s">
        <v>367</v>
      </c>
      <c r="I382" s="284" t="str">
        <f>IF(COUNTIF($C$4:C385,C385)&gt;1,1,"")</f>
        <v/>
      </c>
    </row>
    <row r="383" spans="2:9" ht="18.75" customHeight="1">
      <c r="B383" s="284" t="str">
        <f t="shared" si="98"/>
        <v>広島県三高港</v>
      </c>
      <c r="C383" s="301">
        <v>343005</v>
      </c>
      <c r="D383" s="221">
        <v>342157</v>
      </c>
      <c r="E383" s="307" t="s">
        <v>1312</v>
      </c>
      <c r="F383" s="220" t="s">
        <v>1321</v>
      </c>
      <c r="G383" s="221" t="s">
        <v>730</v>
      </c>
      <c r="H383" s="302" t="s">
        <v>367</v>
      </c>
      <c r="I383" s="284" t="str">
        <f>IF(COUNTIF($C$4:C386,C386)&gt;1,1,"")</f>
        <v/>
      </c>
    </row>
    <row r="384" spans="2:9" ht="18.75" customHeight="1">
      <c r="B384" s="284" t="str">
        <f t="shared" si="98"/>
        <v>広島県大須港</v>
      </c>
      <c r="C384" s="301">
        <v>343102</v>
      </c>
      <c r="D384" s="221">
        <v>342157</v>
      </c>
      <c r="E384" s="307" t="s">
        <v>1312</v>
      </c>
      <c r="F384" s="220" t="s">
        <v>1321</v>
      </c>
      <c r="G384" s="221" t="s">
        <v>731</v>
      </c>
      <c r="H384" s="302" t="s">
        <v>367</v>
      </c>
      <c r="I384" s="284" t="str">
        <f>IF(COUNTIF($C$4:C387,C387)&gt;1,1,"")</f>
        <v/>
      </c>
    </row>
    <row r="385" spans="2:9" ht="18.75" customHeight="1">
      <c r="B385" s="284" t="str">
        <f t="shared" si="98"/>
        <v>広島県境ヶ浜桟港</v>
      </c>
      <c r="C385" s="301">
        <v>343200</v>
      </c>
      <c r="D385" s="221">
        <v>342050</v>
      </c>
      <c r="E385" s="307" t="s">
        <v>1312</v>
      </c>
      <c r="F385" s="220" t="s">
        <v>1317</v>
      </c>
      <c r="G385" s="221" t="s">
        <v>732</v>
      </c>
      <c r="H385" s="302" t="s">
        <v>367</v>
      </c>
      <c r="I385" s="284" t="str">
        <f>IF(COUNTIF($C$4:C388,C388)&gt;1,1,"")</f>
        <v/>
      </c>
    </row>
    <row r="386" spans="2:9" ht="18.75" customHeight="1">
      <c r="B386" s="284" t="str">
        <f t="shared" si="98"/>
        <v>広島県グリーンピア安浦桟港</v>
      </c>
      <c r="C386" s="301">
        <v>343307</v>
      </c>
      <c r="D386" s="221">
        <v>342025</v>
      </c>
      <c r="E386" s="307" t="s">
        <v>1312</v>
      </c>
      <c r="F386" s="220" t="s">
        <v>1315</v>
      </c>
      <c r="G386" s="221" t="s">
        <v>733</v>
      </c>
      <c r="H386" s="302" t="s">
        <v>367</v>
      </c>
      <c r="I386" s="284" t="str">
        <f>IF(COUNTIF($C$4:C389,C389)&gt;1,1,"")</f>
        <v/>
      </c>
    </row>
    <row r="387" spans="2:9" ht="18.75" customHeight="1">
      <c r="B387" s="284" t="str">
        <f t="shared" si="98"/>
        <v>広島県大西港</v>
      </c>
      <c r="C387" s="301">
        <v>343401</v>
      </c>
      <c r="D387" s="221">
        <v>344311</v>
      </c>
      <c r="E387" s="307" t="s">
        <v>1312</v>
      </c>
      <c r="F387" s="220" t="s">
        <v>1323</v>
      </c>
      <c r="G387" s="221" t="s">
        <v>734</v>
      </c>
      <c r="H387" s="302" t="s">
        <v>367</v>
      </c>
      <c r="I387" s="284" t="str">
        <f>IF(COUNTIF($C$4:C390,C390)&gt;1,1,"")</f>
        <v/>
      </c>
    </row>
    <row r="388" spans="2:9" ht="18.75" customHeight="1">
      <c r="B388" s="284" t="str">
        <f t="shared" ref="B388:B451" si="99">E388&amp;G388</f>
        <v>広島県三原港</v>
      </c>
      <c r="C388" s="301">
        <v>343501</v>
      </c>
      <c r="D388" s="221">
        <v>342041</v>
      </c>
      <c r="E388" s="307" t="s">
        <v>1312</v>
      </c>
      <c r="F388" s="220" t="s">
        <v>1316</v>
      </c>
      <c r="G388" s="221" t="s">
        <v>735</v>
      </c>
      <c r="H388" s="302" t="s">
        <v>367</v>
      </c>
      <c r="I388" s="284" t="str">
        <f>IF(COUNTIF($C$4:C391,C391)&gt;1,1,"")</f>
        <v/>
      </c>
    </row>
    <row r="389" spans="2:9" ht="18.75" customHeight="1">
      <c r="B389" s="284" t="str">
        <f t="shared" si="99"/>
        <v>広島県佐木港</v>
      </c>
      <c r="C389" s="301">
        <v>343609</v>
      </c>
      <c r="D389" s="221">
        <v>342041</v>
      </c>
      <c r="E389" s="307" t="s">
        <v>1312</v>
      </c>
      <c r="F389" s="220" t="s">
        <v>1316</v>
      </c>
      <c r="G389" s="221" t="s">
        <v>736</v>
      </c>
      <c r="H389" s="302" t="s">
        <v>367</v>
      </c>
      <c r="I389" s="284" t="str">
        <f>IF(COUNTIF($C$4:C393,C393)&gt;1,1,"")</f>
        <v/>
      </c>
    </row>
    <row r="390" spans="2:9" ht="18.75" customHeight="1">
      <c r="B390" s="284" t="str">
        <f t="shared" si="99"/>
        <v>広島県重井港(西浜桟橋・東浜桟橋)</v>
      </c>
      <c r="C390" s="301">
        <v>343706</v>
      </c>
      <c r="D390" s="221">
        <v>342050</v>
      </c>
      <c r="E390" s="307" t="s">
        <v>1312</v>
      </c>
      <c r="F390" s="220" t="s">
        <v>1317</v>
      </c>
      <c r="G390" s="221" t="s">
        <v>737</v>
      </c>
      <c r="H390" s="302" t="s">
        <v>367</v>
      </c>
      <c r="I390" s="284" t="str">
        <f>IF(COUNTIF($C$4:C395,C395)&gt;1,1,"")</f>
        <v/>
      </c>
    </row>
    <row r="391" spans="2:9" ht="18.75" customHeight="1">
      <c r="B391" s="284" t="str">
        <f t="shared" si="99"/>
        <v>広島県洲江港</v>
      </c>
      <c r="C391" s="301">
        <v>343803</v>
      </c>
      <c r="D391" s="221">
        <v>342050</v>
      </c>
      <c r="E391" s="307" t="s">
        <v>1312</v>
      </c>
      <c r="F391" s="220" t="s">
        <v>1317</v>
      </c>
      <c r="G391" s="221" t="s">
        <v>738</v>
      </c>
      <c r="H391" s="302" t="s">
        <v>367</v>
      </c>
      <c r="I391" s="284" t="str">
        <f>IF(COUNTIF($C$4:C396,C396)&gt;1,1,"")</f>
        <v/>
      </c>
    </row>
    <row r="392" spans="2:9" ht="18.75" customHeight="1">
      <c r="B392" s="284" t="str">
        <f t="shared" si="99"/>
        <v>広島県忠海港</v>
      </c>
      <c r="C392" s="301">
        <v>343901</v>
      </c>
      <c r="D392" s="221">
        <v>342033</v>
      </c>
      <c r="E392" s="307" t="s">
        <v>1312</v>
      </c>
      <c r="F392" s="220" t="s">
        <v>1318</v>
      </c>
      <c r="G392" s="221" t="s">
        <v>1631</v>
      </c>
      <c r="H392" s="302" t="s">
        <v>1643</v>
      </c>
      <c r="I392" s="284" t="str">
        <f>IF(COUNTIF($C$4:C397,C397)&gt;1,1,"")</f>
        <v/>
      </c>
    </row>
    <row r="393" spans="2:9" ht="18.75" customHeight="1">
      <c r="B393" s="284" t="str">
        <f t="shared" si="99"/>
        <v>広島県明石港</v>
      </c>
      <c r="C393" s="301">
        <v>344000</v>
      </c>
      <c r="D393" s="221">
        <v>344311</v>
      </c>
      <c r="E393" s="307" t="s">
        <v>1312</v>
      </c>
      <c r="F393" s="220" t="s">
        <v>1323</v>
      </c>
      <c r="G393" s="221" t="s">
        <v>739</v>
      </c>
      <c r="H393" s="302" t="s">
        <v>367</v>
      </c>
      <c r="I393" s="284" t="str">
        <f>IF(COUNTIF($C$4:C398,C398)&gt;1,1,"")</f>
        <v/>
      </c>
    </row>
    <row r="394" spans="2:9" ht="18.75" customHeight="1">
      <c r="B394" s="284" t="str">
        <f t="shared" si="99"/>
        <v>広島県大久野島港</v>
      </c>
      <c r="C394" s="301">
        <v>344001</v>
      </c>
      <c r="D394" s="221">
        <v>342033</v>
      </c>
      <c r="E394" s="307" t="s">
        <v>1312</v>
      </c>
      <c r="F394" s="220" t="s">
        <v>1318</v>
      </c>
      <c r="G394" s="221" t="s">
        <v>1632</v>
      </c>
      <c r="H394" s="302" t="s">
        <v>1643</v>
      </c>
      <c r="I394" s="284" t="str">
        <f>IF(COUNTIF($C$4:C399,C399)&gt;1,1,"")</f>
        <v/>
      </c>
    </row>
    <row r="395" spans="2:9" ht="18.75" customHeight="1">
      <c r="B395" s="284" t="str">
        <f t="shared" si="99"/>
        <v>山口県下関港（長府港）</v>
      </c>
      <c r="C395" s="301">
        <v>350117</v>
      </c>
      <c r="D395" s="221">
        <v>352012</v>
      </c>
      <c r="E395" s="307" t="s">
        <v>1324</v>
      </c>
      <c r="F395" s="220" t="s">
        <v>1325</v>
      </c>
      <c r="G395" s="221" t="s">
        <v>740</v>
      </c>
      <c r="H395" s="302" t="s">
        <v>356</v>
      </c>
      <c r="I395" s="284" t="str">
        <f>IF(COUNTIF($C$4:C400,C400)&gt;1,1,"")</f>
        <v/>
      </c>
    </row>
    <row r="396" spans="2:9" ht="18.75" customHeight="1">
      <c r="B396" s="284" t="str">
        <f t="shared" si="99"/>
        <v>山口県六連港</v>
      </c>
      <c r="C396" s="301">
        <v>350206</v>
      </c>
      <c r="D396" s="221">
        <v>352012</v>
      </c>
      <c r="E396" s="307" t="s">
        <v>1324</v>
      </c>
      <c r="F396" s="220" t="s">
        <v>1325</v>
      </c>
      <c r="G396" s="221" t="s">
        <v>741</v>
      </c>
      <c r="H396" s="302" t="s">
        <v>367</v>
      </c>
      <c r="I396" s="284" t="str">
        <f>IF(COUNTIF($C$4:C401,C401)&gt;1,1,"")</f>
        <v/>
      </c>
    </row>
    <row r="397" spans="2:9" ht="18.75" customHeight="1">
      <c r="B397" s="284" t="str">
        <f t="shared" si="99"/>
        <v>山口県宇部港(宇部港シーバースを除く)</v>
      </c>
      <c r="C397" s="301">
        <v>350311</v>
      </c>
      <c r="D397" s="221">
        <v>352021</v>
      </c>
      <c r="E397" s="307" t="s">
        <v>1324</v>
      </c>
      <c r="F397" s="220" t="s">
        <v>1326</v>
      </c>
      <c r="G397" s="221" t="s">
        <v>742</v>
      </c>
      <c r="H397" s="302" t="s">
        <v>356</v>
      </c>
      <c r="I397" s="284" t="str">
        <f>IF(COUNTIF($C$4:C402,C402)&gt;1,1,"")</f>
        <v/>
      </c>
    </row>
    <row r="398" spans="2:9" ht="18.75" customHeight="1">
      <c r="B398" s="284" t="str">
        <f t="shared" si="99"/>
        <v>山口県萩港</v>
      </c>
      <c r="C398" s="301">
        <v>350419</v>
      </c>
      <c r="D398" s="221">
        <v>352047</v>
      </c>
      <c r="E398" s="307" t="s">
        <v>1324</v>
      </c>
      <c r="F398" s="220" t="s">
        <v>1328</v>
      </c>
      <c r="G398" s="221" t="s">
        <v>743</v>
      </c>
      <c r="H398" s="302" t="s">
        <v>356</v>
      </c>
      <c r="I398" s="284" t="str">
        <f>IF(COUNTIF($C$4:C403,C403)&gt;1,1,"")</f>
        <v/>
      </c>
    </row>
    <row r="399" spans="2:9" ht="18.75" customHeight="1">
      <c r="B399" s="284" t="str">
        <f t="shared" si="99"/>
        <v>山口県徳山下松港［徳山地区］</v>
      </c>
      <c r="C399" s="301">
        <v>350516</v>
      </c>
      <c r="D399" s="221">
        <v>352152</v>
      </c>
      <c r="E399" s="307" t="s">
        <v>1324</v>
      </c>
      <c r="F399" s="220" t="s">
        <v>1329</v>
      </c>
      <c r="G399" s="221" t="s">
        <v>744</v>
      </c>
      <c r="H399" s="302" t="s">
        <v>356</v>
      </c>
      <c r="I399" s="284" t="str">
        <f>IF(COUNTIF($C$4:C404,C404)&gt;1,1,"")</f>
        <v/>
      </c>
    </row>
    <row r="400" spans="2:9" ht="18.75" customHeight="1">
      <c r="B400" s="284" t="str">
        <f t="shared" si="99"/>
        <v>山口県徳山下松港［下松地区］</v>
      </c>
      <c r="C400" s="301">
        <v>350613</v>
      </c>
      <c r="D400" s="221">
        <v>352071</v>
      </c>
      <c r="E400" s="307" t="s">
        <v>1324</v>
      </c>
      <c r="F400" s="220" t="s">
        <v>1330</v>
      </c>
      <c r="G400" s="221" t="s">
        <v>745</v>
      </c>
      <c r="H400" s="302" t="s">
        <v>356</v>
      </c>
      <c r="I400" s="284" t="str">
        <f>IF(COUNTIF($C$4:C405,C405)&gt;1,1,"")</f>
        <v/>
      </c>
    </row>
    <row r="401" spans="2:9" ht="18.75" customHeight="1">
      <c r="B401" s="284" t="str">
        <f t="shared" si="99"/>
        <v>山口県徳山下松港［新南陽地区］（富田港）</v>
      </c>
      <c r="C401" s="301">
        <v>350711</v>
      </c>
      <c r="D401" s="221">
        <v>352152</v>
      </c>
      <c r="E401" s="307" t="s">
        <v>1324</v>
      </c>
      <c r="F401" s="220" t="s">
        <v>1329</v>
      </c>
      <c r="G401" s="221" t="s">
        <v>746</v>
      </c>
      <c r="H401" s="302" t="s">
        <v>356</v>
      </c>
      <c r="I401" s="284" t="str">
        <f>IF(COUNTIF($C$4:C406,C406)&gt;1,1,"")</f>
        <v/>
      </c>
    </row>
    <row r="402" spans="2:9" ht="18.75" customHeight="1">
      <c r="B402" s="284" t="str">
        <f t="shared" si="99"/>
        <v>山口県三田尻港（中ノ関）</v>
      </c>
      <c r="C402" s="301">
        <v>350818</v>
      </c>
      <c r="D402" s="221">
        <v>352063</v>
      </c>
      <c r="E402" s="307" t="s">
        <v>1324</v>
      </c>
      <c r="F402" s="220" t="s">
        <v>1331</v>
      </c>
      <c r="G402" s="221" t="s">
        <v>747</v>
      </c>
      <c r="H402" s="302" t="s">
        <v>356</v>
      </c>
      <c r="I402" s="284" t="str">
        <f>IF(COUNTIF($C$4:C407,C407)&gt;1,1,"")</f>
        <v/>
      </c>
    </row>
    <row r="403" spans="2:9" ht="18.75" customHeight="1">
      <c r="B403" s="284" t="str">
        <f t="shared" si="99"/>
        <v>山口県岩国港（麻里布港）</v>
      </c>
      <c r="C403" s="301">
        <v>350915</v>
      </c>
      <c r="D403" s="221">
        <v>352080</v>
      </c>
      <c r="E403" s="307" t="s">
        <v>1324</v>
      </c>
      <c r="F403" s="220" t="s">
        <v>1332</v>
      </c>
      <c r="G403" s="221" t="s">
        <v>748</v>
      </c>
      <c r="H403" s="302" t="s">
        <v>356</v>
      </c>
      <c r="I403" s="284" t="str">
        <f>IF(COUNTIF($C$4:C408,C408)&gt;1,1,"")</f>
        <v/>
      </c>
    </row>
    <row r="404" spans="2:9" ht="18.75" customHeight="1">
      <c r="B404" s="284" t="str">
        <f t="shared" si="99"/>
        <v>山口県光港</v>
      </c>
      <c r="C404" s="301">
        <v>351008</v>
      </c>
      <c r="D404" s="221">
        <v>352101</v>
      </c>
      <c r="E404" s="307" t="s">
        <v>1324</v>
      </c>
      <c r="F404" s="220" t="s">
        <v>1333</v>
      </c>
      <c r="G404" s="221" t="s">
        <v>749</v>
      </c>
      <c r="H404" s="302" t="s">
        <v>367</v>
      </c>
      <c r="I404" s="284" t="str">
        <f>IF(COUNTIF($C$4:C409,C409)&gt;1,1,"")</f>
        <v/>
      </c>
    </row>
    <row r="405" spans="2:9" ht="18.75" customHeight="1">
      <c r="B405" s="284" t="str">
        <f t="shared" si="99"/>
        <v>山口県小野田港</v>
      </c>
      <c r="C405" s="301">
        <v>351105</v>
      </c>
      <c r="D405" s="221">
        <v>352161</v>
      </c>
      <c r="E405" s="307" t="s">
        <v>1324</v>
      </c>
      <c r="F405" s="220" t="s">
        <v>1327</v>
      </c>
      <c r="G405" s="221" t="s">
        <v>750</v>
      </c>
      <c r="H405" s="302" t="s">
        <v>367</v>
      </c>
      <c r="I405" s="284" t="str">
        <f>IF(COUNTIF($C$4:C410,C410)&gt;1,1,"")</f>
        <v/>
      </c>
    </row>
    <row r="406" spans="2:9" ht="18.75" customHeight="1">
      <c r="B406" s="284" t="str">
        <f t="shared" si="99"/>
        <v>山口県仙崎港</v>
      </c>
      <c r="C406" s="301">
        <v>351202</v>
      </c>
      <c r="D406" s="221">
        <v>352110</v>
      </c>
      <c r="E406" s="307" t="s">
        <v>1324</v>
      </c>
      <c r="F406" s="220" t="s">
        <v>1334</v>
      </c>
      <c r="G406" s="221" t="s">
        <v>751</v>
      </c>
      <c r="H406" s="302" t="s">
        <v>367</v>
      </c>
      <c r="I406" s="284" t="str">
        <f>IF(COUNTIF($C$4:C411,C411)&gt;1,1,"")</f>
        <v/>
      </c>
    </row>
    <row r="407" spans="2:9" ht="18.75" customHeight="1">
      <c r="B407" s="284" t="str">
        <f t="shared" si="99"/>
        <v>山口県上関港</v>
      </c>
      <c r="C407" s="301">
        <v>351300</v>
      </c>
      <c r="D407" s="221">
        <v>353418</v>
      </c>
      <c r="E407" s="307" t="s">
        <v>1324</v>
      </c>
      <c r="F407" s="220" t="s">
        <v>1335</v>
      </c>
      <c r="G407" s="221" t="s">
        <v>752</v>
      </c>
      <c r="H407" s="302" t="s">
        <v>367</v>
      </c>
      <c r="I407" s="284" t="str">
        <f>IF(COUNTIF($C$4:C412,C412)&gt;1,1,"")</f>
        <v/>
      </c>
    </row>
    <row r="408" spans="2:9" ht="18.75" customHeight="1">
      <c r="B408" s="284" t="str">
        <f t="shared" si="99"/>
        <v>山口県大浦港</v>
      </c>
      <c r="C408" s="301">
        <v>351407</v>
      </c>
      <c r="D408" s="221">
        <v>352110</v>
      </c>
      <c r="E408" s="307" t="s">
        <v>1324</v>
      </c>
      <c r="F408" s="220" t="s">
        <v>1334</v>
      </c>
      <c r="G408" s="221" t="s">
        <v>753</v>
      </c>
      <c r="H408" s="302" t="s">
        <v>367</v>
      </c>
      <c r="I408" s="284" t="str">
        <f>IF(COUNTIF($C$4:C413,C413)&gt;1,1,"")</f>
        <v/>
      </c>
    </row>
    <row r="409" spans="2:9" ht="18.75" customHeight="1">
      <c r="B409" s="284" t="str">
        <f t="shared" si="99"/>
        <v>山口県柳井港</v>
      </c>
      <c r="C409" s="301">
        <v>351504</v>
      </c>
      <c r="D409" s="221">
        <v>352128</v>
      </c>
      <c r="E409" s="307" t="s">
        <v>1324</v>
      </c>
      <c r="F409" s="220" t="s">
        <v>1336</v>
      </c>
      <c r="G409" s="221" t="s">
        <v>754</v>
      </c>
      <c r="H409" s="302" t="s">
        <v>367</v>
      </c>
      <c r="I409" s="284" t="str">
        <f>IF(COUNTIF($C$4:C414,C414)&gt;1,1,"")</f>
        <v/>
      </c>
    </row>
    <row r="410" spans="2:9" ht="18.75" customHeight="1">
      <c r="B410" s="284" t="str">
        <f t="shared" si="99"/>
        <v>山口県大島港</v>
      </c>
      <c r="C410" s="301">
        <v>351601</v>
      </c>
      <c r="D410" s="221">
        <v>353051</v>
      </c>
      <c r="E410" s="307" t="s">
        <v>1324</v>
      </c>
      <c r="F410" s="220" t="s">
        <v>1337</v>
      </c>
      <c r="G410" s="221" t="s">
        <v>755</v>
      </c>
      <c r="H410" s="302" t="s">
        <v>367</v>
      </c>
      <c r="I410" s="284" t="str">
        <f>IF(COUNTIF($C$4:C415,C415)&gt;1,1,"")</f>
        <v/>
      </c>
    </row>
    <row r="411" spans="2:9" ht="18.75" customHeight="1">
      <c r="B411" s="284" t="str">
        <f t="shared" si="99"/>
        <v>山口県平生港</v>
      </c>
      <c r="C411" s="301">
        <v>351717</v>
      </c>
      <c r="D411" s="221">
        <v>353434</v>
      </c>
      <c r="E411" s="307" t="s">
        <v>1324</v>
      </c>
      <c r="F411" s="220" t="s">
        <v>1338</v>
      </c>
      <c r="G411" s="221" t="s">
        <v>756</v>
      </c>
      <c r="H411" s="302" t="s">
        <v>356</v>
      </c>
      <c r="I411" s="284" t="str">
        <f>IF(COUNTIF($C$4:C416,C416)&gt;1,1,"")</f>
        <v/>
      </c>
    </row>
    <row r="412" spans="2:9" ht="18.75" customHeight="1">
      <c r="B412" s="284" t="str">
        <f t="shared" si="99"/>
        <v>山口県三蒲港</v>
      </c>
      <c r="C412" s="301">
        <v>351806</v>
      </c>
      <c r="D412" s="221">
        <v>353051</v>
      </c>
      <c r="E412" s="307" t="s">
        <v>1324</v>
      </c>
      <c r="F412" s="220" t="s">
        <v>1337</v>
      </c>
      <c r="G412" s="221" t="s">
        <v>757</v>
      </c>
      <c r="H412" s="302" t="s">
        <v>367</v>
      </c>
      <c r="I412" s="284" t="str">
        <f>IF(COUNTIF($C$4:C417,C417)&gt;1,1,"")</f>
        <v/>
      </c>
    </row>
    <row r="413" spans="2:9" ht="18.75" customHeight="1">
      <c r="B413" s="284" t="str">
        <f t="shared" si="99"/>
        <v>山口県山口港</v>
      </c>
      <c r="C413" s="301">
        <v>351911</v>
      </c>
      <c r="D413" s="221">
        <v>352039</v>
      </c>
      <c r="E413" s="307" t="s">
        <v>1324</v>
      </c>
      <c r="F413" s="220" t="s">
        <v>1339</v>
      </c>
      <c r="G413" s="221" t="s">
        <v>758</v>
      </c>
      <c r="H413" s="302" t="s">
        <v>367</v>
      </c>
      <c r="I413" s="284" t="str">
        <f>IF(COUNTIF($C$4:C418,C418)&gt;1,1,"")</f>
        <v/>
      </c>
    </row>
    <row r="414" spans="2:9" ht="18.75" customHeight="1">
      <c r="B414" s="284" t="str">
        <f t="shared" si="99"/>
        <v>山口県宇部港シーバース(西部石油シーバース)</v>
      </c>
      <c r="C414" s="301">
        <v>352012</v>
      </c>
      <c r="D414" s="221">
        <v>352021</v>
      </c>
      <c r="E414" s="307" t="s">
        <v>1324</v>
      </c>
      <c r="F414" s="220" t="s">
        <v>1326</v>
      </c>
      <c r="G414" s="221" t="s">
        <v>759</v>
      </c>
      <c r="H414" s="302" t="s">
        <v>356</v>
      </c>
      <c r="I414" s="284" t="str">
        <f>IF(COUNTIF($C$4:C419,C419)&gt;1,1,"")</f>
        <v/>
      </c>
    </row>
    <row r="415" spans="2:9" ht="18.75" customHeight="1">
      <c r="B415" s="284" t="str">
        <f t="shared" si="99"/>
        <v>山口県伊保田港</v>
      </c>
      <c r="C415" s="301">
        <v>352101</v>
      </c>
      <c r="D415" s="221">
        <v>353051</v>
      </c>
      <c r="E415" s="307" t="s">
        <v>1324</v>
      </c>
      <c r="F415" s="220" t="s">
        <v>1337</v>
      </c>
      <c r="G415" s="221" t="s">
        <v>760</v>
      </c>
      <c r="H415" s="302" t="s">
        <v>367</v>
      </c>
      <c r="I415" s="284" t="str">
        <f>IF(COUNTIF($C$4:C420,C420)&gt;1,1,"")</f>
        <v/>
      </c>
    </row>
    <row r="416" spans="2:9" ht="18.75" customHeight="1">
      <c r="B416" s="284" t="str">
        <f t="shared" si="99"/>
        <v>山口県由宇港</v>
      </c>
      <c r="C416" s="301">
        <v>352202</v>
      </c>
      <c r="D416" s="221">
        <v>352080</v>
      </c>
      <c r="E416" s="307" t="s">
        <v>1324</v>
      </c>
      <c r="F416" s="220" t="s">
        <v>1332</v>
      </c>
      <c r="G416" s="221" t="s">
        <v>761</v>
      </c>
      <c r="H416" s="302" t="s">
        <v>367</v>
      </c>
      <c r="I416" s="284" t="str">
        <f>IF(COUNTIF($C$4:C421,C421)&gt;1,1,"")</f>
        <v/>
      </c>
    </row>
    <row r="417" spans="2:9" ht="18.75" customHeight="1">
      <c r="B417" s="284" t="str">
        <f t="shared" si="99"/>
        <v>山口県豊浦港</v>
      </c>
      <c r="C417" s="301">
        <v>352305</v>
      </c>
      <c r="D417" s="221">
        <v>352012</v>
      </c>
      <c r="E417" s="307" t="s">
        <v>1324</v>
      </c>
      <c r="F417" s="220" t="s">
        <v>1325</v>
      </c>
      <c r="G417" s="221" t="s">
        <v>762</v>
      </c>
      <c r="H417" s="302" t="s">
        <v>367</v>
      </c>
      <c r="I417" s="284" t="str">
        <f>IF(COUNTIF($C$4:C422,C422)&gt;1,1,"")</f>
        <v/>
      </c>
    </row>
    <row r="418" spans="2:9" ht="18.75" customHeight="1">
      <c r="B418" s="284" t="str">
        <f t="shared" si="99"/>
        <v>徳島県徳島小松島港［徳島地区］</v>
      </c>
      <c r="C418" s="301">
        <v>360112</v>
      </c>
      <c r="D418" s="221">
        <v>362018</v>
      </c>
      <c r="E418" s="307" t="s">
        <v>1340</v>
      </c>
      <c r="F418" s="220" t="s">
        <v>1341</v>
      </c>
      <c r="G418" s="221" t="s">
        <v>763</v>
      </c>
      <c r="H418" s="302" t="s">
        <v>356</v>
      </c>
      <c r="I418" s="284" t="str">
        <f>IF(COUNTIF($C$4:C423,C423)&gt;1,1,"")</f>
        <v/>
      </c>
    </row>
    <row r="419" spans="2:9" ht="18.75" customHeight="1">
      <c r="B419" s="284" t="str">
        <f t="shared" si="99"/>
        <v>徳島県徳島小松島港［小松島地区］</v>
      </c>
      <c r="C419" s="301">
        <v>360210</v>
      </c>
      <c r="D419" s="221">
        <v>362034</v>
      </c>
      <c r="E419" s="307" t="s">
        <v>1340</v>
      </c>
      <c r="F419" s="220" t="s">
        <v>1342</v>
      </c>
      <c r="G419" s="221" t="s">
        <v>764</v>
      </c>
      <c r="H419" s="302" t="s">
        <v>356</v>
      </c>
      <c r="I419" s="284" t="str">
        <f>IF(COUNTIF($C$4:C424,C424)&gt;1,1,"")</f>
        <v/>
      </c>
    </row>
    <row r="420" spans="2:9" ht="18.75" customHeight="1">
      <c r="B420" s="284" t="str">
        <f t="shared" si="99"/>
        <v>徳島県橘港</v>
      </c>
      <c r="C420" s="301">
        <v>360317</v>
      </c>
      <c r="D420" s="221">
        <v>362042</v>
      </c>
      <c r="E420" s="307" t="s">
        <v>1340</v>
      </c>
      <c r="F420" s="220" t="s">
        <v>1343</v>
      </c>
      <c r="G420" s="221" t="s">
        <v>765</v>
      </c>
      <c r="H420" s="302" t="s">
        <v>356</v>
      </c>
      <c r="I420" s="284" t="str">
        <f>IF(COUNTIF($C$4:C425,C425)&gt;1,1,"")</f>
        <v/>
      </c>
    </row>
    <row r="421" spans="2:9" ht="18.75" customHeight="1">
      <c r="B421" s="284" t="str">
        <f t="shared" si="99"/>
        <v>徳島県今切港［北島地区］</v>
      </c>
      <c r="C421" s="301">
        <v>360406</v>
      </c>
      <c r="D421" s="221">
        <v>364029</v>
      </c>
      <c r="E421" s="307" t="s">
        <v>1340</v>
      </c>
      <c r="F421" s="220" t="s">
        <v>1344</v>
      </c>
      <c r="G421" s="221" t="s">
        <v>766</v>
      </c>
      <c r="H421" s="302" t="s">
        <v>367</v>
      </c>
      <c r="I421" s="284" t="str">
        <f>IF(COUNTIF($C$4:C426,C426)&gt;1,1,"")</f>
        <v/>
      </c>
    </row>
    <row r="422" spans="2:9" ht="18.75" customHeight="1">
      <c r="B422" s="284" t="str">
        <f t="shared" si="99"/>
        <v>徳島県亀浦港</v>
      </c>
      <c r="C422" s="301">
        <v>360503</v>
      </c>
      <c r="D422" s="221">
        <v>362026</v>
      </c>
      <c r="E422" s="307" t="s">
        <v>1340</v>
      </c>
      <c r="F422" s="220" t="s">
        <v>1345</v>
      </c>
      <c r="G422" s="221" t="s">
        <v>767</v>
      </c>
      <c r="H422" s="302" t="s">
        <v>367</v>
      </c>
      <c r="I422" s="284" t="str">
        <f>IF(COUNTIF($C$4:C427,C427)&gt;1,1,"")</f>
        <v/>
      </c>
    </row>
    <row r="423" spans="2:9" ht="18.75" customHeight="1">
      <c r="B423" s="284" t="str">
        <f t="shared" si="99"/>
        <v>徳島県富岡港</v>
      </c>
      <c r="C423" s="301">
        <v>360601</v>
      </c>
      <c r="D423" s="221">
        <v>362042</v>
      </c>
      <c r="E423" s="307" t="s">
        <v>1340</v>
      </c>
      <c r="F423" s="220" t="s">
        <v>1343</v>
      </c>
      <c r="G423" s="221" t="s">
        <v>768</v>
      </c>
      <c r="H423" s="302" t="s">
        <v>367</v>
      </c>
      <c r="I423" s="284" t="str">
        <f>IF(COUNTIF($C$4:C428,C428)&gt;1,1,"")</f>
        <v/>
      </c>
    </row>
    <row r="424" spans="2:9" ht="18.75" customHeight="1">
      <c r="B424" s="284" t="str">
        <f t="shared" si="99"/>
        <v>徳島県浅川港</v>
      </c>
      <c r="C424" s="301">
        <v>360708</v>
      </c>
      <c r="D424" s="221">
        <v>363880</v>
      </c>
      <c r="E424" s="307" t="s">
        <v>1340</v>
      </c>
      <c r="F424" s="220" t="s">
        <v>1346</v>
      </c>
      <c r="G424" s="221" t="s">
        <v>769</v>
      </c>
      <c r="H424" s="302" t="s">
        <v>367</v>
      </c>
      <c r="I424" s="284" t="str">
        <f>IF(COUNTIF($C$4:C429,C429)&gt;1,1,"")</f>
        <v/>
      </c>
    </row>
    <row r="425" spans="2:9" ht="18.75" customHeight="1">
      <c r="B425" s="284" t="str">
        <f t="shared" si="99"/>
        <v>徳島県中島港</v>
      </c>
      <c r="C425" s="301">
        <v>360805</v>
      </c>
      <c r="D425" s="221">
        <v>362042</v>
      </c>
      <c r="E425" s="307" t="s">
        <v>1340</v>
      </c>
      <c r="F425" s="220" t="s">
        <v>1343</v>
      </c>
      <c r="G425" s="221" t="s">
        <v>770</v>
      </c>
      <c r="H425" s="302" t="s">
        <v>367</v>
      </c>
      <c r="I425" s="284" t="str">
        <f>IF(COUNTIF($C$4:C430,C430)&gt;1,1,"")</f>
        <v/>
      </c>
    </row>
    <row r="426" spans="2:9" ht="18.75" customHeight="1">
      <c r="B426" s="284" t="str">
        <f t="shared" si="99"/>
        <v>徳島県粟津港［松茂地区］</v>
      </c>
      <c r="C426" s="301">
        <v>360902</v>
      </c>
      <c r="D426" s="221">
        <v>364011</v>
      </c>
      <c r="E426" s="307" t="s">
        <v>1340</v>
      </c>
      <c r="F426" s="220" t="s">
        <v>1347</v>
      </c>
      <c r="G426" s="221" t="s">
        <v>771</v>
      </c>
      <c r="H426" s="302" t="s">
        <v>367</v>
      </c>
      <c r="I426" s="284" t="str">
        <f>IF(COUNTIF($C$4:C431,C431)&gt;1,1,"")</f>
        <v/>
      </c>
    </row>
    <row r="427" spans="2:9" ht="18.75" customHeight="1">
      <c r="B427" s="284" t="str">
        <f t="shared" si="99"/>
        <v>徳島県今切港［徳島地区］</v>
      </c>
      <c r="C427" s="301">
        <v>361003</v>
      </c>
      <c r="D427" s="221">
        <v>362018</v>
      </c>
      <c r="E427" s="307" t="s">
        <v>1340</v>
      </c>
      <c r="F427" s="220" t="s">
        <v>1341</v>
      </c>
      <c r="G427" s="221" t="s">
        <v>772</v>
      </c>
      <c r="H427" s="302" t="s">
        <v>367</v>
      </c>
      <c r="I427" s="284" t="str">
        <f>IF(COUNTIF($C$4:C432,C432)&gt;1,1,"")</f>
        <v/>
      </c>
    </row>
    <row r="428" spans="2:9" ht="18.75" customHeight="1">
      <c r="B428" s="284" t="str">
        <f t="shared" si="99"/>
        <v>徳島県今切港［松茂地区］</v>
      </c>
      <c r="C428" s="301">
        <v>361101</v>
      </c>
      <c r="D428" s="221">
        <v>364011</v>
      </c>
      <c r="E428" s="307" t="s">
        <v>1340</v>
      </c>
      <c r="F428" s="220" t="s">
        <v>1347</v>
      </c>
      <c r="G428" s="221" t="s">
        <v>773</v>
      </c>
      <c r="H428" s="302" t="s">
        <v>367</v>
      </c>
      <c r="I428" s="284" t="str">
        <f>IF(COUNTIF($C$4:C433,C433)&gt;1,1,"")</f>
        <v/>
      </c>
    </row>
    <row r="429" spans="2:9" ht="18.75" customHeight="1">
      <c r="B429" s="284" t="str">
        <f t="shared" si="99"/>
        <v>徳島県粟津港［里浦地区］</v>
      </c>
      <c r="C429" s="301">
        <v>361208</v>
      </c>
      <c r="D429" s="221">
        <v>362026</v>
      </c>
      <c r="E429" s="307" t="s">
        <v>1340</v>
      </c>
      <c r="F429" s="220" t="s">
        <v>1345</v>
      </c>
      <c r="G429" s="221" t="s">
        <v>774</v>
      </c>
      <c r="H429" s="302" t="s">
        <v>367</v>
      </c>
      <c r="I429" s="284" t="str">
        <f>IF(COUNTIF($C$4:C434,C434)&gt;1,1,"")</f>
        <v/>
      </c>
    </row>
    <row r="430" spans="2:9" ht="18.75" customHeight="1">
      <c r="B430" s="284" t="str">
        <f t="shared" si="99"/>
        <v>香川県高松港</v>
      </c>
      <c r="C430" s="301">
        <v>370118</v>
      </c>
      <c r="D430" s="221">
        <v>372013</v>
      </c>
      <c r="E430" s="307" t="s">
        <v>1348</v>
      </c>
      <c r="F430" s="220" t="s">
        <v>1349</v>
      </c>
      <c r="G430" s="221" t="s">
        <v>775</v>
      </c>
      <c r="H430" s="302" t="s">
        <v>356</v>
      </c>
      <c r="I430" s="284" t="str">
        <f>IF(COUNTIF($C$4:C435,C435)&gt;1,1,"")</f>
        <v/>
      </c>
    </row>
    <row r="431" spans="2:9" ht="18.75" customHeight="1">
      <c r="B431" s="284" t="str">
        <f t="shared" si="99"/>
        <v>香川県坂出港</v>
      </c>
      <c r="C431" s="301">
        <v>370215</v>
      </c>
      <c r="D431" s="221">
        <v>372030</v>
      </c>
      <c r="E431" s="307" t="s">
        <v>1348</v>
      </c>
      <c r="F431" s="220" t="s">
        <v>1350</v>
      </c>
      <c r="G431" s="221" t="s">
        <v>776</v>
      </c>
      <c r="H431" s="302" t="s">
        <v>356</v>
      </c>
      <c r="I431" s="284" t="str">
        <f>IF(COUNTIF($C$4:C436,C436)&gt;1,1,"")</f>
        <v/>
      </c>
    </row>
    <row r="432" spans="2:9" ht="18.75" customHeight="1">
      <c r="B432" s="284" t="str">
        <f t="shared" si="99"/>
        <v>香川県丸亀港</v>
      </c>
      <c r="C432" s="301">
        <v>370312</v>
      </c>
      <c r="D432" s="221">
        <v>372021</v>
      </c>
      <c r="E432" s="307" t="s">
        <v>1348</v>
      </c>
      <c r="F432" s="220" t="s">
        <v>1351</v>
      </c>
      <c r="G432" s="221" t="s">
        <v>777</v>
      </c>
      <c r="H432" s="302" t="s">
        <v>356</v>
      </c>
      <c r="I432" s="284" t="str">
        <f>IF(COUNTIF($C$4:C437,C437)&gt;1,1,"")</f>
        <v/>
      </c>
    </row>
    <row r="433" spans="2:9" ht="18.75" customHeight="1">
      <c r="B433" s="284" t="str">
        <f t="shared" si="99"/>
        <v>香川県観音寺港</v>
      </c>
      <c r="C433" s="301">
        <v>370401</v>
      </c>
      <c r="D433" s="221">
        <v>372056</v>
      </c>
      <c r="E433" s="307" t="s">
        <v>1348</v>
      </c>
      <c r="F433" s="220" t="s">
        <v>1352</v>
      </c>
      <c r="G433" s="221" t="s">
        <v>778</v>
      </c>
      <c r="H433" s="302" t="s">
        <v>367</v>
      </c>
      <c r="I433" s="284" t="str">
        <f>IF(COUNTIF($C$4:C438,C438)&gt;1,1,"")</f>
        <v/>
      </c>
    </row>
    <row r="434" spans="2:9" ht="18.75" customHeight="1">
      <c r="B434" s="284" t="str">
        <f t="shared" si="99"/>
        <v>香川県坂手港</v>
      </c>
      <c r="C434" s="301">
        <v>370509</v>
      </c>
      <c r="D434" s="221">
        <v>373249</v>
      </c>
      <c r="E434" s="307" t="s">
        <v>1348</v>
      </c>
      <c r="F434" s="220" t="s">
        <v>1353</v>
      </c>
      <c r="G434" s="221" t="s">
        <v>779</v>
      </c>
      <c r="H434" s="302" t="s">
        <v>367</v>
      </c>
      <c r="I434" s="284" t="str">
        <f>IF(COUNTIF($C$4:C439,C439)&gt;1,1,"")</f>
        <v/>
      </c>
    </row>
    <row r="435" spans="2:9" ht="18.75" customHeight="1">
      <c r="B435" s="284" t="str">
        <f t="shared" si="99"/>
        <v>香川県草壁港</v>
      </c>
      <c r="C435" s="301">
        <v>370606</v>
      </c>
      <c r="D435" s="221">
        <v>373249</v>
      </c>
      <c r="E435" s="307" t="s">
        <v>1348</v>
      </c>
      <c r="F435" s="220" t="s">
        <v>1353</v>
      </c>
      <c r="G435" s="221" t="s">
        <v>780</v>
      </c>
      <c r="H435" s="302" t="s">
        <v>367</v>
      </c>
      <c r="I435" s="284" t="str">
        <f>IF(COUNTIF($C$4:C440,C440)&gt;1,1,"")</f>
        <v/>
      </c>
    </row>
    <row r="436" spans="2:9" ht="18.75" customHeight="1">
      <c r="B436" s="284" t="str">
        <f t="shared" si="99"/>
        <v>香川県土庄港</v>
      </c>
      <c r="C436" s="301">
        <v>370703</v>
      </c>
      <c r="D436" s="221">
        <v>373222</v>
      </c>
      <c r="E436" s="307" t="s">
        <v>1348</v>
      </c>
      <c r="F436" s="220" t="s">
        <v>1354</v>
      </c>
      <c r="G436" s="221" t="s">
        <v>781</v>
      </c>
      <c r="H436" s="302" t="s">
        <v>367</v>
      </c>
      <c r="I436" s="284" t="str">
        <f>IF(COUNTIF($C$4:C441,C441)&gt;1,1,"")</f>
        <v/>
      </c>
    </row>
    <row r="437" spans="2:9" ht="18.75" customHeight="1">
      <c r="B437" s="284" t="str">
        <f t="shared" si="99"/>
        <v>香川県多度津港</v>
      </c>
      <c r="C437" s="301">
        <v>370801</v>
      </c>
      <c r="D437" s="221">
        <v>374041</v>
      </c>
      <c r="E437" s="307" t="s">
        <v>1348</v>
      </c>
      <c r="F437" s="220" t="s">
        <v>1355</v>
      </c>
      <c r="G437" s="221" t="s">
        <v>782</v>
      </c>
      <c r="H437" s="302" t="s">
        <v>356</v>
      </c>
      <c r="I437" s="284" t="str">
        <f>IF(COUNTIF($C$4:C442,C442)&gt;1,1,"")</f>
        <v/>
      </c>
    </row>
    <row r="438" spans="2:9" ht="18.75" customHeight="1">
      <c r="B438" s="284" t="str">
        <f t="shared" si="99"/>
        <v>香川県福田港</v>
      </c>
      <c r="C438" s="301">
        <v>370908</v>
      </c>
      <c r="D438" s="221">
        <v>373249</v>
      </c>
      <c r="E438" s="307" t="s">
        <v>1348</v>
      </c>
      <c r="F438" s="220" t="s">
        <v>1353</v>
      </c>
      <c r="G438" s="221" t="s">
        <v>783</v>
      </c>
      <c r="H438" s="302" t="s">
        <v>367</v>
      </c>
      <c r="I438" s="284" t="str">
        <f>IF(COUNTIF($C$4:C443,C443)&gt;1,1,"")</f>
        <v/>
      </c>
    </row>
    <row r="439" spans="2:9" ht="18.75" customHeight="1">
      <c r="B439" s="284" t="str">
        <f t="shared" si="99"/>
        <v>香川県宮浦港</v>
      </c>
      <c r="C439" s="301">
        <v>371009</v>
      </c>
      <c r="D439" s="221">
        <v>373648</v>
      </c>
      <c r="E439" s="307" t="s">
        <v>1348</v>
      </c>
      <c r="F439" s="220" t="s">
        <v>1356</v>
      </c>
      <c r="G439" s="221" t="s">
        <v>784</v>
      </c>
      <c r="H439" s="302" t="s">
        <v>367</v>
      </c>
      <c r="I439" s="284" t="str">
        <f>IF(COUNTIF($C$4:C444,C444)&gt;1,1,"")</f>
        <v/>
      </c>
    </row>
    <row r="440" spans="2:9" ht="18.75" customHeight="1">
      <c r="B440" s="284" t="str">
        <f t="shared" si="99"/>
        <v>香川県本島港</v>
      </c>
      <c r="C440" s="301">
        <v>371106</v>
      </c>
      <c r="D440" s="221">
        <v>372021</v>
      </c>
      <c r="E440" s="307" t="s">
        <v>1348</v>
      </c>
      <c r="F440" s="220" t="s">
        <v>1351</v>
      </c>
      <c r="G440" s="221" t="s">
        <v>785</v>
      </c>
      <c r="H440" s="302" t="s">
        <v>367</v>
      </c>
      <c r="I440" s="284" t="str">
        <f>IF(COUNTIF($C$4:C445,C445)&gt;1,1,"")</f>
        <v/>
      </c>
    </row>
    <row r="441" spans="2:9" ht="18.75" customHeight="1">
      <c r="B441" s="284" t="str">
        <f t="shared" si="99"/>
        <v>香川県三本松港</v>
      </c>
      <c r="C441" s="301">
        <v>371203</v>
      </c>
      <c r="D441" s="221">
        <v>372072</v>
      </c>
      <c r="E441" s="307" t="s">
        <v>1348</v>
      </c>
      <c r="F441" s="220" t="s">
        <v>1357</v>
      </c>
      <c r="G441" s="221" t="s">
        <v>786</v>
      </c>
      <c r="H441" s="302" t="s">
        <v>367</v>
      </c>
      <c r="I441" s="284" t="str">
        <f>IF(COUNTIF($C$4:C446,C446)&gt;1,1,"")</f>
        <v/>
      </c>
    </row>
    <row r="442" spans="2:9" ht="18.75" customHeight="1">
      <c r="B442" s="284" t="str">
        <f t="shared" si="99"/>
        <v>香川県風戸港</v>
      </c>
      <c r="C442" s="301">
        <v>371301</v>
      </c>
      <c r="D442" s="221">
        <v>373648</v>
      </c>
      <c r="E442" s="307" t="s">
        <v>1348</v>
      </c>
      <c r="F442" s="220" t="s">
        <v>1356</v>
      </c>
      <c r="G442" s="221" t="s">
        <v>787</v>
      </c>
      <c r="H442" s="302" t="s">
        <v>367</v>
      </c>
      <c r="I442" s="284" t="str">
        <f>IF(COUNTIF($C$4:C447,C447)&gt;1,1,"")</f>
        <v/>
      </c>
    </row>
    <row r="443" spans="2:9" ht="18.75" customHeight="1">
      <c r="B443" s="284" t="str">
        <f t="shared" si="99"/>
        <v>香川県江の浦港</v>
      </c>
      <c r="C443" s="301">
        <v>371408</v>
      </c>
      <c r="D443" s="221">
        <v>372021</v>
      </c>
      <c r="E443" s="307" t="s">
        <v>1348</v>
      </c>
      <c r="F443" s="220" t="s">
        <v>1351</v>
      </c>
      <c r="G443" s="221" t="s">
        <v>788</v>
      </c>
      <c r="H443" s="302" t="s">
        <v>367</v>
      </c>
      <c r="I443" s="284" t="str">
        <f>IF(COUNTIF($C$4:C448,C448)&gt;1,1,"")</f>
        <v/>
      </c>
    </row>
    <row r="444" spans="2:9" ht="18.75" customHeight="1">
      <c r="B444" s="284" t="str">
        <f t="shared" si="99"/>
        <v>香川県引田港</v>
      </c>
      <c r="C444" s="301">
        <v>371505</v>
      </c>
      <c r="D444" s="221">
        <v>372072</v>
      </c>
      <c r="E444" s="307" t="s">
        <v>1348</v>
      </c>
      <c r="F444" s="220" t="s">
        <v>1357</v>
      </c>
      <c r="G444" s="221" t="s">
        <v>789</v>
      </c>
      <c r="H444" s="302" t="s">
        <v>367</v>
      </c>
      <c r="I444" s="284" t="str">
        <f>IF(COUNTIF($C$4:C449,C449)&gt;1,1,"")</f>
        <v/>
      </c>
    </row>
    <row r="445" spans="2:9" ht="18.75" customHeight="1">
      <c r="B445" s="284" t="str">
        <f t="shared" si="99"/>
        <v>香川県津田港</v>
      </c>
      <c r="C445" s="301">
        <v>371602</v>
      </c>
      <c r="D445" s="221">
        <v>372064</v>
      </c>
      <c r="E445" s="307" t="s">
        <v>1348</v>
      </c>
      <c r="F445" s="220" t="s">
        <v>1358</v>
      </c>
      <c r="G445" s="221" t="s">
        <v>790</v>
      </c>
      <c r="H445" s="302" t="s">
        <v>367</v>
      </c>
      <c r="I445" s="284" t="str">
        <f>IF(COUNTIF($C$4:C450,C450)&gt;1,1,"")</f>
        <v/>
      </c>
    </row>
    <row r="446" spans="2:9" ht="18.75" customHeight="1">
      <c r="B446" s="284" t="str">
        <f t="shared" si="99"/>
        <v>香川県詫間港</v>
      </c>
      <c r="C446" s="301">
        <v>371718</v>
      </c>
      <c r="D446" s="221">
        <v>372081</v>
      </c>
      <c r="E446" s="307" t="s">
        <v>1348</v>
      </c>
      <c r="F446" s="220" t="s">
        <v>1359</v>
      </c>
      <c r="G446" s="221" t="s">
        <v>791</v>
      </c>
      <c r="H446" s="302" t="s">
        <v>356</v>
      </c>
      <c r="I446" s="284" t="str">
        <f>IF(COUNTIF($C$4:C451,C451)&gt;1,1,"")</f>
        <v/>
      </c>
    </row>
    <row r="447" spans="2:9" ht="18.75" customHeight="1">
      <c r="B447" s="284" t="str">
        <f t="shared" si="99"/>
        <v>香川県大部港</v>
      </c>
      <c r="C447" s="301">
        <v>372005</v>
      </c>
      <c r="D447" s="221">
        <v>373222</v>
      </c>
      <c r="E447" s="307" t="s">
        <v>1348</v>
      </c>
      <c r="F447" s="220" t="s">
        <v>1354</v>
      </c>
      <c r="G447" s="221" t="s">
        <v>792</v>
      </c>
      <c r="H447" s="302" t="s">
        <v>367</v>
      </c>
      <c r="I447" s="284" t="str">
        <f>IF(COUNTIF($C$4:C452,C452)&gt;1,1,"")</f>
        <v/>
      </c>
    </row>
    <row r="448" spans="2:9" ht="18.75" customHeight="1">
      <c r="B448" s="284" t="str">
        <f t="shared" si="99"/>
        <v>香川県池田港</v>
      </c>
      <c r="C448" s="301">
        <v>372102</v>
      </c>
      <c r="D448" s="221">
        <v>373249</v>
      </c>
      <c r="E448" s="307" t="s">
        <v>1348</v>
      </c>
      <c r="F448" s="220" t="s">
        <v>1353</v>
      </c>
      <c r="G448" s="221" t="s">
        <v>793</v>
      </c>
      <c r="H448" s="302" t="s">
        <v>367</v>
      </c>
      <c r="I448" s="284" t="str">
        <f>IF(COUNTIF($C$4:C453,C453)&gt;1,1,"")</f>
        <v/>
      </c>
    </row>
    <row r="449" spans="2:9" ht="18.75" customHeight="1">
      <c r="B449" s="284" t="str">
        <f t="shared" si="99"/>
        <v>香川県与島港</v>
      </c>
      <c r="C449" s="301">
        <v>372200</v>
      </c>
      <c r="D449" s="221">
        <v>372030</v>
      </c>
      <c r="E449" s="307" t="s">
        <v>1348</v>
      </c>
      <c r="F449" s="220" t="s">
        <v>1350</v>
      </c>
      <c r="G449" s="221" t="s">
        <v>794</v>
      </c>
      <c r="H449" s="302" t="s">
        <v>367</v>
      </c>
      <c r="I449" s="284" t="str">
        <f>IF(COUNTIF($C$4:C454,C454)&gt;1,1,"")</f>
        <v/>
      </c>
    </row>
    <row r="450" spans="2:9" ht="18.75" customHeight="1">
      <c r="B450" s="284" t="str">
        <f t="shared" si="99"/>
        <v>香川県家浦港</v>
      </c>
      <c r="C450" s="301">
        <v>372307</v>
      </c>
      <c r="D450" s="221">
        <v>373222</v>
      </c>
      <c r="E450" s="307" t="s">
        <v>1348</v>
      </c>
      <c r="F450" s="220" t="s">
        <v>1354</v>
      </c>
      <c r="G450" s="221" t="s">
        <v>795</v>
      </c>
      <c r="H450" s="302" t="s">
        <v>367</v>
      </c>
      <c r="I450" s="284" t="str">
        <f>IF(COUNTIF($C$4:C455,C455)&gt;1,1,"")</f>
        <v/>
      </c>
    </row>
    <row r="451" spans="2:9" ht="18.75" customHeight="1">
      <c r="B451" s="284" t="str">
        <f t="shared" si="99"/>
        <v>香川県唐櫃漁港</v>
      </c>
      <c r="C451" s="301">
        <v>372404</v>
      </c>
      <c r="D451" s="221">
        <v>373222</v>
      </c>
      <c r="E451" s="307" t="s">
        <v>1348</v>
      </c>
      <c r="F451" s="220" t="s">
        <v>1354</v>
      </c>
      <c r="G451" s="221" t="s">
        <v>796</v>
      </c>
      <c r="H451" s="302" t="s">
        <v>367</v>
      </c>
      <c r="I451" s="284" t="str">
        <f>IF(COUNTIF($C$4:C456,C456)&gt;1,1,"")</f>
        <v/>
      </c>
    </row>
    <row r="452" spans="2:9" ht="18.75" customHeight="1">
      <c r="B452" s="284" t="str">
        <f t="shared" ref="B452:B515" si="100">E452&amp;G452</f>
        <v>香川県志度港</v>
      </c>
      <c r="C452" s="301">
        <v>372501</v>
      </c>
      <c r="D452" s="221">
        <v>372064</v>
      </c>
      <c r="E452" s="307" t="s">
        <v>1348</v>
      </c>
      <c r="F452" s="220" t="s">
        <v>1358</v>
      </c>
      <c r="G452" s="221" t="s">
        <v>797</v>
      </c>
      <c r="H452" s="302" t="s">
        <v>367</v>
      </c>
      <c r="I452" s="284" t="str">
        <f>IF(COUNTIF($C$4:C457,C457)&gt;1,1,"")</f>
        <v/>
      </c>
    </row>
    <row r="453" spans="2:9" ht="18.75" customHeight="1">
      <c r="B453" s="284" t="str">
        <f t="shared" si="100"/>
        <v>愛媛県松山港（高浜港・三ッ浜港）</v>
      </c>
      <c r="C453" s="301">
        <v>380113</v>
      </c>
      <c r="D453" s="221">
        <v>382019</v>
      </c>
      <c r="E453" s="307" t="s">
        <v>1360</v>
      </c>
      <c r="F453" s="220" t="s">
        <v>1361</v>
      </c>
      <c r="G453" s="221" t="s">
        <v>798</v>
      </c>
      <c r="H453" s="302" t="s">
        <v>356</v>
      </c>
      <c r="I453" s="284" t="str">
        <f>IF(COUNTIF($C$4:C458,C458)&gt;1,1,"")</f>
        <v/>
      </c>
    </row>
    <row r="454" spans="2:9" ht="18.75" customHeight="1">
      <c r="B454" s="284" t="str">
        <f t="shared" si="100"/>
        <v>愛媛県今治港</v>
      </c>
      <c r="C454" s="301">
        <v>380211</v>
      </c>
      <c r="D454" s="221">
        <v>382027</v>
      </c>
      <c r="E454" s="307" t="s">
        <v>1360</v>
      </c>
      <c r="F454" s="220" t="s">
        <v>1362</v>
      </c>
      <c r="G454" s="221" t="s">
        <v>799</v>
      </c>
      <c r="H454" s="302" t="s">
        <v>356</v>
      </c>
      <c r="I454" s="284" t="str">
        <f>IF(COUNTIF($C$4:C459,C459)&gt;1,1,"")</f>
        <v/>
      </c>
    </row>
    <row r="455" spans="2:9" ht="18.75" customHeight="1">
      <c r="B455" s="284" t="str">
        <f t="shared" si="100"/>
        <v>愛媛県宇和島港</v>
      </c>
      <c r="C455" s="301">
        <v>380318</v>
      </c>
      <c r="D455" s="221">
        <v>382035</v>
      </c>
      <c r="E455" s="307" t="s">
        <v>1360</v>
      </c>
      <c r="F455" s="220" t="s">
        <v>1363</v>
      </c>
      <c r="G455" s="221" t="s">
        <v>800</v>
      </c>
      <c r="H455" s="302" t="s">
        <v>356</v>
      </c>
      <c r="I455" s="284" t="str">
        <f>IF(COUNTIF($C$4:C460,C460)&gt;1,1,"")</f>
        <v/>
      </c>
    </row>
    <row r="456" spans="2:9" ht="18.75" customHeight="1">
      <c r="B456" s="284" t="str">
        <f t="shared" si="100"/>
        <v>愛媛県八幡浜港</v>
      </c>
      <c r="C456" s="301">
        <v>380407</v>
      </c>
      <c r="D456" s="221">
        <v>382043</v>
      </c>
      <c r="E456" s="307" t="s">
        <v>1360</v>
      </c>
      <c r="F456" s="220" t="s">
        <v>1364</v>
      </c>
      <c r="G456" s="221" t="s">
        <v>801</v>
      </c>
      <c r="H456" s="302" t="s">
        <v>367</v>
      </c>
      <c r="I456" s="284" t="str">
        <f>IF(COUNTIF($C$4:C461,C461)&gt;1,1,"")</f>
        <v/>
      </c>
    </row>
    <row r="457" spans="2:9" ht="18.75" customHeight="1">
      <c r="B457" s="284" t="str">
        <f t="shared" si="100"/>
        <v>愛媛県新居浜港</v>
      </c>
      <c r="C457" s="301">
        <v>380512</v>
      </c>
      <c r="D457" s="221">
        <v>382051</v>
      </c>
      <c r="E457" s="307" t="s">
        <v>1360</v>
      </c>
      <c r="F457" s="220" t="s">
        <v>1365</v>
      </c>
      <c r="G457" s="221" t="s">
        <v>802</v>
      </c>
      <c r="H457" s="302" t="s">
        <v>356</v>
      </c>
      <c r="I457" s="284" t="str">
        <f>IF(COUNTIF($C$4:C462,C462)&gt;1,1,"")</f>
        <v/>
      </c>
    </row>
    <row r="458" spans="2:9" ht="18.75" customHeight="1">
      <c r="B458" s="284" t="str">
        <f t="shared" si="100"/>
        <v>愛媛県北条港</v>
      </c>
      <c r="C458" s="301">
        <v>380806</v>
      </c>
      <c r="D458" s="221">
        <v>382019</v>
      </c>
      <c r="E458" s="307" t="s">
        <v>1360</v>
      </c>
      <c r="F458" s="220" t="s">
        <v>1361</v>
      </c>
      <c r="G458" s="221" t="s">
        <v>803</v>
      </c>
      <c r="H458" s="302" t="s">
        <v>367</v>
      </c>
      <c r="I458" s="284" t="str">
        <f>IF(COUNTIF($C$4:C463,C463)&gt;1,1,"")</f>
        <v/>
      </c>
    </row>
    <row r="459" spans="2:9" ht="18.75" customHeight="1">
      <c r="B459" s="284" t="str">
        <f t="shared" si="100"/>
        <v>愛媛県中島港</v>
      </c>
      <c r="C459" s="301">
        <v>380903</v>
      </c>
      <c r="D459" s="221">
        <v>382019</v>
      </c>
      <c r="E459" s="307" t="s">
        <v>1360</v>
      </c>
      <c r="F459" s="220" t="s">
        <v>1361</v>
      </c>
      <c r="G459" s="221" t="s">
        <v>770</v>
      </c>
      <c r="H459" s="302" t="s">
        <v>367</v>
      </c>
      <c r="I459" s="284" t="str">
        <f>IF(COUNTIF($C$4:C464,C464)&gt;1,1,"")</f>
        <v/>
      </c>
    </row>
    <row r="460" spans="2:9" ht="18.75" customHeight="1">
      <c r="B460" s="284" t="str">
        <f t="shared" si="100"/>
        <v>愛媛県波方港</v>
      </c>
      <c r="C460" s="301">
        <v>381004</v>
      </c>
      <c r="D460" s="221">
        <v>382027</v>
      </c>
      <c r="E460" s="307" t="s">
        <v>1360</v>
      </c>
      <c r="F460" s="220" t="s">
        <v>1362</v>
      </c>
      <c r="G460" s="221" t="s">
        <v>804</v>
      </c>
      <c r="H460" s="302" t="s">
        <v>367</v>
      </c>
      <c r="I460" s="284" t="str">
        <f>IF(COUNTIF($C$4:C465,C465)&gt;1,1,"")</f>
        <v/>
      </c>
    </row>
    <row r="461" spans="2:9" ht="18.75" customHeight="1">
      <c r="B461" s="284" t="str">
        <f t="shared" si="100"/>
        <v>愛媛県菊間港</v>
      </c>
      <c r="C461" s="301">
        <v>381101</v>
      </c>
      <c r="D461" s="221">
        <v>382027</v>
      </c>
      <c r="E461" s="307" t="s">
        <v>1360</v>
      </c>
      <c r="F461" s="220" t="s">
        <v>1362</v>
      </c>
      <c r="G461" s="221" t="s">
        <v>805</v>
      </c>
      <c r="H461" s="302" t="s">
        <v>367</v>
      </c>
      <c r="I461" s="284" t="str">
        <f>IF(COUNTIF($C$4:C466,C466)&gt;1,1,"")</f>
        <v/>
      </c>
    </row>
    <row r="462" spans="2:9" ht="18.75" customHeight="1">
      <c r="B462" s="284" t="str">
        <f t="shared" si="100"/>
        <v>愛媛県宮窪港</v>
      </c>
      <c r="C462" s="301">
        <v>381209</v>
      </c>
      <c r="D462" s="221">
        <v>382027</v>
      </c>
      <c r="E462" s="307" t="s">
        <v>1360</v>
      </c>
      <c r="F462" s="220" t="s">
        <v>1362</v>
      </c>
      <c r="G462" s="221" t="s">
        <v>806</v>
      </c>
      <c r="H462" s="302" t="s">
        <v>367</v>
      </c>
      <c r="I462" s="284" t="str">
        <f>IF(COUNTIF($C$4:C467,C467)&gt;1,1,"")</f>
        <v/>
      </c>
    </row>
    <row r="463" spans="2:9" ht="18.75" customHeight="1">
      <c r="B463" s="284" t="str">
        <f t="shared" si="100"/>
        <v>愛媛県伯方港</v>
      </c>
      <c r="C463" s="301">
        <v>381306</v>
      </c>
      <c r="D463" s="221">
        <v>382027</v>
      </c>
      <c r="E463" s="307" t="s">
        <v>1360</v>
      </c>
      <c r="F463" s="220" t="s">
        <v>1362</v>
      </c>
      <c r="G463" s="221" t="s">
        <v>807</v>
      </c>
      <c r="H463" s="302" t="s">
        <v>367</v>
      </c>
      <c r="I463" s="284" t="str">
        <f>IF(COUNTIF($C$4:C468,C468)&gt;1,1,"")</f>
        <v/>
      </c>
    </row>
    <row r="464" spans="2:9" ht="18.75" customHeight="1">
      <c r="B464" s="284" t="str">
        <f t="shared" si="100"/>
        <v>愛媛県上浦港</v>
      </c>
      <c r="C464" s="301">
        <v>381403</v>
      </c>
      <c r="D464" s="221">
        <v>382027</v>
      </c>
      <c r="E464" s="307" t="s">
        <v>1360</v>
      </c>
      <c r="F464" s="220" t="s">
        <v>1362</v>
      </c>
      <c r="G464" s="221" t="s">
        <v>808</v>
      </c>
      <c r="H464" s="302" t="s">
        <v>367</v>
      </c>
      <c r="I464" s="284" t="str">
        <f>IF(COUNTIF($C$4:C469,C469)&gt;1,1,"")</f>
        <v/>
      </c>
    </row>
    <row r="465" spans="2:9" ht="18.75" customHeight="1">
      <c r="B465" s="284" t="str">
        <f t="shared" si="100"/>
        <v>愛媛県宮浦港</v>
      </c>
      <c r="C465" s="301">
        <v>381501</v>
      </c>
      <c r="D465" s="221">
        <v>382027</v>
      </c>
      <c r="E465" s="307" t="s">
        <v>1360</v>
      </c>
      <c r="F465" s="220" t="s">
        <v>1362</v>
      </c>
      <c r="G465" s="221" t="s">
        <v>784</v>
      </c>
      <c r="H465" s="302" t="s">
        <v>367</v>
      </c>
      <c r="I465" s="284" t="str">
        <f>IF(COUNTIF($C$4:C470,C470)&gt;1,1,"")</f>
        <v/>
      </c>
    </row>
    <row r="466" spans="2:9" ht="18.75" customHeight="1">
      <c r="B466" s="284" t="str">
        <f t="shared" si="100"/>
        <v>愛媛県三瓶港</v>
      </c>
      <c r="C466" s="301">
        <v>381608</v>
      </c>
      <c r="D466" s="221">
        <v>382141</v>
      </c>
      <c r="E466" s="307" t="s">
        <v>1360</v>
      </c>
      <c r="F466" s="220" t="s">
        <v>1366</v>
      </c>
      <c r="G466" s="221" t="s">
        <v>809</v>
      </c>
      <c r="H466" s="302" t="s">
        <v>367</v>
      </c>
      <c r="I466" s="284" t="str">
        <f>IF(COUNTIF($C$4:C471,C471)&gt;1,1,"")</f>
        <v/>
      </c>
    </row>
    <row r="467" spans="2:9" ht="18.75" customHeight="1">
      <c r="B467" s="284" t="str">
        <f t="shared" si="100"/>
        <v>愛媛県川之石港</v>
      </c>
      <c r="C467" s="301">
        <v>381705</v>
      </c>
      <c r="D467" s="221">
        <v>382043</v>
      </c>
      <c r="E467" s="307" t="s">
        <v>1360</v>
      </c>
      <c r="F467" s="220" t="s">
        <v>1364</v>
      </c>
      <c r="G467" s="221" t="s">
        <v>810</v>
      </c>
      <c r="H467" s="302" t="s">
        <v>367</v>
      </c>
      <c r="I467" s="284" t="str">
        <f>IF(COUNTIF($C$4:C472,C472)&gt;1,1,"")</f>
        <v/>
      </c>
    </row>
    <row r="468" spans="2:9" ht="18.75" customHeight="1">
      <c r="B468" s="284" t="str">
        <f t="shared" si="100"/>
        <v>愛媛県三崎港</v>
      </c>
      <c r="C468" s="301">
        <v>381802</v>
      </c>
      <c r="D468" s="221">
        <v>384429</v>
      </c>
      <c r="E468" s="307" t="s">
        <v>1360</v>
      </c>
      <c r="F468" s="220" t="s">
        <v>1367</v>
      </c>
      <c r="G468" s="221" t="s">
        <v>490</v>
      </c>
      <c r="H468" s="302" t="s">
        <v>367</v>
      </c>
      <c r="I468" s="284" t="str">
        <f>IF(COUNTIF($C$4:C473,C473)&gt;1,1,"")</f>
        <v/>
      </c>
    </row>
    <row r="469" spans="2:9" ht="18.75" customHeight="1">
      <c r="B469" s="284" t="str">
        <f t="shared" si="100"/>
        <v>愛媛県高山港</v>
      </c>
      <c r="C469" s="301">
        <v>381900</v>
      </c>
      <c r="D469" s="221">
        <v>382141</v>
      </c>
      <c r="E469" s="307" t="s">
        <v>1360</v>
      </c>
      <c r="F469" s="220" t="s">
        <v>1366</v>
      </c>
      <c r="G469" s="221" t="s">
        <v>811</v>
      </c>
      <c r="H469" s="302" t="s">
        <v>367</v>
      </c>
      <c r="I469" s="284" t="str">
        <f>IF(COUNTIF($C$4:C474,C474)&gt;1,1,"")</f>
        <v/>
      </c>
    </row>
    <row r="470" spans="2:9" ht="18.75" customHeight="1">
      <c r="B470" s="284" t="str">
        <f t="shared" si="100"/>
        <v>愛媛県長浜港</v>
      </c>
      <c r="C470" s="301">
        <v>382001</v>
      </c>
      <c r="D470" s="221">
        <v>382078</v>
      </c>
      <c r="E470" s="307" t="s">
        <v>1360</v>
      </c>
      <c r="F470" s="220" t="s">
        <v>1368</v>
      </c>
      <c r="G470" s="221" t="s">
        <v>812</v>
      </c>
      <c r="H470" s="302" t="s">
        <v>367</v>
      </c>
      <c r="I470" s="284" t="str">
        <f>IF(COUNTIF($C$4:C475,C475)&gt;1,1,"")</f>
        <v/>
      </c>
    </row>
    <row r="471" spans="2:9" ht="18.75" customHeight="1">
      <c r="B471" s="284" t="str">
        <f t="shared" si="100"/>
        <v>愛媛県森上港</v>
      </c>
      <c r="C471" s="301">
        <v>382108</v>
      </c>
      <c r="D471" s="221">
        <v>382027</v>
      </c>
      <c r="E471" s="307" t="s">
        <v>1360</v>
      </c>
      <c r="F471" s="220" t="s">
        <v>1362</v>
      </c>
      <c r="G471" s="221" t="s">
        <v>813</v>
      </c>
      <c r="H471" s="302" t="s">
        <v>367</v>
      </c>
      <c r="I471" s="284" t="str">
        <f>IF(COUNTIF($C$4:C476,C476)&gt;1,1,"")</f>
        <v/>
      </c>
    </row>
    <row r="472" spans="2:9" ht="18.75" customHeight="1">
      <c r="B472" s="284" t="str">
        <f t="shared" si="100"/>
        <v>愛媛県四阪港（四阪島）</v>
      </c>
      <c r="C472" s="301">
        <v>382302</v>
      </c>
      <c r="D472" s="221">
        <v>382027</v>
      </c>
      <c r="E472" s="307" t="s">
        <v>1360</v>
      </c>
      <c r="F472" s="220" t="s">
        <v>1362</v>
      </c>
      <c r="G472" s="221" t="s">
        <v>814</v>
      </c>
      <c r="H472" s="302" t="s">
        <v>367</v>
      </c>
      <c r="I472" s="284" t="str">
        <f>IF(COUNTIF($C$4:C477,C477)&gt;1,1,"")</f>
        <v/>
      </c>
    </row>
    <row r="473" spans="2:9" ht="18.75" customHeight="1">
      <c r="B473" s="284" t="str">
        <f t="shared" si="100"/>
        <v>愛媛県伊予港</v>
      </c>
      <c r="C473" s="301">
        <v>382400</v>
      </c>
      <c r="D473" s="221">
        <v>382108</v>
      </c>
      <c r="E473" s="307" t="s">
        <v>1360</v>
      </c>
      <c r="F473" s="220" t="s">
        <v>1369</v>
      </c>
      <c r="G473" s="221" t="s">
        <v>815</v>
      </c>
      <c r="H473" s="302" t="s">
        <v>367</v>
      </c>
      <c r="I473" s="284" t="str">
        <f>IF(COUNTIF($C$4:C478,C478)&gt;1,1,"")</f>
        <v/>
      </c>
    </row>
    <row r="474" spans="2:9" ht="18.75" customHeight="1">
      <c r="B474" s="284" t="str">
        <f t="shared" si="100"/>
        <v>愛媛県津島港</v>
      </c>
      <c r="C474" s="301">
        <v>382507</v>
      </c>
      <c r="D474" s="221">
        <v>382035</v>
      </c>
      <c r="E474" s="307" t="s">
        <v>1360</v>
      </c>
      <c r="F474" s="220" t="s">
        <v>1363</v>
      </c>
      <c r="G474" s="221" t="s">
        <v>816</v>
      </c>
      <c r="H474" s="302" t="s">
        <v>367</v>
      </c>
      <c r="I474" s="284" t="str">
        <f>IF(COUNTIF($C$4:C479,C479)&gt;1,1,"")</f>
        <v/>
      </c>
    </row>
    <row r="475" spans="2:9" ht="18.75" customHeight="1">
      <c r="B475" s="284" t="str">
        <f t="shared" si="100"/>
        <v>愛媛県伊方港</v>
      </c>
      <c r="C475" s="301">
        <v>382604</v>
      </c>
      <c r="D475" s="221">
        <v>384429</v>
      </c>
      <c r="E475" s="307" t="s">
        <v>1360</v>
      </c>
      <c r="F475" s="220" t="s">
        <v>1367</v>
      </c>
      <c r="G475" s="221" t="s">
        <v>817</v>
      </c>
      <c r="H475" s="302" t="s">
        <v>367</v>
      </c>
      <c r="I475" s="284" t="str">
        <f>IF(COUNTIF($C$4:C480,C480)&gt;1,1,"")</f>
        <v/>
      </c>
    </row>
    <row r="476" spans="2:9" ht="18.75" customHeight="1">
      <c r="B476" s="284" t="str">
        <f t="shared" si="100"/>
        <v>愛媛県吉海港</v>
      </c>
      <c r="C476" s="301">
        <v>382701</v>
      </c>
      <c r="D476" s="221">
        <v>382027</v>
      </c>
      <c r="E476" s="307" t="s">
        <v>1360</v>
      </c>
      <c r="F476" s="220" t="s">
        <v>1362</v>
      </c>
      <c r="G476" s="221" t="s">
        <v>818</v>
      </c>
      <c r="H476" s="302" t="s">
        <v>367</v>
      </c>
      <c r="I476" s="284" t="str">
        <f>IF(COUNTIF($C$4:C481,C481)&gt;1,1,"")</f>
        <v/>
      </c>
    </row>
    <row r="477" spans="2:9" ht="18.75" customHeight="1">
      <c r="B477" s="284" t="str">
        <f t="shared" si="100"/>
        <v>愛媛県岩城港</v>
      </c>
      <c r="C477" s="301">
        <v>382809</v>
      </c>
      <c r="D477" s="221">
        <v>383562</v>
      </c>
      <c r="E477" s="307" t="s">
        <v>1360</v>
      </c>
      <c r="F477" s="220" t="s">
        <v>1370</v>
      </c>
      <c r="G477" s="221" t="s">
        <v>819</v>
      </c>
      <c r="H477" s="302" t="s">
        <v>367</v>
      </c>
      <c r="I477" s="284" t="str">
        <f>IF(COUNTIF($C$4:C482,C482)&gt;1,1,"")</f>
        <v/>
      </c>
    </row>
    <row r="478" spans="2:9" ht="18.75" customHeight="1">
      <c r="B478" s="284" t="str">
        <f t="shared" si="100"/>
        <v>愛媛県東予港［新居浜地区］</v>
      </c>
      <c r="C478" s="301">
        <v>382906</v>
      </c>
      <c r="D478" s="221">
        <v>382051</v>
      </c>
      <c r="E478" s="307" t="s">
        <v>1360</v>
      </c>
      <c r="F478" s="220" t="s">
        <v>1365</v>
      </c>
      <c r="G478" s="221" t="s">
        <v>820</v>
      </c>
      <c r="H478" s="302" t="s">
        <v>367</v>
      </c>
      <c r="I478" s="284" t="str">
        <f>IF(COUNTIF($C$4:C483,C483)&gt;1,1,"")</f>
        <v/>
      </c>
    </row>
    <row r="479" spans="2:9" ht="18.75" customHeight="1">
      <c r="B479" s="284" t="str">
        <f t="shared" si="100"/>
        <v>愛媛県東予港［西条地区］</v>
      </c>
      <c r="C479" s="301">
        <v>383007</v>
      </c>
      <c r="D479" s="221">
        <v>382060</v>
      </c>
      <c r="E479" s="307" t="s">
        <v>1360</v>
      </c>
      <c r="F479" s="220" t="s">
        <v>1371</v>
      </c>
      <c r="G479" s="221" t="s">
        <v>821</v>
      </c>
      <c r="H479" s="302" t="s">
        <v>367</v>
      </c>
      <c r="I479" s="284" t="str">
        <f>IF(COUNTIF($C$4:C484,C484)&gt;1,1,"")</f>
        <v/>
      </c>
    </row>
    <row r="480" spans="2:9" ht="18.75" customHeight="1">
      <c r="B480" s="284" t="str">
        <f t="shared" si="100"/>
        <v>愛媛県大西港</v>
      </c>
      <c r="C480" s="301">
        <v>383201</v>
      </c>
      <c r="D480" s="221">
        <v>382027</v>
      </c>
      <c r="E480" s="307" t="s">
        <v>1360</v>
      </c>
      <c r="F480" s="220" t="s">
        <v>1362</v>
      </c>
      <c r="G480" s="221" t="s">
        <v>734</v>
      </c>
      <c r="H480" s="302" t="s">
        <v>367</v>
      </c>
      <c r="I480" s="284" t="str">
        <f>IF(COUNTIF($C$4:C485,C485)&gt;1,1,"")</f>
        <v/>
      </c>
    </row>
    <row r="481" spans="2:9" ht="18.75" customHeight="1">
      <c r="B481" s="284" t="str">
        <f t="shared" si="100"/>
        <v>愛媛県松前港</v>
      </c>
      <c r="C481" s="301">
        <v>383309</v>
      </c>
      <c r="D481" s="221">
        <v>384011</v>
      </c>
      <c r="E481" s="307" t="s">
        <v>1360</v>
      </c>
      <c r="F481" s="220" t="s">
        <v>1372</v>
      </c>
      <c r="G481" s="221" t="s">
        <v>378</v>
      </c>
      <c r="H481" s="302" t="s">
        <v>367</v>
      </c>
      <c r="I481" s="284" t="str">
        <f>IF(COUNTIF($C$4:C486,C486)&gt;1,1,"")</f>
        <v/>
      </c>
    </row>
    <row r="482" spans="2:9" ht="18.75" customHeight="1">
      <c r="B482" s="284" t="str">
        <f t="shared" si="100"/>
        <v>愛媛県城辺港</v>
      </c>
      <c r="C482" s="301">
        <v>383406</v>
      </c>
      <c r="D482" s="221">
        <v>385069</v>
      </c>
      <c r="E482" s="307" t="s">
        <v>1360</v>
      </c>
      <c r="F482" s="220" t="s">
        <v>1373</v>
      </c>
      <c r="G482" s="221" t="s">
        <v>822</v>
      </c>
      <c r="H482" s="302" t="s">
        <v>367</v>
      </c>
      <c r="I482" s="284" t="str">
        <f>IF(COUNTIF($C$4:C487,C487)&gt;1,1,"")</f>
        <v/>
      </c>
    </row>
    <row r="483" spans="2:9" ht="18.75" customHeight="1">
      <c r="B483" s="284" t="str">
        <f t="shared" si="100"/>
        <v>愛媛県御荘港</v>
      </c>
      <c r="C483" s="301">
        <v>383503</v>
      </c>
      <c r="D483" s="221">
        <v>385069</v>
      </c>
      <c r="E483" s="307" t="s">
        <v>1360</v>
      </c>
      <c r="F483" s="220" t="s">
        <v>1373</v>
      </c>
      <c r="G483" s="221" t="s">
        <v>823</v>
      </c>
      <c r="H483" s="302" t="s">
        <v>367</v>
      </c>
      <c r="I483" s="284" t="str">
        <f>IF(COUNTIF($C$4:C488,C488)&gt;1,1,"")</f>
        <v/>
      </c>
    </row>
    <row r="484" spans="2:9" ht="18.75" customHeight="1">
      <c r="B484" s="284" t="str">
        <f t="shared" si="100"/>
        <v>愛媛県岡村港</v>
      </c>
      <c r="C484" s="301">
        <v>383601</v>
      </c>
      <c r="D484" s="221">
        <v>382027</v>
      </c>
      <c r="E484" s="307" t="s">
        <v>1360</v>
      </c>
      <c r="F484" s="220" t="s">
        <v>1362</v>
      </c>
      <c r="G484" s="221" t="s">
        <v>824</v>
      </c>
      <c r="H484" s="302" t="s">
        <v>367</v>
      </c>
      <c r="I484" s="284" t="str">
        <f>IF(COUNTIF($C$4:C489,C489)&gt;1,1,"")</f>
        <v/>
      </c>
    </row>
    <row r="485" spans="2:9" ht="18.75" customHeight="1">
      <c r="B485" s="284" t="str">
        <f t="shared" si="100"/>
        <v>愛媛県篠塚漁港</v>
      </c>
      <c r="C485" s="301">
        <v>383708</v>
      </c>
      <c r="D485" s="221">
        <v>383562</v>
      </c>
      <c r="E485" s="307" t="s">
        <v>1360</v>
      </c>
      <c r="F485" s="220" t="s">
        <v>1370</v>
      </c>
      <c r="G485" s="221" t="s">
        <v>825</v>
      </c>
      <c r="H485" s="302" t="s">
        <v>367</v>
      </c>
      <c r="I485" s="284" t="str">
        <f>IF(COUNTIF($C$4:C490,C490)&gt;1,1,"")</f>
        <v/>
      </c>
    </row>
    <row r="486" spans="2:9" ht="18.75" customHeight="1">
      <c r="B486" s="284" t="str">
        <f t="shared" si="100"/>
        <v>愛媛県弓削港</v>
      </c>
      <c r="C486" s="301">
        <v>383805</v>
      </c>
      <c r="D486" s="221">
        <v>383562</v>
      </c>
      <c r="E486" s="307" t="s">
        <v>1360</v>
      </c>
      <c r="F486" s="220" t="s">
        <v>1370</v>
      </c>
      <c r="G486" s="221" t="s">
        <v>826</v>
      </c>
      <c r="H486" s="302" t="s">
        <v>367</v>
      </c>
      <c r="I486" s="284" t="str">
        <f>IF(COUNTIF($C$4:C491,C491)&gt;1,1,"")</f>
        <v/>
      </c>
    </row>
    <row r="487" spans="2:9" ht="18.75" customHeight="1">
      <c r="B487" s="284" t="str">
        <f t="shared" si="100"/>
        <v>愛媛県立石港</v>
      </c>
      <c r="C487" s="301">
        <v>383902</v>
      </c>
      <c r="D487" s="221">
        <v>383562</v>
      </c>
      <c r="E487" s="307" t="s">
        <v>1360</v>
      </c>
      <c r="F487" s="220" t="s">
        <v>1370</v>
      </c>
      <c r="G487" s="221" t="s">
        <v>827</v>
      </c>
      <c r="H487" s="302" t="s">
        <v>367</v>
      </c>
      <c r="I487" s="284" t="str">
        <f>IF(COUNTIF($C$4:C494,C494)&gt;1,1,"")</f>
        <v/>
      </c>
    </row>
    <row r="488" spans="2:9" ht="18.75" customHeight="1">
      <c r="B488" s="284" t="str">
        <f t="shared" si="100"/>
        <v>愛媛県生名港</v>
      </c>
      <c r="C488" s="301">
        <v>384003</v>
      </c>
      <c r="D488" s="221">
        <v>383562</v>
      </c>
      <c r="E488" s="307" t="s">
        <v>1360</v>
      </c>
      <c r="F488" s="220" t="s">
        <v>1370</v>
      </c>
      <c r="G488" s="221" t="s">
        <v>828</v>
      </c>
      <c r="H488" s="302" t="s">
        <v>367</v>
      </c>
      <c r="I488" s="284" t="str">
        <f>IF(COUNTIF($C$4:C495,C495)&gt;1,1,"")</f>
        <v/>
      </c>
    </row>
    <row r="489" spans="2:9" ht="18.75" customHeight="1">
      <c r="B489" s="284" t="str">
        <f t="shared" si="100"/>
        <v>愛媛県西海港</v>
      </c>
      <c r="C489" s="301">
        <v>384101</v>
      </c>
      <c r="D489" s="221">
        <v>385069</v>
      </c>
      <c r="E489" s="307" t="s">
        <v>1360</v>
      </c>
      <c r="F489" s="220" t="s">
        <v>1373</v>
      </c>
      <c r="G489" s="221" t="s">
        <v>829</v>
      </c>
      <c r="H489" s="302" t="s">
        <v>367</v>
      </c>
      <c r="I489" s="284" t="str">
        <f>IF(COUNTIF($C$4:C496,C496)&gt;1,1,"")</f>
        <v/>
      </c>
    </row>
    <row r="490" spans="2:9" ht="18.75" customHeight="1">
      <c r="B490" s="284" t="str">
        <f t="shared" si="100"/>
        <v>愛媛県三島川之江港</v>
      </c>
      <c r="C490" s="301">
        <v>384201</v>
      </c>
      <c r="D490" s="221">
        <v>382132</v>
      </c>
      <c r="E490" s="307" t="s">
        <v>1360</v>
      </c>
      <c r="F490" s="220" t="s">
        <v>1374</v>
      </c>
      <c r="G490" s="221" t="s">
        <v>830</v>
      </c>
      <c r="H490" s="302" t="s">
        <v>356</v>
      </c>
      <c r="I490" s="284" t="str">
        <f>IF(COUNTIF($C$4:C497,C497)&gt;1,1,"")</f>
        <v/>
      </c>
    </row>
    <row r="491" spans="2:9" ht="18.75" customHeight="1">
      <c r="B491" s="284" t="str">
        <f t="shared" si="100"/>
        <v>愛媛県小漕港</v>
      </c>
      <c r="C491" s="301">
        <v>384208</v>
      </c>
      <c r="D491" s="221">
        <v>383562</v>
      </c>
      <c r="E491" s="307" t="s">
        <v>1360</v>
      </c>
      <c r="F491" s="220" t="s">
        <v>1370</v>
      </c>
      <c r="G491" s="221" t="s">
        <v>831</v>
      </c>
      <c r="H491" s="302" t="s">
        <v>367</v>
      </c>
      <c r="I491" s="284" t="str">
        <f>IF(COUNTIF($C$4:C498,C498)&gt;1,1,"")</f>
        <v/>
      </c>
    </row>
    <row r="492" spans="2:9" ht="18.75" customHeight="1">
      <c r="B492" s="284" t="str">
        <f t="shared" si="100"/>
        <v>愛媛県盛漁港</v>
      </c>
      <c r="C492" s="301">
        <v>384305</v>
      </c>
      <c r="D492" s="221">
        <v>382027</v>
      </c>
      <c r="E492" s="307" t="s">
        <v>1360</v>
      </c>
      <c r="F492" s="220" t="s">
        <v>1362</v>
      </c>
      <c r="G492" s="221" t="s">
        <v>1633</v>
      </c>
      <c r="H492" s="302" t="s">
        <v>1643</v>
      </c>
      <c r="I492" s="284" t="str">
        <f>IF(COUNTIF($C$4:C499,C499)&gt;1,1,"")</f>
        <v/>
      </c>
    </row>
    <row r="493" spans="2:9" ht="18.75" customHeight="1">
      <c r="B493" s="284" t="str">
        <f t="shared" si="100"/>
        <v>愛媛県波止浜港</v>
      </c>
      <c r="C493" s="301">
        <v>384402</v>
      </c>
      <c r="D493" s="221">
        <v>382027</v>
      </c>
      <c r="E493" s="307" t="s">
        <v>1360</v>
      </c>
      <c r="F493" s="220" t="s">
        <v>1362</v>
      </c>
      <c r="G493" s="221" t="s">
        <v>1634</v>
      </c>
      <c r="H493" s="302" t="s">
        <v>1643</v>
      </c>
      <c r="I493" s="284" t="str">
        <f>IF(COUNTIF($C$4:C500,C500)&gt;1,1,"")</f>
        <v/>
      </c>
    </row>
    <row r="494" spans="2:9" ht="18.75" customHeight="1">
      <c r="B494" s="284" t="str">
        <f t="shared" si="100"/>
        <v>高知県高知港</v>
      </c>
      <c r="C494" s="301">
        <v>390119</v>
      </c>
      <c r="D494" s="221">
        <v>392014</v>
      </c>
      <c r="E494" s="307" t="s">
        <v>1375</v>
      </c>
      <c r="F494" s="220" t="s">
        <v>1376</v>
      </c>
      <c r="G494" s="221" t="s">
        <v>832</v>
      </c>
      <c r="H494" s="302" t="s">
        <v>356</v>
      </c>
      <c r="I494" s="284" t="str">
        <f>IF(COUNTIF($C$4:C501,C501)&gt;1,1,"")</f>
        <v/>
      </c>
    </row>
    <row r="495" spans="2:9" ht="18.75" customHeight="1">
      <c r="B495" s="284" t="str">
        <f t="shared" si="100"/>
        <v>高知県須崎港</v>
      </c>
      <c r="C495" s="301">
        <v>390216</v>
      </c>
      <c r="D495" s="221">
        <v>392065</v>
      </c>
      <c r="E495" s="307" t="s">
        <v>1375</v>
      </c>
      <c r="F495" s="220" t="s">
        <v>1377</v>
      </c>
      <c r="G495" s="221" t="s">
        <v>833</v>
      </c>
      <c r="H495" s="302" t="s">
        <v>356</v>
      </c>
      <c r="I495" s="284" t="str">
        <f>IF(COUNTIF($C$4:C504,C504)&gt;1,1,"")</f>
        <v/>
      </c>
    </row>
    <row r="496" spans="2:9" ht="18.75" customHeight="1">
      <c r="B496" s="284" t="str">
        <f t="shared" si="100"/>
        <v>高知県宿毛湾港</v>
      </c>
      <c r="C496" s="301">
        <v>390305</v>
      </c>
      <c r="D496" s="221">
        <v>392081</v>
      </c>
      <c r="E496" s="307" t="s">
        <v>1375</v>
      </c>
      <c r="F496" s="220" t="s">
        <v>1378</v>
      </c>
      <c r="G496" s="221" t="s">
        <v>834</v>
      </c>
      <c r="H496" s="302" t="s">
        <v>367</v>
      </c>
      <c r="I496" s="284" t="str">
        <f>IF(COUNTIF($C$4:C505,C505)&gt;1,1,"")</f>
        <v/>
      </c>
    </row>
    <row r="497" spans="2:9" ht="18.75" customHeight="1">
      <c r="B497" s="284" t="str">
        <f t="shared" si="100"/>
        <v>高知県甲浦港</v>
      </c>
      <c r="C497" s="301">
        <v>390402</v>
      </c>
      <c r="D497" s="221">
        <v>393011</v>
      </c>
      <c r="E497" s="307" t="s">
        <v>1375</v>
      </c>
      <c r="F497" s="220" t="s">
        <v>1379</v>
      </c>
      <c r="G497" s="221" t="s">
        <v>835</v>
      </c>
      <c r="H497" s="302" t="s">
        <v>367</v>
      </c>
      <c r="I497" s="284" t="str">
        <f>IF(COUNTIF($C$4:C506,C506)&gt;1,1,"")</f>
        <v/>
      </c>
    </row>
    <row r="498" spans="2:9" ht="18.75" customHeight="1">
      <c r="B498" s="284" t="str">
        <f t="shared" si="100"/>
        <v>高知県土佐清水港</v>
      </c>
      <c r="C498" s="301">
        <v>390500</v>
      </c>
      <c r="D498" s="221">
        <v>392090</v>
      </c>
      <c r="E498" s="307" t="s">
        <v>1375</v>
      </c>
      <c r="F498" s="220" t="s">
        <v>1380</v>
      </c>
      <c r="G498" s="221" t="s">
        <v>836</v>
      </c>
      <c r="H498" s="302" t="s">
        <v>367</v>
      </c>
      <c r="I498" s="284" t="str">
        <f>IF(COUNTIF($C$4:C507,C507)&gt;1,1,"")</f>
        <v/>
      </c>
    </row>
    <row r="499" spans="2:9" ht="18.75" customHeight="1">
      <c r="B499" s="284" t="str">
        <f t="shared" si="100"/>
        <v>高知県あしずり港</v>
      </c>
      <c r="C499" s="301">
        <v>390607</v>
      </c>
      <c r="D499" s="221">
        <v>392090</v>
      </c>
      <c r="E499" s="307" t="s">
        <v>1375</v>
      </c>
      <c r="F499" s="220" t="s">
        <v>1380</v>
      </c>
      <c r="G499" s="221" t="s">
        <v>837</v>
      </c>
      <c r="H499" s="302" t="s">
        <v>367</v>
      </c>
      <c r="I499" s="284" t="str">
        <f>IF(COUNTIF($C$4:C508,C508)&gt;1,1,"")</f>
        <v/>
      </c>
    </row>
    <row r="500" spans="2:9" ht="18.75" customHeight="1">
      <c r="B500" s="284" t="str">
        <f t="shared" si="100"/>
        <v>高知県下田港</v>
      </c>
      <c r="C500" s="301">
        <v>390704</v>
      </c>
      <c r="D500" s="221">
        <v>392103</v>
      </c>
      <c r="E500" s="307" t="s">
        <v>1375</v>
      </c>
      <c r="F500" s="220" t="s">
        <v>1381</v>
      </c>
      <c r="G500" s="221" t="s">
        <v>527</v>
      </c>
      <c r="H500" s="302" t="s">
        <v>367</v>
      </c>
      <c r="I500" s="284" t="str">
        <f>IF(COUNTIF($C$4:C509,C509)&gt;1,1,"")</f>
        <v/>
      </c>
    </row>
    <row r="501" spans="2:9" ht="18.75" customHeight="1">
      <c r="B501" s="284" t="str">
        <f t="shared" si="100"/>
        <v>高知県土佐佐賀港</v>
      </c>
      <c r="C501" s="301">
        <v>390801</v>
      </c>
      <c r="D501" s="221">
        <v>394289</v>
      </c>
      <c r="E501" s="307" t="s">
        <v>1375</v>
      </c>
      <c r="F501" s="220" t="s">
        <v>1382</v>
      </c>
      <c r="G501" s="221" t="s">
        <v>838</v>
      </c>
      <c r="H501" s="302" t="s">
        <v>367</v>
      </c>
      <c r="I501" s="284" t="str">
        <f>IF(COUNTIF($C$4:C510,C510)&gt;1,1,"")</f>
        <v/>
      </c>
    </row>
    <row r="502" spans="2:9" ht="18.75" customHeight="1">
      <c r="B502" s="284" t="str">
        <f t="shared" si="100"/>
        <v>高知県穴内港</v>
      </c>
      <c r="C502" s="301">
        <v>390909</v>
      </c>
      <c r="D502" s="221">
        <v>392031</v>
      </c>
      <c r="E502" s="307" t="s">
        <v>1375</v>
      </c>
      <c r="F502" s="220" t="s">
        <v>1641</v>
      </c>
      <c r="G502" s="221" t="s">
        <v>1635</v>
      </c>
      <c r="H502" s="302" t="s">
        <v>1643</v>
      </c>
      <c r="I502" s="284" t="str">
        <f>IF(COUNTIF($C$4:C511,C511)&gt;1,1,"")</f>
        <v/>
      </c>
    </row>
    <row r="503" spans="2:9" ht="18.75" customHeight="1">
      <c r="B503" s="284" t="str">
        <f t="shared" si="100"/>
        <v>高知県奈半利港</v>
      </c>
      <c r="C503" s="301">
        <v>391000</v>
      </c>
      <c r="D503" s="221">
        <v>393029</v>
      </c>
      <c r="E503" s="307" t="s">
        <v>1375</v>
      </c>
      <c r="F503" s="220" t="s">
        <v>1642</v>
      </c>
      <c r="G503" s="221" t="s">
        <v>1636</v>
      </c>
      <c r="H503" s="302" t="s">
        <v>1643</v>
      </c>
      <c r="I503" s="284" t="str">
        <f>IF(COUNTIF($C$4:C512,C512)&gt;1,1,"")</f>
        <v/>
      </c>
    </row>
    <row r="504" spans="2:9" ht="18.75" customHeight="1">
      <c r="B504" s="284" t="str">
        <f t="shared" si="100"/>
        <v>福岡県博多港（西戸崎港）</v>
      </c>
      <c r="C504" s="301">
        <v>400114</v>
      </c>
      <c r="D504" s="221">
        <v>401307</v>
      </c>
      <c r="E504" s="307" t="s">
        <v>1383</v>
      </c>
      <c r="F504" s="220" t="s">
        <v>1384</v>
      </c>
      <c r="G504" s="221" t="s">
        <v>839</v>
      </c>
      <c r="H504" s="302" t="s">
        <v>356</v>
      </c>
      <c r="I504" s="284" t="str">
        <f>IF(COUNTIF($C$4:C513,C513)&gt;1,1,"")</f>
        <v/>
      </c>
    </row>
    <row r="505" spans="2:9" ht="18.75" customHeight="1">
      <c r="B505" s="284" t="str">
        <f t="shared" si="100"/>
        <v>福岡県北九州港</v>
      </c>
      <c r="C505" s="301">
        <v>400319</v>
      </c>
      <c r="D505" s="221">
        <v>401005</v>
      </c>
      <c r="E505" s="307" t="s">
        <v>1383</v>
      </c>
      <c r="F505" s="220" t="s">
        <v>1385</v>
      </c>
      <c r="G505" s="221" t="s">
        <v>840</v>
      </c>
      <c r="H505" s="302" t="s">
        <v>356</v>
      </c>
      <c r="I505" s="284" t="str">
        <f>IF(COUNTIF($C$4:C514,C514)&gt;1,1,"")</f>
        <v/>
      </c>
    </row>
    <row r="506" spans="2:9" ht="18.75" customHeight="1">
      <c r="B506" s="284" t="str">
        <f t="shared" si="100"/>
        <v>福岡県三池港</v>
      </c>
      <c r="C506" s="301">
        <v>400416</v>
      </c>
      <c r="D506" s="221">
        <v>402028</v>
      </c>
      <c r="E506" s="307" t="s">
        <v>1383</v>
      </c>
      <c r="F506" s="220" t="s">
        <v>1386</v>
      </c>
      <c r="G506" s="221" t="s">
        <v>841</v>
      </c>
      <c r="H506" s="302" t="s">
        <v>356</v>
      </c>
      <c r="I506" s="284" t="str">
        <f>IF(COUNTIF($C$4:C515,C515)&gt;1,1,"")</f>
        <v/>
      </c>
    </row>
    <row r="507" spans="2:9" ht="18.75" customHeight="1">
      <c r="B507" s="284" t="str">
        <f t="shared" si="100"/>
        <v>福岡県苅田港</v>
      </c>
      <c r="C507" s="301">
        <v>400513</v>
      </c>
      <c r="D507" s="221">
        <v>406210</v>
      </c>
      <c r="E507" s="307" t="s">
        <v>1383</v>
      </c>
      <c r="F507" s="220" t="s">
        <v>1387</v>
      </c>
      <c r="G507" s="221" t="s">
        <v>842</v>
      </c>
      <c r="H507" s="302" t="s">
        <v>356</v>
      </c>
      <c r="I507" s="284" t="str">
        <f>IF(COUNTIF($C$4:C516,C516)&gt;1,1,"")</f>
        <v/>
      </c>
    </row>
    <row r="508" spans="2:9" ht="18.75" customHeight="1">
      <c r="B508" s="284" t="str">
        <f t="shared" si="100"/>
        <v>福岡県宇島港</v>
      </c>
      <c r="C508" s="301">
        <v>400602</v>
      </c>
      <c r="D508" s="221">
        <v>402141</v>
      </c>
      <c r="E508" s="307" t="s">
        <v>1383</v>
      </c>
      <c r="F508" s="220" t="s">
        <v>1388</v>
      </c>
      <c r="G508" s="221" t="s">
        <v>843</v>
      </c>
      <c r="H508" s="302" t="s">
        <v>367</v>
      </c>
      <c r="I508" s="284" t="str">
        <f>IF(COUNTIF($C$4:C517,C517)&gt;1,1,"")</f>
        <v/>
      </c>
    </row>
    <row r="509" spans="2:9" ht="18.75" customHeight="1">
      <c r="B509" s="284" t="str">
        <f t="shared" si="100"/>
        <v>福岡県芦屋港</v>
      </c>
      <c r="C509" s="301">
        <v>400807</v>
      </c>
      <c r="D509" s="221">
        <v>403814</v>
      </c>
      <c r="E509" s="307" t="s">
        <v>1383</v>
      </c>
      <c r="F509" s="220" t="s">
        <v>1389</v>
      </c>
      <c r="G509" s="221" t="s">
        <v>844</v>
      </c>
      <c r="H509" s="302" t="s">
        <v>367</v>
      </c>
      <c r="I509" s="284" t="str">
        <f>IF(COUNTIF($C$4:C518,C518)&gt;1,1,"")</f>
        <v/>
      </c>
    </row>
    <row r="510" spans="2:9" ht="18.75" customHeight="1">
      <c r="B510" s="284" t="str">
        <f t="shared" si="100"/>
        <v>佐賀県唐津港</v>
      </c>
      <c r="C510" s="301">
        <v>410110</v>
      </c>
      <c r="D510" s="221">
        <v>412023</v>
      </c>
      <c r="E510" s="307" t="s">
        <v>1390</v>
      </c>
      <c r="F510" s="220" t="s">
        <v>1391</v>
      </c>
      <c r="G510" s="221" t="s">
        <v>845</v>
      </c>
      <c r="H510" s="302" t="s">
        <v>356</v>
      </c>
      <c r="I510" s="284" t="str">
        <f>IF(COUNTIF($C$4:C519,C519)&gt;1,1,"")</f>
        <v/>
      </c>
    </row>
    <row r="511" spans="2:9" ht="18.75" customHeight="1">
      <c r="B511" s="284" t="str">
        <f t="shared" si="100"/>
        <v>佐賀県伊万里港</v>
      </c>
      <c r="C511" s="301">
        <v>410217</v>
      </c>
      <c r="D511" s="221">
        <v>412058</v>
      </c>
      <c r="E511" s="307" t="s">
        <v>1390</v>
      </c>
      <c r="F511" s="220" t="s">
        <v>1392</v>
      </c>
      <c r="G511" s="221" t="s">
        <v>846</v>
      </c>
      <c r="H511" s="302" t="s">
        <v>356</v>
      </c>
      <c r="I511" s="284" t="str">
        <f>IF(COUNTIF($C$4:C520,C520)&gt;1,1,"")</f>
        <v/>
      </c>
    </row>
    <row r="512" spans="2:9" ht="18.75" customHeight="1">
      <c r="B512" s="284" t="str">
        <f t="shared" si="100"/>
        <v>佐賀県星賀港</v>
      </c>
      <c r="C512" s="301">
        <v>410306</v>
      </c>
      <c r="D512" s="221">
        <v>412023</v>
      </c>
      <c r="E512" s="307" t="s">
        <v>1390</v>
      </c>
      <c r="F512" s="220" t="s">
        <v>1391</v>
      </c>
      <c r="G512" s="221" t="s">
        <v>847</v>
      </c>
      <c r="H512" s="302" t="s">
        <v>367</v>
      </c>
      <c r="I512" s="284" t="str">
        <f>IF(COUNTIF($C$4:C521,C521)&gt;1,1,"")</f>
        <v/>
      </c>
    </row>
    <row r="513" spans="2:9" ht="18.75" customHeight="1">
      <c r="B513" s="284" t="str">
        <f t="shared" si="100"/>
        <v>佐賀県名護屋漁港</v>
      </c>
      <c r="C513" s="301">
        <v>410403</v>
      </c>
      <c r="D513" s="221">
        <v>412023</v>
      </c>
      <c r="E513" s="307" t="s">
        <v>1390</v>
      </c>
      <c r="F513" s="220" t="s">
        <v>1391</v>
      </c>
      <c r="G513" s="221" t="s">
        <v>848</v>
      </c>
      <c r="H513" s="302" t="s">
        <v>367</v>
      </c>
      <c r="I513" s="284" t="str">
        <f>IF(COUNTIF($C$4:C522,C522)&gt;1,1,"")</f>
        <v/>
      </c>
    </row>
    <row r="514" spans="2:9" ht="18.75" customHeight="1">
      <c r="B514" s="284" t="str">
        <f t="shared" si="100"/>
        <v>佐賀県住ノ江港〔福富地区〕</v>
      </c>
      <c r="C514" s="301">
        <v>410501</v>
      </c>
      <c r="D514" s="221">
        <v>414255</v>
      </c>
      <c r="E514" s="307" t="s">
        <v>1390</v>
      </c>
      <c r="F514" s="220" t="s">
        <v>1393</v>
      </c>
      <c r="G514" s="221" t="s">
        <v>849</v>
      </c>
      <c r="H514" s="302" t="s">
        <v>367</v>
      </c>
      <c r="I514" s="284" t="str">
        <f>IF(COUNTIF($C$4:C523,C523)&gt;1,1,"")</f>
        <v/>
      </c>
    </row>
    <row r="515" spans="2:9" ht="18.75" customHeight="1">
      <c r="B515" s="284" t="str">
        <f t="shared" si="100"/>
        <v>佐賀県呼子港</v>
      </c>
      <c r="C515" s="301">
        <v>410608</v>
      </c>
      <c r="D515" s="221">
        <v>412023</v>
      </c>
      <c r="E515" s="307" t="s">
        <v>1390</v>
      </c>
      <c r="F515" s="220" t="s">
        <v>1391</v>
      </c>
      <c r="G515" s="221" t="s">
        <v>850</v>
      </c>
      <c r="H515" s="302" t="s">
        <v>367</v>
      </c>
      <c r="I515" s="284" t="str">
        <f>IF(COUNTIF($C$4:C524,C524)&gt;1,1,"")</f>
        <v/>
      </c>
    </row>
    <row r="516" spans="2:9" ht="18.75" customHeight="1">
      <c r="B516" s="284" t="str">
        <f t="shared" ref="B516:B579" si="101">E516&amp;G516</f>
        <v>佐賀県玄海原子力発電所専用港</v>
      </c>
      <c r="C516" s="301">
        <v>410705</v>
      </c>
      <c r="D516" s="221">
        <v>413879</v>
      </c>
      <c r="E516" s="307" t="s">
        <v>1390</v>
      </c>
      <c r="F516" s="220" t="s">
        <v>1394</v>
      </c>
      <c r="G516" s="221" t="s">
        <v>851</v>
      </c>
      <c r="H516" s="302" t="s">
        <v>367</v>
      </c>
      <c r="I516" s="284" t="str">
        <f>IF(COUNTIF($C$4:C525,C525)&gt;1,1,"")</f>
        <v/>
      </c>
    </row>
    <row r="517" spans="2:9" ht="18.75" customHeight="1">
      <c r="B517" s="284" t="str">
        <f t="shared" si="101"/>
        <v>佐賀県住ノ江港〔芦刈地区〕</v>
      </c>
      <c r="C517" s="301">
        <v>410802</v>
      </c>
      <c r="D517" s="221">
        <v>412082</v>
      </c>
      <c r="E517" s="307" t="s">
        <v>1390</v>
      </c>
      <c r="F517" s="220" t="s">
        <v>1395</v>
      </c>
      <c r="G517" s="221" t="s">
        <v>852</v>
      </c>
      <c r="H517" s="302" t="s">
        <v>367</v>
      </c>
      <c r="I517" s="284" t="str">
        <f>IF(COUNTIF($C$4:C526,C526)&gt;1,1,"")</f>
        <v/>
      </c>
    </row>
    <row r="518" spans="2:9" ht="18.75" customHeight="1">
      <c r="B518" s="284" t="str">
        <f t="shared" si="101"/>
        <v>長崎県長崎港</v>
      </c>
      <c r="C518" s="301">
        <v>420115</v>
      </c>
      <c r="D518" s="221">
        <v>422011</v>
      </c>
      <c r="E518" s="307" t="s">
        <v>1396</v>
      </c>
      <c r="F518" s="220" t="s">
        <v>1397</v>
      </c>
      <c r="G518" s="221" t="s">
        <v>853</v>
      </c>
      <c r="H518" s="302" t="s">
        <v>356</v>
      </c>
      <c r="I518" s="284" t="str">
        <f>IF(COUNTIF($C$4:C527,C527)&gt;1,1,"")</f>
        <v/>
      </c>
    </row>
    <row r="519" spans="2:9" ht="18.75" customHeight="1">
      <c r="B519" s="284" t="str">
        <f t="shared" si="101"/>
        <v>長崎県佐世保港</v>
      </c>
      <c r="C519" s="301">
        <v>420212</v>
      </c>
      <c r="D519" s="221">
        <v>422029</v>
      </c>
      <c r="E519" s="307" t="s">
        <v>1396</v>
      </c>
      <c r="F519" s="220" t="s">
        <v>1398</v>
      </c>
      <c r="G519" s="221" t="s">
        <v>854</v>
      </c>
      <c r="H519" s="302" t="s">
        <v>356</v>
      </c>
      <c r="I519" s="284" t="str">
        <f>IF(COUNTIF($C$4:C528,C528)&gt;1,1,"")</f>
        <v/>
      </c>
    </row>
    <row r="520" spans="2:9" ht="18.75" customHeight="1">
      <c r="B520" s="284" t="str">
        <f t="shared" si="101"/>
        <v>長崎県相浦港</v>
      </c>
      <c r="C520" s="301">
        <v>420301</v>
      </c>
      <c r="D520" s="221">
        <v>422029</v>
      </c>
      <c r="E520" s="307" t="s">
        <v>1396</v>
      </c>
      <c r="F520" s="220" t="s">
        <v>1398</v>
      </c>
      <c r="G520" s="221" t="s">
        <v>855</v>
      </c>
      <c r="H520" s="302" t="s">
        <v>367</v>
      </c>
      <c r="I520" s="284" t="str">
        <f>IF(COUNTIF($C$4:C529,C529)&gt;1,1,"")</f>
        <v/>
      </c>
    </row>
    <row r="521" spans="2:9" ht="18.75" customHeight="1">
      <c r="B521" s="284" t="str">
        <f t="shared" si="101"/>
        <v>長崎県島原港</v>
      </c>
      <c r="C521" s="301">
        <v>420409</v>
      </c>
      <c r="D521" s="221">
        <v>422037</v>
      </c>
      <c r="E521" s="307" t="s">
        <v>1396</v>
      </c>
      <c r="F521" s="220" t="s">
        <v>1399</v>
      </c>
      <c r="G521" s="221" t="s">
        <v>856</v>
      </c>
      <c r="H521" s="302" t="s">
        <v>367</v>
      </c>
      <c r="I521" s="284" t="str">
        <f>IF(COUNTIF($C$4:C530,C530)&gt;1,1,"")</f>
        <v/>
      </c>
    </row>
    <row r="522" spans="2:9" ht="18.75" customHeight="1">
      <c r="B522" s="284" t="str">
        <f t="shared" si="101"/>
        <v>長崎県横島港</v>
      </c>
      <c r="C522" s="301">
        <v>420506</v>
      </c>
      <c r="D522" s="221">
        <v>422045</v>
      </c>
      <c r="E522" s="307" t="s">
        <v>1396</v>
      </c>
      <c r="F522" s="220" t="s">
        <v>1400</v>
      </c>
      <c r="G522" s="221" t="s">
        <v>857</v>
      </c>
      <c r="H522" s="302" t="s">
        <v>367</v>
      </c>
      <c r="I522" s="284" t="str">
        <f>IF(COUNTIF($C$4:C531,C531)&gt;1,1,"")</f>
        <v/>
      </c>
    </row>
    <row r="523" spans="2:9" ht="18.75" customHeight="1">
      <c r="B523" s="284" t="str">
        <f t="shared" si="101"/>
        <v>長崎県平戸港</v>
      </c>
      <c r="C523" s="301">
        <v>420603</v>
      </c>
      <c r="D523" s="221">
        <v>422070</v>
      </c>
      <c r="E523" s="307" t="s">
        <v>1396</v>
      </c>
      <c r="F523" s="220" t="s">
        <v>1401</v>
      </c>
      <c r="G523" s="221" t="s">
        <v>858</v>
      </c>
      <c r="H523" s="302" t="s">
        <v>367</v>
      </c>
      <c r="I523" s="284" t="str">
        <f>IF(COUNTIF($C$4:C532,C532)&gt;1,1,"")</f>
        <v/>
      </c>
    </row>
    <row r="524" spans="2:9" ht="18.75" customHeight="1">
      <c r="B524" s="284" t="str">
        <f t="shared" si="101"/>
        <v>長崎県飛島港</v>
      </c>
      <c r="C524" s="301">
        <v>420701</v>
      </c>
      <c r="D524" s="221">
        <v>422088</v>
      </c>
      <c r="E524" s="307" t="s">
        <v>1396</v>
      </c>
      <c r="F524" s="220" t="s">
        <v>1402</v>
      </c>
      <c r="G524" s="221" t="s">
        <v>859</v>
      </c>
      <c r="H524" s="302" t="s">
        <v>367</v>
      </c>
      <c r="I524" s="284" t="str">
        <f>IF(COUNTIF($C$4:C533,C533)&gt;1,1,"")</f>
        <v/>
      </c>
    </row>
    <row r="525" spans="2:9" ht="18.75" customHeight="1">
      <c r="B525" s="284" t="str">
        <f t="shared" si="101"/>
        <v>長崎県松浦港</v>
      </c>
      <c r="C525" s="301">
        <v>420816</v>
      </c>
      <c r="D525" s="221">
        <v>422088</v>
      </c>
      <c r="E525" s="307" t="s">
        <v>1396</v>
      </c>
      <c r="F525" s="220" t="s">
        <v>1402</v>
      </c>
      <c r="G525" s="221" t="s">
        <v>860</v>
      </c>
      <c r="H525" s="302" t="s">
        <v>356</v>
      </c>
      <c r="I525" s="284" t="str">
        <f>IF(COUNTIF($C$4:C534,C534)&gt;1,1,"")</f>
        <v/>
      </c>
    </row>
    <row r="526" spans="2:9" ht="18.75" customHeight="1">
      <c r="B526" s="284" t="str">
        <f t="shared" si="101"/>
        <v>長崎県高島港</v>
      </c>
      <c r="C526" s="301">
        <v>420905</v>
      </c>
      <c r="D526" s="221">
        <v>422011</v>
      </c>
      <c r="E526" s="307" t="s">
        <v>1396</v>
      </c>
      <c r="F526" s="220" t="s">
        <v>1397</v>
      </c>
      <c r="G526" s="221" t="s">
        <v>861</v>
      </c>
      <c r="H526" s="302" t="s">
        <v>367</v>
      </c>
      <c r="I526" s="284" t="str">
        <f>IF(COUNTIF($C$4:C535,C535)&gt;1,1,"")</f>
        <v/>
      </c>
    </row>
    <row r="527" spans="2:9" ht="18.75" customHeight="1">
      <c r="B527" s="284" t="str">
        <f t="shared" si="101"/>
        <v>長崎県崎戸港</v>
      </c>
      <c r="C527" s="301">
        <v>421006</v>
      </c>
      <c r="D527" s="221">
        <v>422126</v>
      </c>
      <c r="E527" s="307" t="s">
        <v>1396</v>
      </c>
      <c r="F527" s="220" t="s">
        <v>1403</v>
      </c>
      <c r="G527" s="221" t="s">
        <v>862</v>
      </c>
      <c r="H527" s="302" t="s">
        <v>367</v>
      </c>
      <c r="I527" s="284" t="str">
        <f>IF(COUNTIF($C$4:C536,C536)&gt;1,1,"")</f>
        <v/>
      </c>
    </row>
    <row r="528" spans="2:9" ht="18.75" customHeight="1">
      <c r="B528" s="284" t="str">
        <f t="shared" si="101"/>
        <v>長崎県池島港</v>
      </c>
      <c r="C528" s="301">
        <v>421103</v>
      </c>
      <c r="D528" s="221">
        <v>422011</v>
      </c>
      <c r="E528" s="307" t="s">
        <v>1396</v>
      </c>
      <c r="F528" s="220" t="s">
        <v>1397</v>
      </c>
      <c r="G528" s="221" t="s">
        <v>863</v>
      </c>
      <c r="H528" s="302" t="s">
        <v>367</v>
      </c>
      <c r="I528" s="284" t="str">
        <f>IF(COUNTIF($C$4:C537,C537)&gt;1,1,"")</f>
        <v/>
      </c>
    </row>
    <row r="529" spans="2:9" ht="18.75" customHeight="1">
      <c r="B529" s="284" t="str">
        <f t="shared" si="101"/>
        <v>長崎県伊王島港</v>
      </c>
      <c r="C529" s="301">
        <v>421201</v>
      </c>
      <c r="D529" s="221">
        <v>422011</v>
      </c>
      <c r="E529" s="307" t="s">
        <v>1396</v>
      </c>
      <c r="F529" s="220" t="s">
        <v>1397</v>
      </c>
      <c r="G529" s="221" t="s">
        <v>864</v>
      </c>
      <c r="H529" s="302" t="s">
        <v>367</v>
      </c>
      <c r="I529" s="284" t="str">
        <f>IF(COUNTIF($C$4:C538,C538)&gt;1,1,"")</f>
        <v/>
      </c>
    </row>
    <row r="530" spans="2:9" ht="18.75" customHeight="1">
      <c r="B530" s="284" t="str">
        <f t="shared" si="101"/>
        <v>長崎県肥前大島港</v>
      </c>
      <c r="C530" s="301">
        <v>421308</v>
      </c>
      <c r="D530" s="221">
        <v>422126</v>
      </c>
      <c r="E530" s="307" t="s">
        <v>1396</v>
      </c>
      <c r="F530" s="220" t="s">
        <v>1403</v>
      </c>
      <c r="G530" s="221" t="s">
        <v>865</v>
      </c>
      <c r="H530" s="302" t="s">
        <v>367</v>
      </c>
      <c r="I530" s="284" t="str">
        <f>IF(COUNTIF($C$4:C539,C539)&gt;1,1,"")</f>
        <v/>
      </c>
    </row>
    <row r="531" spans="2:9" ht="18.75" customHeight="1">
      <c r="B531" s="284" t="str">
        <f t="shared" si="101"/>
        <v>長崎県福島港</v>
      </c>
      <c r="C531" s="301">
        <v>421405</v>
      </c>
      <c r="D531" s="221">
        <v>422088</v>
      </c>
      <c r="E531" s="307" t="s">
        <v>1396</v>
      </c>
      <c r="F531" s="220" t="s">
        <v>1402</v>
      </c>
      <c r="G531" s="221" t="s">
        <v>398</v>
      </c>
      <c r="H531" s="302" t="s">
        <v>367</v>
      </c>
      <c r="I531" s="284" t="str">
        <f>IF(COUNTIF($C$4:C540,C540)&gt;1,1,"")</f>
        <v/>
      </c>
    </row>
    <row r="532" spans="2:9" ht="18.75" customHeight="1">
      <c r="B532" s="284" t="str">
        <f t="shared" si="101"/>
        <v>長崎県臼ノ浦港</v>
      </c>
      <c r="C532" s="301">
        <v>421502</v>
      </c>
      <c r="D532" s="221">
        <v>422029</v>
      </c>
      <c r="E532" s="307" t="s">
        <v>1396</v>
      </c>
      <c r="F532" s="220" t="s">
        <v>1398</v>
      </c>
      <c r="G532" s="221" t="s">
        <v>866</v>
      </c>
      <c r="H532" s="302" t="s">
        <v>367</v>
      </c>
      <c r="I532" s="284" t="str">
        <f>IF(COUNTIF($C$4:C541,C541)&gt;1,1,"")</f>
        <v/>
      </c>
    </row>
    <row r="533" spans="2:9" ht="18.75" customHeight="1">
      <c r="B533" s="284" t="str">
        <f t="shared" si="101"/>
        <v>長崎県郷ノ浦港</v>
      </c>
      <c r="C533" s="301">
        <v>421600</v>
      </c>
      <c r="D533" s="221">
        <v>422100</v>
      </c>
      <c r="E533" s="307" t="s">
        <v>1396</v>
      </c>
      <c r="F533" s="220" t="s">
        <v>1404</v>
      </c>
      <c r="G533" s="221" t="s">
        <v>867</v>
      </c>
      <c r="H533" s="302" t="s">
        <v>367</v>
      </c>
      <c r="I533" s="284" t="str">
        <f>IF(COUNTIF($C$4:C542,C542)&gt;1,1,"")</f>
        <v/>
      </c>
    </row>
    <row r="534" spans="2:9" ht="18.75" customHeight="1">
      <c r="B534" s="284" t="str">
        <f t="shared" si="101"/>
        <v>長崎県勝本港</v>
      </c>
      <c r="C534" s="301">
        <v>421707</v>
      </c>
      <c r="D534" s="221">
        <v>422100</v>
      </c>
      <c r="E534" s="307" t="s">
        <v>1396</v>
      </c>
      <c r="F534" s="220" t="s">
        <v>1404</v>
      </c>
      <c r="G534" s="221" t="s">
        <v>868</v>
      </c>
      <c r="H534" s="302" t="s">
        <v>367</v>
      </c>
      <c r="I534" s="284" t="str">
        <f>IF(COUNTIF($C$4:C543,C543)&gt;1,1,"")</f>
        <v/>
      </c>
    </row>
    <row r="535" spans="2:9" ht="18.75" customHeight="1">
      <c r="B535" s="284" t="str">
        <f t="shared" si="101"/>
        <v>長崎県芦辺港</v>
      </c>
      <c r="C535" s="301">
        <v>421804</v>
      </c>
      <c r="D535" s="221">
        <v>422100</v>
      </c>
      <c r="E535" s="307" t="s">
        <v>1396</v>
      </c>
      <c r="F535" s="220" t="s">
        <v>1404</v>
      </c>
      <c r="G535" s="221" t="s">
        <v>869</v>
      </c>
      <c r="H535" s="302" t="s">
        <v>367</v>
      </c>
      <c r="I535" s="284" t="str">
        <f>IF(COUNTIF($C$4:C544,C544)&gt;1,1,"")</f>
        <v/>
      </c>
    </row>
    <row r="536" spans="2:9" ht="18.75" customHeight="1">
      <c r="B536" s="284" t="str">
        <f t="shared" si="101"/>
        <v>長崎県厳原港</v>
      </c>
      <c r="C536" s="301">
        <v>421910</v>
      </c>
      <c r="D536" s="221">
        <v>422096</v>
      </c>
      <c r="E536" s="307" t="s">
        <v>1396</v>
      </c>
      <c r="F536" s="220" t="s">
        <v>1405</v>
      </c>
      <c r="G536" s="221" t="s">
        <v>870</v>
      </c>
      <c r="H536" s="302" t="s">
        <v>356</v>
      </c>
      <c r="I536" s="284" t="str">
        <f>IF(COUNTIF($C$4:C545,C545)&gt;1,1,"")</f>
        <v/>
      </c>
    </row>
    <row r="537" spans="2:9" ht="18.75" customHeight="1">
      <c r="B537" s="284" t="str">
        <f t="shared" si="101"/>
        <v>長崎県比田勝港</v>
      </c>
      <c r="C537" s="301">
        <v>422002</v>
      </c>
      <c r="D537" s="221">
        <v>422096</v>
      </c>
      <c r="E537" s="307" t="s">
        <v>1396</v>
      </c>
      <c r="F537" s="220" t="s">
        <v>1405</v>
      </c>
      <c r="G537" s="221" t="s">
        <v>871</v>
      </c>
      <c r="H537" s="302" t="s">
        <v>367</v>
      </c>
      <c r="I537" s="284" t="str">
        <f>IF(COUNTIF($C$4:C546,C546)&gt;1,1,"")</f>
        <v/>
      </c>
    </row>
    <row r="538" spans="2:9" ht="18.75" customHeight="1">
      <c r="B538" s="284" t="str">
        <f t="shared" si="101"/>
        <v>長崎県石田港（印通寺港）</v>
      </c>
      <c r="C538" s="301">
        <v>422100</v>
      </c>
      <c r="D538" s="221">
        <v>422100</v>
      </c>
      <c r="E538" s="307" t="s">
        <v>1396</v>
      </c>
      <c r="F538" s="220" t="s">
        <v>1404</v>
      </c>
      <c r="G538" s="221" t="s">
        <v>872</v>
      </c>
      <c r="H538" s="302" t="s">
        <v>367</v>
      </c>
      <c r="I538" s="284" t="str">
        <f>IF(COUNTIF($C$4:C547,C547)&gt;1,1,"")</f>
        <v/>
      </c>
    </row>
    <row r="539" spans="2:9" ht="18.75" customHeight="1">
      <c r="B539" s="284" t="str">
        <f t="shared" si="101"/>
        <v>長崎県口ノ津港</v>
      </c>
      <c r="C539" s="301">
        <v>422207</v>
      </c>
      <c r="D539" s="221">
        <v>422142</v>
      </c>
      <c r="E539" s="307" t="s">
        <v>1396</v>
      </c>
      <c r="F539" s="220" t="s">
        <v>1406</v>
      </c>
      <c r="G539" s="221" t="s">
        <v>873</v>
      </c>
      <c r="H539" s="302" t="s">
        <v>367</v>
      </c>
      <c r="I539" s="284" t="str">
        <f>IF(COUNTIF($C$4:C548,C548)&gt;1,1,"")</f>
        <v/>
      </c>
    </row>
    <row r="540" spans="2:9" ht="18.75" customHeight="1">
      <c r="B540" s="284" t="str">
        <f t="shared" si="101"/>
        <v>長崎県茂木港</v>
      </c>
      <c r="C540" s="301">
        <v>422304</v>
      </c>
      <c r="D540" s="221">
        <v>422011</v>
      </c>
      <c r="E540" s="307" t="s">
        <v>1396</v>
      </c>
      <c r="F540" s="220" t="s">
        <v>1397</v>
      </c>
      <c r="G540" s="221" t="s">
        <v>874</v>
      </c>
      <c r="H540" s="302" t="s">
        <v>367</v>
      </c>
      <c r="I540" s="284" t="str">
        <f>IF(COUNTIF($C$4:C549,C549)&gt;1,1,"")</f>
        <v/>
      </c>
    </row>
    <row r="541" spans="2:9" ht="18.75" customHeight="1">
      <c r="B541" s="284" t="str">
        <f t="shared" si="101"/>
        <v>長崎県松島港</v>
      </c>
      <c r="C541" s="301">
        <v>422410</v>
      </c>
      <c r="D541" s="221">
        <v>422126</v>
      </c>
      <c r="E541" s="307" t="s">
        <v>1396</v>
      </c>
      <c r="F541" s="220" t="s">
        <v>1403</v>
      </c>
      <c r="G541" s="221" t="s">
        <v>875</v>
      </c>
      <c r="H541" s="302" t="s">
        <v>356</v>
      </c>
      <c r="I541" s="284" t="str">
        <f>IF(COUNTIF($C$4:C550,C550)&gt;1,1,"")</f>
        <v/>
      </c>
    </row>
    <row r="542" spans="2:9" ht="18.75" customHeight="1">
      <c r="B542" s="284" t="str">
        <f t="shared" si="101"/>
        <v>長崎県青方港</v>
      </c>
      <c r="C542" s="301">
        <v>422509</v>
      </c>
      <c r="D542" s="221">
        <v>424111</v>
      </c>
      <c r="E542" s="307" t="s">
        <v>1396</v>
      </c>
      <c r="F542" s="220" t="s">
        <v>1407</v>
      </c>
      <c r="G542" s="221" t="s">
        <v>876</v>
      </c>
      <c r="H542" s="302" t="s">
        <v>367</v>
      </c>
      <c r="I542" s="284" t="str">
        <f>IF(COUNTIF($C$4:C551,C551)&gt;1,1,"")</f>
        <v/>
      </c>
    </row>
    <row r="543" spans="2:9" ht="18.75" customHeight="1">
      <c r="B543" s="284" t="str">
        <f t="shared" si="101"/>
        <v>長崎県福江港</v>
      </c>
      <c r="C543" s="301">
        <v>422606</v>
      </c>
      <c r="D543" s="221">
        <v>422118</v>
      </c>
      <c r="E543" s="307" t="s">
        <v>1396</v>
      </c>
      <c r="F543" s="220" t="s">
        <v>1408</v>
      </c>
      <c r="G543" s="221" t="s">
        <v>553</v>
      </c>
      <c r="H543" s="302" t="s">
        <v>367</v>
      </c>
      <c r="I543" s="284" t="str">
        <f>IF(COUNTIF($C$4:C552,C552)&gt;1,1,"")</f>
        <v/>
      </c>
    </row>
    <row r="544" spans="2:9" ht="18.75" customHeight="1">
      <c r="B544" s="284" t="str">
        <f t="shared" si="101"/>
        <v>長崎県小長井港（築切港）</v>
      </c>
      <c r="C544" s="301">
        <v>422703</v>
      </c>
      <c r="D544" s="221">
        <v>422045</v>
      </c>
      <c r="E544" s="307" t="s">
        <v>1396</v>
      </c>
      <c r="F544" s="220" t="s">
        <v>1400</v>
      </c>
      <c r="G544" s="221" t="s">
        <v>877</v>
      </c>
      <c r="H544" s="302" t="s">
        <v>367</v>
      </c>
      <c r="I544" s="284" t="str">
        <f>IF(COUNTIF($C$4:C553,C553)&gt;1,1,"")</f>
        <v/>
      </c>
    </row>
    <row r="545" spans="2:9" ht="18.75" customHeight="1">
      <c r="B545" s="284" t="str">
        <f t="shared" si="101"/>
        <v>長崎県相の浦港</v>
      </c>
      <c r="C545" s="301">
        <v>422801</v>
      </c>
      <c r="D545" s="221">
        <v>422118</v>
      </c>
      <c r="E545" s="307" t="s">
        <v>1396</v>
      </c>
      <c r="F545" s="220" t="s">
        <v>1408</v>
      </c>
      <c r="G545" s="221" t="s">
        <v>878</v>
      </c>
      <c r="H545" s="302" t="s">
        <v>367</v>
      </c>
      <c r="I545" s="284" t="str">
        <f>IF(COUNTIF($C$4:C554,C554)&gt;1,1,"")</f>
        <v/>
      </c>
    </row>
    <row r="546" spans="2:9" ht="18.75" customHeight="1">
      <c r="B546" s="284" t="str">
        <f t="shared" si="101"/>
        <v>長崎県若松港</v>
      </c>
      <c r="C546" s="301">
        <v>422908</v>
      </c>
      <c r="D546" s="221">
        <v>424111</v>
      </c>
      <c r="E546" s="307" t="s">
        <v>1396</v>
      </c>
      <c r="F546" s="220" t="s">
        <v>1407</v>
      </c>
      <c r="G546" s="221" t="s">
        <v>879</v>
      </c>
      <c r="H546" s="302" t="s">
        <v>367</v>
      </c>
      <c r="I546" s="284" t="str">
        <f>IF(COUNTIF($C$4:C555,C555)&gt;1,1,"")</f>
        <v/>
      </c>
    </row>
    <row r="547" spans="2:9" ht="18.75" customHeight="1">
      <c r="B547" s="284" t="str">
        <f t="shared" si="101"/>
        <v>長崎県小値賀港</v>
      </c>
      <c r="C547" s="301">
        <v>423009</v>
      </c>
      <c r="D547" s="221">
        <v>423831</v>
      </c>
      <c r="E547" s="307" t="s">
        <v>1396</v>
      </c>
      <c r="F547" s="220" t="s">
        <v>1409</v>
      </c>
      <c r="G547" s="221" t="s">
        <v>880</v>
      </c>
      <c r="H547" s="302" t="s">
        <v>367</v>
      </c>
      <c r="I547" s="284" t="str">
        <f>IF(COUNTIF($C$4:C556,C556)&gt;1,1,"")</f>
        <v/>
      </c>
    </row>
    <row r="548" spans="2:9" ht="18.75" customHeight="1">
      <c r="B548" s="284" t="str">
        <f t="shared" si="101"/>
        <v>長崎県宇久平港</v>
      </c>
      <c r="C548" s="301">
        <v>423106</v>
      </c>
      <c r="D548" s="221">
        <v>422029</v>
      </c>
      <c r="E548" s="307" t="s">
        <v>1396</v>
      </c>
      <c r="F548" s="220" t="s">
        <v>1398</v>
      </c>
      <c r="G548" s="221" t="s">
        <v>881</v>
      </c>
      <c r="H548" s="302" t="s">
        <v>367</v>
      </c>
      <c r="I548" s="284" t="str">
        <f>IF(COUNTIF($C$4:C557,C557)&gt;1,1,"")</f>
        <v/>
      </c>
    </row>
    <row r="549" spans="2:9" ht="18.75" customHeight="1">
      <c r="B549" s="284" t="str">
        <f t="shared" si="101"/>
        <v>長崎県館浦港</v>
      </c>
      <c r="C549" s="301">
        <v>423203</v>
      </c>
      <c r="D549" s="221">
        <v>422070</v>
      </c>
      <c r="E549" s="307" t="s">
        <v>1396</v>
      </c>
      <c r="F549" s="220" t="s">
        <v>1401</v>
      </c>
      <c r="G549" s="221" t="s">
        <v>882</v>
      </c>
      <c r="H549" s="302" t="s">
        <v>367</v>
      </c>
      <c r="I549" s="284" t="str">
        <f>IF(COUNTIF($C$4:C558,C558)&gt;1,1,"")</f>
        <v/>
      </c>
    </row>
    <row r="550" spans="2:9" ht="18.75" customHeight="1">
      <c r="B550" s="284" t="str">
        <f t="shared" si="101"/>
        <v>長崎県田平港</v>
      </c>
      <c r="C550" s="301">
        <v>423301</v>
      </c>
      <c r="D550" s="221">
        <v>422070</v>
      </c>
      <c r="E550" s="307" t="s">
        <v>1396</v>
      </c>
      <c r="F550" s="220" t="s">
        <v>1401</v>
      </c>
      <c r="G550" s="221" t="s">
        <v>883</v>
      </c>
      <c r="H550" s="302" t="s">
        <v>367</v>
      </c>
      <c r="I550" s="284" t="str">
        <f>IF(COUNTIF($C$4:C559,C559)&gt;1,1,"")</f>
        <v/>
      </c>
    </row>
    <row r="551" spans="2:9" ht="18.75" customHeight="1">
      <c r="B551" s="284" t="str">
        <f t="shared" si="101"/>
        <v>長崎県須川港</v>
      </c>
      <c r="C551" s="301">
        <v>423408</v>
      </c>
      <c r="D551" s="221">
        <v>422142</v>
      </c>
      <c r="E551" s="307" t="s">
        <v>1396</v>
      </c>
      <c r="F551" s="220" t="s">
        <v>1406</v>
      </c>
      <c r="G551" s="221" t="s">
        <v>884</v>
      </c>
      <c r="H551" s="302" t="s">
        <v>367</v>
      </c>
      <c r="I551" s="284" t="str">
        <f>IF(COUNTIF($C$4:C560,C560)&gt;1,1,"")</f>
        <v/>
      </c>
    </row>
    <row r="552" spans="2:9" ht="18.75" customHeight="1">
      <c r="B552" s="284" t="str">
        <f t="shared" si="101"/>
        <v>長崎県仁位港</v>
      </c>
      <c r="C552" s="301">
        <v>423505</v>
      </c>
      <c r="D552" s="221">
        <v>422096</v>
      </c>
      <c r="E552" s="307" t="s">
        <v>1396</v>
      </c>
      <c r="F552" s="220" t="s">
        <v>1405</v>
      </c>
      <c r="G552" s="221" t="s">
        <v>885</v>
      </c>
      <c r="H552" s="302" t="s">
        <v>367</v>
      </c>
      <c r="I552" s="284" t="str">
        <f>IF(COUNTIF($C$4:C561,C561)&gt;1,1,"")</f>
        <v/>
      </c>
    </row>
    <row r="553" spans="2:9" ht="18.75" customHeight="1">
      <c r="B553" s="284" t="str">
        <f t="shared" si="101"/>
        <v>長崎県奈良尾港</v>
      </c>
      <c r="C553" s="301">
        <v>423602</v>
      </c>
      <c r="D553" s="221">
        <v>424111</v>
      </c>
      <c r="E553" s="307" t="s">
        <v>1396</v>
      </c>
      <c r="F553" s="220" t="s">
        <v>1407</v>
      </c>
      <c r="G553" s="221" t="s">
        <v>886</v>
      </c>
      <c r="H553" s="302" t="s">
        <v>367</v>
      </c>
      <c r="I553" s="284" t="str">
        <f>IF(COUNTIF($C$4:C562,C562)&gt;1,1,"")</f>
        <v/>
      </c>
    </row>
    <row r="554" spans="2:9" ht="18.75" customHeight="1">
      <c r="B554" s="284" t="str">
        <f t="shared" si="101"/>
        <v>長崎県瀬戸港</v>
      </c>
      <c r="C554" s="301">
        <v>423700</v>
      </c>
      <c r="D554" s="221">
        <v>422126</v>
      </c>
      <c r="E554" s="307" t="s">
        <v>1396</v>
      </c>
      <c r="F554" s="220" t="s">
        <v>1403</v>
      </c>
      <c r="G554" s="221" t="s">
        <v>887</v>
      </c>
      <c r="H554" s="302" t="s">
        <v>367</v>
      </c>
      <c r="I554" s="284" t="str">
        <f>IF(COUNTIF($C$4:C563,C563)&gt;1,1,"")</f>
        <v/>
      </c>
    </row>
    <row r="555" spans="2:9" ht="18.75" customHeight="1">
      <c r="B555" s="284" t="str">
        <f t="shared" si="101"/>
        <v>長崎県浜窄港</v>
      </c>
      <c r="C555" s="301">
        <v>423807</v>
      </c>
      <c r="D555" s="221">
        <v>422118</v>
      </c>
      <c r="E555" s="307" t="s">
        <v>1396</v>
      </c>
      <c r="F555" s="220" t="s">
        <v>1408</v>
      </c>
      <c r="G555" s="221" t="s">
        <v>888</v>
      </c>
      <c r="H555" s="302" t="s">
        <v>367</v>
      </c>
      <c r="I555" s="284" t="str">
        <f>IF(COUNTIF($C$4:C564,C564)&gt;1,1,"")</f>
        <v/>
      </c>
    </row>
    <row r="556" spans="2:9" ht="18.75" customHeight="1">
      <c r="B556" s="284" t="str">
        <f t="shared" si="101"/>
        <v>長崎県小瀬良港</v>
      </c>
      <c r="C556" s="301">
        <v>423904</v>
      </c>
      <c r="D556" s="221">
        <v>424111</v>
      </c>
      <c r="E556" s="307" t="s">
        <v>1396</v>
      </c>
      <c r="F556" s="220" t="s">
        <v>1407</v>
      </c>
      <c r="G556" s="221" t="s">
        <v>889</v>
      </c>
      <c r="H556" s="302" t="s">
        <v>367</v>
      </c>
      <c r="I556" s="284" t="str">
        <f>IF(COUNTIF($C$4:C565,C565)&gt;1,1,"")</f>
        <v/>
      </c>
    </row>
    <row r="557" spans="2:9" ht="18.75" customHeight="1">
      <c r="B557" s="284" t="str">
        <f t="shared" si="101"/>
        <v>長崎県峰港</v>
      </c>
      <c r="C557" s="301">
        <v>424005</v>
      </c>
      <c r="D557" s="221">
        <v>422096</v>
      </c>
      <c r="E557" s="307" t="s">
        <v>1396</v>
      </c>
      <c r="F557" s="220" t="s">
        <v>1405</v>
      </c>
      <c r="G557" s="221" t="s">
        <v>890</v>
      </c>
      <c r="H557" s="302" t="s">
        <v>367</v>
      </c>
      <c r="I557" s="284" t="str">
        <f>IF(COUNTIF($C$4:C566,C566)&gt;1,1,"")</f>
        <v/>
      </c>
    </row>
    <row r="558" spans="2:9" ht="18.75" customHeight="1">
      <c r="B558" s="284" t="str">
        <f t="shared" si="101"/>
        <v>長崎県長与港</v>
      </c>
      <c r="C558" s="301">
        <v>424102</v>
      </c>
      <c r="D558" s="221">
        <v>423076</v>
      </c>
      <c r="E558" s="307" t="s">
        <v>1396</v>
      </c>
      <c r="F558" s="220" t="s">
        <v>1410</v>
      </c>
      <c r="G558" s="221" t="s">
        <v>891</v>
      </c>
      <c r="H558" s="302" t="s">
        <v>367</v>
      </c>
      <c r="I558" s="284" t="str">
        <f>IF(COUNTIF($C$4:C567,C567)&gt;1,1,"")</f>
        <v/>
      </c>
    </row>
    <row r="559" spans="2:9" ht="18.75" customHeight="1">
      <c r="B559" s="284" t="str">
        <f t="shared" si="101"/>
        <v>長崎県時津港</v>
      </c>
      <c r="C559" s="301">
        <v>424200</v>
      </c>
      <c r="D559" s="221">
        <v>423084</v>
      </c>
      <c r="E559" s="307" t="s">
        <v>1396</v>
      </c>
      <c r="F559" s="220" t="s">
        <v>1411</v>
      </c>
      <c r="G559" s="221" t="s">
        <v>892</v>
      </c>
      <c r="H559" s="302" t="s">
        <v>367</v>
      </c>
      <c r="I559" s="284" t="str">
        <f>IF(COUNTIF($C$4:C568,C568)&gt;1,1,"")</f>
        <v/>
      </c>
    </row>
    <row r="560" spans="2:9" ht="18.75" customHeight="1">
      <c r="B560" s="284" t="str">
        <f t="shared" si="101"/>
        <v>長崎県大田和港</v>
      </c>
      <c r="C560" s="301">
        <v>424307</v>
      </c>
      <c r="D560" s="221">
        <v>422126</v>
      </c>
      <c r="E560" s="307" t="s">
        <v>1396</v>
      </c>
      <c r="F560" s="220" t="s">
        <v>1403</v>
      </c>
      <c r="G560" s="221" t="s">
        <v>893</v>
      </c>
      <c r="H560" s="302" t="s">
        <v>367</v>
      </c>
      <c r="I560" s="284" t="str">
        <f>IF(COUNTIF($C$4:C569,C569)&gt;1,1,"")</f>
        <v/>
      </c>
    </row>
    <row r="561" spans="2:9" ht="18.75" customHeight="1">
      <c r="B561" s="284" t="str">
        <f t="shared" si="101"/>
        <v>長崎県的山大島港</v>
      </c>
      <c r="C561" s="301">
        <v>424404</v>
      </c>
      <c r="D561" s="221">
        <v>422070</v>
      </c>
      <c r="E561" s="307" t="s">
        <v>1396</v>
      </c>
      <c r="F561" s="220" t="s">
        <v>1401</v>
      </c>
      <c r="G561" s="221" t="s">
        <v>894</v>
      </c>
      <c r="H561" s="302" t="s">
        <v>367</v>
      </c>
      <c r="I561" s="284" t="str">
        <f>IF(COUNTIF($C$4:C570,C570)&gt;1,1,"")</f>
        <v/>
      </c>
    </row>
    <row r="562" spans="2:9" ht="18.75" customHeight="1">
      <c r="B562" s="284" t="str">
        <f t="shared" si="101"/>
        <v>長崎県長崎オランダ港</v>
      </c>
      <c r="C562" s="301">
        <v>424501</v>
      </c>
      <c r="D562" s="221">
        <v>422126</v>
      </c>
      <c r="E562" s="307" t="s">
        <v>1396</v>
      </c>
      <c r="F562" s="220" t="s">
        <v>1403</v>
      </c>
      <c r="G562" s="221" t="s">
        <v>895</v>
      </c>
      <c r="H562" s="302" t="s">
        <v>367</v>
      </c>
      <c r="I562" s="284" t="str">
        <f>IF(COUNTIF($C$4:C571,C571)&gt;1,1,"")</f>
        <v/>
      </c>
    </row>
    <row r="563" spans="2:9" ht="18.75" customHeight="1">
      <c r="B563" s="284" t="str">
        <f t="shared" si="101"/>
        <v>長崎県多比良港</v>
      </c>
      <c r="C563" s="301">
        <v>424609</v>
      </c>
      <c r="D563" s="221">
        <v>422134</v>
      </c>
      <c r="E563" s="307" t="s">
        <v>1396</v>
      </c>
      <c r="F563" s="220" t="s">
        <v>1412</v>
      </c>
      <c r="G563" s="221" t="s">
        <v>896</v>
      </c>
      <c r="H563" s="302" t="s">
        <v>367</v>
      </c>
      <c r="I563" s="284" t="str">
        <f>IF(COUNTIF($C$4:C572,C572)&gt;1,1,"")</f>
        <v/>
      </c>
    </row>
    <row r="564" spans="2:9" ht="18.75" customHeight="1">
      <c r="B564" s="284" t="str">
        <f t="shared" si="101"/>
        <v>長崎県早岐港</v>
      </c>
      <c r="C564" s="301">
        <v>424706</v>
      </c>
      <c r="D564" s="221">
        <v>422029</v>
      </c>
      <c r="E564" s="307" t="s">
        <v>1396</v>
      </c>
      <c r="F564" s="220" t="s">
        <v>1398</v>
      </c>
      <c r="G564" s="221" t="s">
        <v>897</v>
      </c>
      <c r="H564" s="302" t="s">
        <v>367</v>
      </c>
      <c r="I564" s="284" t="str">
        <f>IF(COUNTIF($C$4:C573,C573)&gt;1,1,"")</f>
        <v/>
      </c>
    </row>
    <row r="565" spans="2:9" ht="18.75" customHeight="1">
      <c r="B565" s="284" t="str">
        <f t="shared" si="101"/>
        <v>長崎県彼杵港</v>
      </c>
      <c r="C565" s="301">
        <v>424803</v>
      </c>
      <c r="D565" s="221">
        <v>423211</v>
      </c>
      <c r="E565" s="307" t="s">
        <v>1396</v>
      </c>
      <c r="F565" s="220" t="s">
        <v>1413</v>
      </c>
      <c r="G565" s="221" t="s">
        <v>898</v>
      </c>
      <c r="H565" s="302" t="s">
        <v>367</v>
      </c>
      <c r="I565" s="284" t="str">
        <f>IF(COUNTIF($C$4:C574,C574)&gt;1,1,"")</f>
        <v/>
      </c>
    </row>
    <row r="566" spans="2:9" ht="18.75" customHeight="1">
      <c r="B566" s="284" t="str">
        <f t="shared" si="101"/>
        <v>長崎県大村港</v>
      </c>
      <c r="C566" s="301">
        <v>424901</v>
      </c>
      <c r="D566" s="221">
        <v>422053</v>
      </c>
      <c r="E566" s="307" t="s">
        <v>1396</v>
      </c>
      <c r="F566" s="220" t="s">
        <v>1414</v>
      </c>
      <c r="G566" s="221" t="s">
        <v>899</v>
      </c>
      <c r="H566" s="302" t="s">
        <v>367</v>
      </c>
      <c r="I566" s="284" t="str">
        <f>IF(COUNTIF($C$4:C575,C575)&gt;1,1,"")</f>
        <v/>
      </c>
    </row>
    <row r="567" spans="2:9" ht="18.75" customHeight="1">
      <c r="B567" s="284" t="str">
        <f t="shared" si="101"/>
        <v>長崎県日比港</v>
      </c>
      <c r="C567" s="301">
        <v>425001</v>
      </c>
      <c r="D567" s="221">
        <v>422088</v>
      </c>
      <c r="E567" s="307" t="s">
        <v>1396</v>
      </c>
      <c r="F567" s="220" t="s">
        <v>1402</v>
      </c>
      <c r="G567" s="221" t="s">
        <v>698</v>
      </c>
      <c r="H567" s="302" t="s">
        <v>367</v>
      </c>
      <c r="I567" s="284" t="str">
        <f>IF(COUNTIF($C$4:C576,C576)&gt;1,1,"")</f>
        <v/>
      </c>
    </row>
    <row r="568" spans="2:9" ht="18.75" customHeight="1">
      <c r="B568" s="284" t="str">
        <f t="shared" si="101"/>
        <v>長崎県三浦湾漁港</v>
      </c>
      <c r="C568" s="301">
        <v>425102</v>
      </c>
      <c r="D568" s="221">
        <v>422096</v>
      </c>
      <c r="E568" s="307" t="s">
        <v>1396</v>
      </c>
      <c r="F568" s="220" t="s">
        <v>1405</v>
      </c>
      <c r="G568" s="221" t="s">
        <v>900</v>
      </c>
      <c r="H568" s="302" t="s">
        <v>367</v>
      </c>
      <c r="I568" s="284" t="str">
        <f>IF(COUNTIF($C$4:C577,C577)&gt;1,1,"")</f>
        <v/>
      </c>
    </row>
    <row r="569" spans="2:9" ht="18.75" customHeight="1">
      <c r="B569" s="284" t="str">
        <f t="shared" si="101"/>
        <v>長崎県岐宿港</v>
      </c>
      <c r="C569" s="301">
        <v>425201</v>
      </c>
      <c r="D569" s="221">
        <v>422118</v>
      </c>
      <c r="E569" s="307" t="s">
        <v>1396</v>
      </c>
      <c r="F569" s="220" t="s">
        <v>1408</v>
      </c>
      <c r="G569" s="221" t="s">
        <v>901</v>
      </c>
      <c r="H569" s="302" t="s">
        <v>367</v>
      </c>
      <c r="I569" s="284" t="str">
        <f>IF(COUNTIF($C$4:C578,C578)&gt;1,1,"")</f>
        <v/>
      </c>
    </row>
    <row r="570" spans="2:9" ht="18.75" customHeight="1">
      <c r="B570" s="284" t="str">
        <f t="shared" si="101"/>
        <v>長崎県富江港</v>
      </c>
      <c r="C570" s="301">
        <v>425303</v>
      </c>
      <c r="D570" s="221">
        <v>422118</v>
      </c>
      <c r="E570" s="307" t="s">
        <v>1396</v>
      </c>
      <c r="F570" s="220" t="s">
        <v>1408</v>
      </c>
      <c r="G570" s="221" t="s">
        <v>902</v>
      </c>
      <c r="H570" s="302" t="s">
        <v>367</v>
      </c>
      <c r="I570" s="284" t="str">
        <f>IF(COUNTIF($C$4:C579,C579)&gt;1,1,"")</f>
        <v/>
      </c>
    </row>
    <row r="571" spans="2:9" ht="18.75" customHeight="1">
      <c r="B571" s="284" t="str">
        <f t="shared" si="101"/>
        <v>長崎県脇岬港</v>
      </c>
      <c r="C571" s="301">
        <v>425401</v>
      </c>
      <c r="D571" s="221">
        <v>422011</v>
      </c>
      <c r="E571" s="307" t="s">
        <v>1396</v>
      </c>
      <c r="F571" s="220" t="s">
        <v>1397</v>
      </c>
      <c r="G571" s="221" t="s">
        <v>903</v>
      </c>
      <c r="H571" s="302" t="s">
        <v>367</v>
      </c>
      <c r="I571" s="284" t="str">
        <f>IF(COUNTIF($C$4:C580,C580)&gt;1,1,"")</f>
        <v/>
      </c>
    </row>
    <row r="572" spans="2:9" ht="18.75" customHeight="1">
      <c r="B572" s="284" t="str">
        <f t="shared" si="101"/>
        <v>長崎県小口港</v>
      </c>
      <c r="C572" s="301">
        <v>425508</v>
      </c>
      <c r="D572" s="221">
        <v>422011</v>
      </c>
      <c r="E572" s="307" t="s">
        <v>1396</v>
      </c>
      <c r="F572" s="220" t="s">
        <v>1397</v>
      </c>
      <c r="G572" s="221" t="s">
        <v>904</v>
      </c>
      <c r="H572" s="302" t="s">
        <v>367</v>
      </c>
      <c r="I572" s="284" t="str">
        <f>IF(COUNTIF($C$4:C581,C581)&gt;1,1,"")</f>
        <v/>
      </c>
    </row>
    <row r="573" spans="2:9" ht="18.75" customHeight="1">
      <c r="B573" s="284" t="str">
        <f t="shared" si="101"/>
        <v>長崎県川棚港</v>
      </c>
      <c r="C573" s="301">
        <v>425605</v>
      </c>
      <c r="D573" s="221">
        <v>423220</v>
      </c>
      <c r="E573" s="307" t="s">
        <v>1396</v>
      </c>
      <c r="F573" s="220" t="s">
        <v>1415</v>
      </c>
      <c r="G573" s="221" t="s">
        <v>905</v>
      </c>
      <c r="H573" s="302" t="s">
        <v>367</v>
      </c>
      <c r="I573" s="284" t="str">
        <f>IF(COUNTIF($C$4:C582,C582)&gt;1,1,"")</f>
        <v/>
      </c>
    </row>
    <row r="574" spans="2:9" ht="18.75" customHeight="1">
      <c r="B574" s="284" t="str">
        <f t="shared" si="101"/>
        <v>長崎県田結港</v>
      </c>
      <c r="C574" s="301">
        <v>425702</v>
      </c>
      <c r="D574" s="221">
        <v>422045</v>
      </c>
      <c r="E574" s="307" t="s">
        <v>1396</v>
      </c>
      <c r="F574" s="220" t="s">
        <v>1400</v>
      </c>
      <c r="G574" s="221" t="s">
        <v>906</v>
      </c>
      <c r="H574" s="302" t="s">
        <v>367</v>
      </c>
      <c r="I574" s="284" t="str">
        <f>IF(COUNTIF($C$4:C583,C583)&gt;1,1,"")</f>
        <v/>
      </c>
    </row>
    <row r="575" spans="2:9" ht="18.75" customHeight="1">
      <c r="B575" s="284" t="str">
        <f t="shared" si="101"/>
        <v>長崎県城ノ下港</v>
      </c>
      <c r="C575" s="301">
        <v>425800</v>
      </c>
      <c r="D575" s="221">
        <v>422045</v>
      </c>
      <c r="E575" s="307" t="s">
        <v>1396</v>
      </c>
      <c r="F575" s="220" t="s">
        <v>1400</v>
      </c>
      <c r="G575" s="221" t="s">
        <v>907</v>
      </c>
      <c r="H575" s="302" t="s">
        <v>367</v>
      </c>
      <c r="I575" s="284" t="str">
        <f>IF(COUNTIF($C$4:C584,C584)&gt;1,1,"")</f>
        <v/>
      </c>
    </row>
    <row r="576" spans="2:9" ht="18.75" customHeight="1">
      <c r="B576" s="284" t="str">
        <f t="shared" si="101"/>
        <v>長崎県西郷港</v>
      </c>
      <c r="C576" s="301">
        <v>425907</v>
      </c>
      <c r="D576" s="221">
        <v>422134</v>
      </c>
      <c r="E576" s="307" t="s">
        <v>1396</v>
      </c>
      <c r="F576" s="220" t="s">
        <v>1412</v>
      </c>
      <c r="G576" s="221" t="s">
        <v>674</v>
      </c>
      <c r="H576" s="302" t="s">
        <v>367</v>
      </c>
      <c r="I576" s="284" t="str">
        <f>IF(COUNTIF($C$4:C585,C585)&gt;1,1,"")</f>
        <v/>
      </c>
    </row>
    <row r="577" spans="2:9" ht="18.75" customHeight="1">
      <c r="B577" s="284" t="str">
        <f t="shared" si="101"/>
        <v>長崎県小浜港</v>
      </c>
      <c r="C577" s="301">
        <v>426008</v>
      </c>
      <c r="D577" s="221">
        <v>422134</v>
      </c>
      <c r="E577" s="307" t="s">
        <v>1396</v>
      </c>
      <c r="F577" s="220" t="s">
        <v>1412</v>
      </c>
      <c r="G577" s="221" t="s">
        <v>908</v>
      </c>
      <c r="H577" s="302" t="s">
        <v>367</v>
      </c>
      <c r="I577" s="284" t="str">
        <f>IF(COUNTIF($C$4:C587,C587)&gt;1,1,"")</f>
        <v/>
      </c>
    </row>
    <row r="578" spans="2:9" ht="18.75" customHeight="1">
      <c r="B578" s="284" t="str">
        <f t="shared" si="101"/>
        <v>長崎県堂崎港</v>
      </c>
      <c r="C578" s="301">
        <v>426105</v>
      </c>
      <c r="D578" s="221">
        <v>422142</v>
      </c>
      <c r="E578" s="307" t="s">
        <v>1396</v>
      </c>
      <c r="F578" s="220" t="s">
        <v>1406</v>
      </c>
      <c r="G578" s="221" t="s">
        <v>909</v>
      </c>
      <c r="H578" s="302" t="s">
        <v>367</v>
      </c>
      <c r="I578" s="284" t="str">
        <f>IF(COUNTIF($C$4:C588,C588)&gt;1,1,"")</f>
        <v/>
      </c>
    </row>
    <row r="579" spans="2:9" ht="18.75" customHeight="1">
      <c r="B579" s="284" t="str">
        <f t="shared" si="101"/>
        <v>長崎県江迎港</v>
      </c>
      <c r="C579" s="301">
        <v>426202</v>
      </c>
      <c r="D579" s="221">
        <v>422029</v>
      </c>
      <c r="E579" s="307" t="s">
        <v>1396</v>
      </c>
      <c r="F579" s="220" t="s">
        <v>1398</v>
      </c>
      <c r="G579" s="221" t="s">
        <v>910</v>
      </c>
      <c r="H579" s="302" t="s">
        <v>367</v>
      </c>
      <c r="I579" s="284" t="str">
        <f>IF(COUNTIF($C$4:C589,C589)&gt;1,1,"")</f>
        <v/>
      </c>
    </row>
    <row r="580" spans="2:9" ht="18.75" customHeight="1">
      <c r="B580" s="284" t="str">
        <f t="shared" ref="B580:B643" si="102">E580&amp;G580</f>
        <v>長崎県佐々港</v>
      </c>
      <c r="C580" s="301">
        <v>426300</v>
      </c>
      <c r="D580" s="221">
        <v>423912</v>
      </c>
      <c r="E580" s="307" t="s">
        <v>1396</v>
      </c>
      <c r="F580" s="220" t="s">
        <v>1416</v>
      </c>
      <c r="G580" s="221" t="s">
        <v>911</v>
      </c>
      <c r="H580" s="302" t="s">
        <v>367</v>
      </c>
      <c r="I580" s="284" t="str">
        <f>IF(COUNTIF($C$4:C590,C590)&gt;1,1,"")</f>
        <v/>
      </c>
    </row>
    <row r="581" spans="2:9" ht="18.75" customHeight="1">
      <c r="B581" s="284" t="str">
        <f t="shared" si="102"/>
        <v>長崎県玉之浦港</v>
      </c>
      <c r="C581" s="301">
        <v>426407</v>
      </c>
      <c r="D581" s="221">
        <v>422118</v>
      </c>
      <c r="E581" s="307" t="s">
        <v>1396</v>
      </c>
      <c r="F581" s="220" t="s">
        <v>1408</v>
      </c>
      <c r="G581" s="221" t="s">
        <v>912</v>
      </c>
      <c r="H581" s="302" t="s">
        <v>367</v>
      </c>
      <c r="I581" s="284" t="str">
        <f>IF(COUNTIF($C$4:C591,C591)&gt;1,1,"")</f>
        <v/>
      </c>
    </row>
    <row r="582" spans="2:9" ht="18.75" customHeight="1">
      <c r="B582" s="284" t="str">
        <f t="shared" si="102"/>
        <v>長崎県榎津港</v>
      </c>
      <c r="C582" s="301">
        <v>426504</v>
      </c>
      <c r="D582" s="221">
        <v>424111</v>
      </c>
      <c r="E582" s="307" t="s">
        <v>1396</v>
      </c>
      <c r="F582" s="220" t="s">
        <v>1407</v>
      </c>
      <c r="G582" s="221" t="s">
        <v>913</v>
      </c>
      <c r="H582" s="302" t="s">
        <v>367</v>
      </c>
      <c r="I582" s="284" t="str">
        <f>IF(COUNTIF($C$4:C592,C592)&gt;1,1,"")</f>
        <v/>
      </c>
    </row>
    <row r="583" spans="2:9" ht="18.75" customHeight="1">
      <c r="B583" s="284" t="str">
        <f t="shared" si="102"/>
        <v>長崎県有川港</v>
      </c>
      <c r="C583" s="301">
        <v>426601</v>
      </c>
      <c r="D583" s="221">
        <v>424111</v>
      </c>
      <c r="E583" s="307" t="s">
        <v>1396</v>
      </c>
      <c r="F583" s="220" t="s">
        <v>1407</v>
      </c>
      <c r="G583" s="221" t="s">
        <v>914</v>
      </c>
      <c r="H583" s="302" t="s">
        <v>367</v>
      </c>
      <c r="I583" s="284" t="str">
        <f>IF(COUNTIF($C$4:C593,C593)&gt;1,1,"")</f>
        <v/>
      </c>
    </row>
    <row r="584" spans="2:9" ht="18.75" customHeight="1">
      <c r="B584" s="284" t="str">
        <f t="shared" si="102"/>
        <v>長崎県仁田港</v>
      </c>
      <c r="C584" s="301">
        <v>426709</v>
      </c>
      <c r="D584" s="221">
        <v>422096</v>
      </c>
      <c r="E584" s="307" t="s">
        <v>1396</v>
      </c>
      <c r="F584" s="220" t="s">
        <v>1405</v>
      </c>
      <c r="G584" s="221" t="s">
        <v>915</v>
      </c>
      <c r="H584" s="302" t="s">
        <v>367</v>
      </c>
      <c r="I584" s="284" t="str">
        <f>IF(COUNTIF($C$4:C594,C594)&gt;1,1,"")</f>
        <v/>
      </c>
    </row>
    <row r="585" spans="2:9" ht="18.75" customHeight="1">
      <c r="B585" s="284" t="str">
        <f t="shared" si="102"/>
        <v>長崎県久山港</v>
      </c>
      <c r="C585" s="301">
        <v>426806</v>
      </c>
      <c r="D585" s="221">
        <v>422045</v>
      </c>
      <c r="E585" s="307" t="s">
        <v>1396</v>
      </c>
      <c r="F585" s="220" t="s">
        <v>1400</v>
      </c>
      <c r="G585" s="221" t="s">
        <v>916</v>
      </c>
      <c r="H585" s="302" t="s">
        <v>367</v>
      </c>
      <c r="I585" s="284" t="str">
        <f>IF(COUNTIF($C$4:C595,C595)&gt;1,1,"")</f>
        <v/>
      </c>
    </row>
    <row r="586" spans="2:9" ht="18.75" customHeight="1">
      <c r="B586" s="284" t="str">
        <f t="shared" si="102"/>
        <v>長崎県生月港</v>
      </c>
      <c r="C586" s="301">
        <v>426903</v>
      </c>
      <c r="D586" s="221">
        <v>422070</v>
      </c>
      <c r="E586" s="307" t="s">
        <v>1396</v>
      </c>
      <c r="F586" s="220" t="s">
        <v>1401</v>
      </c>
      <c r="G586" s="221" t="s">
        <v>1637</v>
      </c>
      <c r="H586" s="302" t="s">
        <v>1643</v>
      </c>
      <c r="I586" s="284" t="str">
        <f>IF(COUNTIF($C$4:C596,C596)&gt;1,1,"")</f>
        <v/>
      </c>
    </row>
    <row r="587" spans="2:9" ht="18.75" customHeight="1">
      <c r="B587" s="284" t="str">
        <f t="shared" si="102"/>
        <v>熊本県八代港</v>
      </c>
      <c r="C587" s="301">
        <v>430111</v>
      </c>
      <c r="D587" s="221">
        <v>432024</v>
      </c>
      <c r="E587" s="307" t="s">
        <v>1417</v>
      </c>
      <c r="F587" s="220" t="s">
        <v>1418</v>
      </c>
      <c r="G587" s="221" t="s">
        <v>917</v>
      </c>
      <c r="H587" s="302" t="s">
        <v>356</v>
      </c>
      <c r="I587" s="284" t="str">
        <f>IF(COUNTIF($C$4:C597,C597)&gt;1,1,"")</f>
        <v/>
      </c>
    </row>
    <row r="588" spans="2:9" ht="18.75" customHeight="1">
      <c r="B588" s="284" t="str">
        <f t="shared" si="102"/>
        <v>熊本県水俣港</v>
      </c>
      <c r="C588" s="301">
        <v>430218</v>
      </c>
      <c r="D588" s="221">
        <v>432059</v>
      </c>
      <c r="E588" s="307" t="s">
        <v>1417</v>
      </c>
      <c r="F588" s="220" t="s">
        <v>1419</v>
      </c>
      <c r="G588" s="221" t="s">
        <v>918</v>
      </c>
      <c r="H588" s="302" t="s">
        <v>356</v>
      </c>
      <c r="I588" s="284" t="str">
        <f>IF(COUNTIF($C$4:C598,C598)&gt;1,1,"")</f>
        <v/>
      </c>
    </row>
    <row r="589" spans="2:9" ht="18.75" customHeight="1">
      <c r="B589" s="284" t="str">
        <f t="shared" si="102"/>
        <v>熊本県三角港</v>
      </c>
      <c r="C589" s="301">
        <v>430315</v>
      </c>
      <c r="D589" s="221">
        <v>432130</v>
      </c>
      <c r="E589" s="307" t="s">
        <v>1417</v>
      </c>
      <c r="F589" s="220" t="s">
        <v>1420</v>
      </c>
      <c r="G589" s="221" t="s">
        <v>919</v>
      </c>
      <c r="H589" s="302" t="s">
        <v>356</v>
      </c>
      <c r="I589" s="284" t="str">
        <f>IF(COUNTIF($C$4:C599,C599)&gt;1,1,"")</f>
        <v/>
      </c>
    </row>
    <row r="590" spans="2:9" ht="18.75" customHeight="1">
      <c r="B590" s="284" t="str">
        <f t="shared" si="102"/>
        <v>熊本県合津港（松島港）</v>
      </c>
      <c r="C590" s="301">
        <v>430404</v>
      </c>
      <c r="D590" s="221">
        <v>432121</v>
      </c>
      <c r="E590" s="307" t="s">
        <v>1417</v>
      </c>
      <c r="F590" s="220" t="s">
        <v>1421</v>
      </c>
      <c r="G590" s="221" t="s">
        <v>920</v>
      </c>
      <c r="H590" s="302" t="s">
        <v>367</v>
      </c>
      <c r="I590" s="284" t="str">
        <f>IF(COUNTIF($C$4:C600,C600)&gt;1,1,"")</f>
        <v/>
      </c>
    </row>
    <row r="591" spans="2:9" ht="18.75" customHeight="1">
      <c r="B591" s="284" t="str">
        <f t="shared" si="102"/>
        <v>熊本県富岡港</v>
      </c>
      <c r="C591" s="301">
        <v>430501</v>
      </c>
      <c r="D591" s="221">
        <v>435317</v>
      </c>
      <c r="E591" s="307" t="s">
        <v>1417</v>
      </c>
      <c r="F591" s="220" t="s">
        <v>1422</v>
      </c>
      <c r="G591" s="221" t="s">
        <v>768</v>
      </c>
      <c r="H591" s="302" t="s">
        <v>367</v>
      </c>
      <c r="I591" s="284" t="str">
        <f>IF(COUNTIF($C$4:C601,C601)&gt;1,1,"")</f>
        <v/>
      </c>
    </row>
    <row r="592" spans="2:9" ht="18.75" customHeight="1">
      <c r="B592" s="284" t="str">
        <f t="shared" si="102"/>
        <v>熊本県長洲港</v>
      </c>
      <c r="C592" s="301">
        <v>430609</v>
      </c>
      <c r="D592" s="221">
        <v>433683</v>
      </c>
      <c r="E592" s="307" t="s">
        <v>1417</v>
      </c>
      <c r="F592" s="220" t="s">
        <v>1423</v>
      </c>
      <c r="G592" s="221" t="s">
        <v>921</v>
      </c>
      <c r="H592" s="302" t="s">
        <v>367</v>
      </c>
      <c r="I592" s="284" t="str">
        <f>IF(COUNTIF($C$4:C602,C602)&gt;1,1,"")</f>
        <v/>
      </c>
    </row>
    <row r="593" spans="2:9" ht="18.75" customHeight="1">
      <c r="B593" s="284" t="str">
        <f t="shared" si="102"/>
        <v>熊本県中田港</v>
      </c>
      <c r="C593" s="301">
        <v>430706</v>
      </c>
      <c r="D593" s="221">
        <v>432156</v>
      </c>
      <c r="E593" s="307" t="s">
        <v>1417</v>
      </c>
      <c r="F593" s="220" t="s">
        <v>1424</v>
      </c>
      <c r="G593" s="221" t="s">
        <v>922</v>
      </c>
      <c r="H593" s="302" t="s">
        <v>367</v>
      </c>
      <c r="I593" s="284" t="str">
        <f>IF(COUNTIF($C$4:C603,C603)&gt;1,1,"")</f>
        <v/>
      </c>
    </row>
    <row r="594" spans="2:9" ht="18.75" customHeight="1">
      <c r="B594" s="284" t="str">
        <f t="shared" si="102"/>
        <v>熊本県本渡港</v>
      </c>
      <c r="C594" s="301">
        <v>430803</v>
      </c>
      <c r="D594" s="221">
        <v>432156</v>
      </c>
      <c r="E594" s="307" t="s">
        <v>1417</v>
      </c>
      <c r="F594" s="220" t="s">
        <v>1424</v>
      </c>
      <c r="G594" s="221" t="s">
        <v>923</v>
      </c>
      <c r="H594" s="302" t="s">
        <v>367</v>
      </c>
      <c r="I594" s="284" t="str">
        <f>IF(COUNTIF($C$4:C604,C604)&gt;1,1,"")</f>
        <v/>
      </c>
    </row>
    <row r="595" spans="2:9" ht="18.75" customHeight="1">
      <c r="B595" s="284" t="str">
        <f t="shared" si="102"/>
        <v>熊本県牛深港</v>
      </c>
      <c r="C595" s="301">
        <v>430901</v>
      </c>
      <c r="D595" s="221">
        <v>432156</v>
      </c>
      <c r="E595" s="307" t="s">
        <v>1417</v>
      </c>
      <c r="F595" s="220" t="s">
        <v>1424</v>
      </c>
      <c r="G595" s="221" t="s">
        <v>924</v>
      </c>
      <c r="H595" s="302" t="s">
        <v>367</v>
      </c>
      <c r="I595" s="284" t="str">
        <f>IF(COUNTIF($C$4:C605,C605)&gt;1,1,"")</f>
        <v/>
      </c>
    </row>
    <row r="596" spans="2:9" ht="18.75" customHeight="1">
      <c r="B596" s="284" t="str">
        <f t="shared" si="102"/>
        <v>熊本県魚貫港</v>
      </c>
      <c r="C596" s="301">
        <v>431001</v>
      </c>
      <c r="D596" s="221">
        <v>432156</v>
      </c>
      <c r="E596" s="307" t="s">
        <v>1417</v>
      </c>
      <c r="F596" s="220" t="s">
        <v>1424</v>
      </c>
      <c r="G596" s="221" t="s">
        <v>925</v>
      </c>
      <c r="H596" s="302" t="s">
        <v>367</v>
      </c>
      <c r="I596" s="284" t="str">
        <f>IF(COUNTIF($C$4:C606,C606)&gt;1,1,"")</f>
        <v/>
      </c>
    </row>
    <row r="597" spans="2:9" ht="18.75" customHeight="1">
      <c r="B597" s="284" t="str">
        <f t="shared" si="102"/>
        <v>熊本県鬼池港</v>
      </c>
      <c r="C597" s="301">
        <v>431109</v>
      </c>
      <c r="D597" s="221">
        <v>432156</v>
      </c>
      <c r="E597" s="307" t="s">
        <v>1417</v>
      </c>
      <c r="F597" s="220" t="s">
        <v>1424</v>
      </c>
      <c r="G597" s="221" t="s">
        <v>926</v>
      </c>
      <c r="H597" s="302" t="s">
        <v>367</v>
      </c>
      <c r="I597" s="284" t="str">
        <f>IF(COUNTIF($C$4:C607,C607)&gt;1,1,"")</f>
        <v/>
      </c>
    </row>
    <row r="598" spans="2:9" ht="18.75" customHeight="1">
      <c r="B598" s="284" t="str">
        <f t="shared" si="102"/>
        <v>熊本県百貫港</v>
      </c>
      <c r="C598" s="301">
        <v>431206</v>
      </c>
      <c r="D598" s="313">
        <v>431001</v>
      </c>
      <c r="E598" s="307" t="s">
        <v>1417</v>
      </c>
      <c r="F598" s="220" t="s">
        <v>927</v>
      </c>
      <c r="G598" s="221" t="s">
        <v>928</v>
      </c>
      <c r="H598" s="302" t="s">
        <v>367</v>
      </c>
      <c r="I598" s="284" t="str">
        <f>IF(COUNTIF($C$4:C608,C608)&gt;1,1,"")</f>
        <v/>
      </c>
    </row>
    <row r="599" spans="2:9" ht="18.75" customHeight="1">
      <c r="B599" s="284" t="str">
        <f t="shared" si="102"/>
        <v>熊本県姫戸港</v>
      </c>
      <c r="C599" s="301">
        <v>431303</v>
      </c>
      <c r="D599" s="221">
        <v>432121</v>
      </c>
      <c r="E599" s="307" t="s">
        <v>1417</v>
      </c>
      <c r="F599" s="220" t="s">
        <v>1421</v>
      </c>
      <c r="G599" s="221" t="s">
        <v>929</v>
      </c>
      <c r="H599" s="302" t="s">
        <v>367</v>
      </c>
      <c r="I599" s="284" t="str">
        <f>IF(COUNTIF($C$4:C609,C609)&gt;1,1,"")</f>
        <v/>
      </c>
    </row>
    <row r="600" spans="2:9" ht="18.75" customHeight="1">
      <c r="B600" s="284" t="str">
        <f t="shared" si="102"/>
        <v>熊本県上天草港（二間戸港）</v>
      </c>
      <c r="C600" s="301">
        <v>431401</v>
      </c>
      <c r="D600" s="221">
        <v>432121</v>
      </c>
      <c r="E600" s="307" t="s">
        <v>1417</v>
      </c>
      <c r="F600" s="220" t="s">
        <v>1421</v>
      </c>
      <c r="G600" s="221" t="s">
        <v>930</v>
      </c>
      <c r="H600" s="302" t="s">
        <v>367</v>
      </c>
      <c r="I600" s="284" t="str">
        <f>IF(COUNTIF($C$4:C610,C610)&gt;1,1,"")</f>
        <v/>
      </c>
    </row>
    <row r="601" spans="2:9" ht="18.75" customHeight="1">
      <c r="B601" s="284" t="str">
        <f t="shared" si="102"/>
        <v>熊本県上天草港（永目港）</v>
      </c>
      <c r="C601" s="301">
        <v>431508</v>
      </c>
      <c r="D601" s="221">
        <v>432121</v>
      </c>
      <c r="E601" s="307" t="s">
        <v>1417</v>
      </c>
      <c r="F601" s="220" t="s">
        <v>1421</v>
      </c>
      <c r="G601" s="221" t="s">
        <v>931</v>
      </c>
      <c r="H601" s="302" t="s">
        <v>367</v>
      </c>
      <c r="I601" s="284" t="str">
        <f>IF(COUNTIF($C$4:C611,C611)&gt;1,1,"")</f>
        <v/>
      </c>
    </row>
    <row r="602" spans="2:9" ht="18.75" customHeight="1">
      <c r="B602" s="284" t="str">
        <f t="shared" si="102"/>
        <v>熊本県高浜港</v>
      </c>
      <c r="C602" s="301">
        <v>431605</v>
      </c>
      <c r="D602" s="221">
        <v>432156</v>
      </c>
      <c r="E602" s="307" t="s">
        <v>1417</v>
      </c>
      <c r="F602" s="220" t="s">
        <v>1424</v>
      </c>
      <c r="G602" s="221" t="s">
        <v>644</v>
      </c>
      <c r="H602" s="302" t="s">
        <v>367</v>
      </c>
      <c r="I602" s="284" t="str">
        <f>IF(COUNTIF($C$4:C612,C612)&gt;1,1,"")</f>
        <v/>
      </c>
    </row>
    <row r="603" spans="2:9" ht="18.75" customHeight="1">
      <c r="B603" s="284" t="str">
        <f t="shared" si="102"/>
        <v>熊本県大浦港</v>
      </c>
      <c r="C603" s="301">
        <v>431702</v>
      </c>
      <c r="D603" s="221">
        <v>432156</v>
      </c>
      <c r="E603" s="307" t="s">
        <v>1417</v>
      </c>
      <c r="F603" s="220" t="s">
        <v>1424</v>
      </c>
      <c r="G603" s="221" t="s">
        <v>753</v>
      </c>
      <c r="H603" s="302" t="s">
        <v>367</v>
      </c>
      <c r="I603" s="284" t="str">
        <f>IF(COUNTIF($C$4:C613,C613)&gt;1,1,"")</f>
        <v/>
      </c>
    </row>
    <row r="604" spans="2:9" ht="18.75" customHeight="1">
      <c r="B604" s="284" t="str">
        <f t="shared" si="102"/>
        <v>熊本県佐敷港</v>
      </c>
      <c r="C604" s="301">
        <v>431800</v>
      </c>
      <c r="D604" s="221">
        <v>434825</v>
      </c>
      <c r="E604" s="307" t="s">
        <v>1417</v>
      </c>
      <c r="F604" s="220" t="s">
        <v>1425</v>
      </c>
      <c r="G604" s="221" t="s">
        <v>932</v>
      </c>
      <c r="H604" s="302" t="s">
        <v>367</v>
      </c>
      <c r="I604" s="284" t="str">
        <f>IF(COUNTIF($C$4:C614,C614)&gt;1,1,"")</f>
        <v/>
      </c>
    </row>
    <row r="605" spans="2:9" ht="18.75" customHeight="1">
      <c r="B605" s="284" t="str">
        <f t="shared" si="102"/>
        <v>熊本県上天草港（樋島港）</v>
      </c>
      <c r="C605" s="301">
        <v>431907</v>
      </c>
      <c r="D605" s="221">
        <v>432121</v>
      </c>
      <c r="E605" s="307" t="s">
        <v>1417</v>
      </c>
      <c r="F605" s="220" t="s">
        <v>1421</v>
      </c>
      <c r="G605" s="221" t="s">
        <v>933</v>
      </c>
      <c r="H605" s="302" t="s">
        <v>367</v>
      </c>
      <c r="I605" s="284" t="str">
        <f>IF(COUNTIF($C$4:C615,C615)&gt;1,1,"")</f>
        <v/>
      </c>
    </row>
    <row r="606" spans="2:9" ht="18.75" customHeight="1">
      <c r="B606" s="284" t="str">
        <f t="shared" si="102"/>
        <v>熊本県上天草港（大道港）</v>
      </c>
      <c r="C606" s="301">
        <v>432008</v>
      </c>
      <c r="D606" s="221">
        <v>432121</v>
      </c>
      <c r="E606" s="307" t="s">
        <v>1417</v>
      </c>
      <c r="F606" s="220" t="s">
        <v>1421</v>
      </c>
      <c r="G606" s="221" t="s">
        <v>934</v>
      </c>
      <c r="H606" s="302" t="s">
        <v>367</v>
      </c>
      <c r="I606" s="284" t="str">
        <f>IF(COUNTIF($C$4:C616,C616)&gt;1,1,"")</f>
        <v/>
      </c>
    </row>
    <row r="607" spans="2:9" ht="18.75" customHeight="1">
      <c r="B607" s="284" t="str">
        <f t="shared" si="102"/>
        <v>熊本県上天草港（小泊港）</v>
      </c>
      <c r="C607" s="301">
        <v>432105</v>
      </c>
      <c r="D607" s="221">
        <v>432121</v>
      </c>
      <c r="E607" s="307" t="s">
        <v>1417</v>
      </c>
      <c r="F607" s="220" t="s">
        <v>1421</v>
      </c>
      <c r="G607" s="221" t="s">
        <v>935</v>
      </c>
      <c r="H607" s="302" t="s">
        <v>367</v>
      </c>
      <c r="I607" s="284" t="str">
        <f>IF(COUNTIF($C$4:C617,C617)&gt;1,1,"")</f>
        <v/>
      </c>
    </row>
    <row r="608" spans="2:9" ht="18.75" customHeight="1">
      <c r="B608" s="284" t="str">
        <f t="shared" si="102"/>
        <v>熊本県上天草港（柳港）</v>
      </c>
      <c r="C608" s="301">
        <v>432202</v>
      </c>
      <c r="D608" s="221">
        <v>432121</v>
      </c>
      <c r="E608" s="307" t="s">
        <v>1417</v>
      </c>
      <c r="F608" s="220" t="s">
        <v>1421</v>
      </c>
      <c r="G608" s="221" t="s">
        <v>936</v>
      </c>
      <c r="H608" s="302" t="s">
        <v>367</v>
      </c>
      <c r="I608" s="284" t="str">
        <f>IF(COUNTIF($C$4:C618,C618)&gt;1,1,"")</f>
        <v/>
      </c>
    </row>
    <row r="609" spans="2:9" ht="18.75" customHeight="1">
      <c r="B609" s="284" t="str">
        <f t="shared" si="102"/>
        <v>熊本県栖本港</v>
      </c>
      <c r="C609" s="301">
        <v>432300</v>
      </c>
      <c r="D609" s="221">
        <v>432156</v>
      </c>
      <c r="E609" s="307" t="s">
        <v>1417</v>
      </c>
      <c r="F609" s="220" t="s">
        <v>1424</v>
      </c>
      <c r="G609" s="221" t="s">
        <v>937</v>
      </c>
      <c r="H609" s="302" t="s">
        <v>367</v>
      </c>
      <c r="I609" s="284" t="str">
        <f>IF(COUNTIF($C$4:C619,C619)&gt;1,1,"")</f>
        <v/>
      </c>
    </row>
    <row r="610" spans="2:9" ht="18.75" customHeight="1">
      <c r="B610" s="284" t="str">
        <f t="shared" si="102"/>
        <v>熊本県唐木崎港</v>
      </c>
      <c r="C610" s="301">
        <v>432407</v>
      </c>
      <c r="D610" s="221">
        <v>432156</v>
      </c>
      <c r="E610" s="307" t="s">
        <v>1417</v>
      </c>
      <c r="F610" s="220" t="s">
        <v>1424</v>
      </c>
      <c r="G610" s="221" t="s">
        <v>938</v>
      </c>
      <c r="H610" s="302" t="s">
        <v>367</v>
      </c>
      <c r="I610" s="284" t="str">
        <f>IF(COUNTIF($C$4:C620,C620)&gt;1,1,"")</f>
        <v/>
      </c>
    </row>
    <row r="611" spans="2:9" ht="18.75" customHeight="1">
      <c r="B611" s="284" t="str">
        <f t="shared" si="102"/>
        <v>熊本県椛の木港</v>
      </c>
      <c r="C611" s="301">
        <v>432504</v>
      </c>
      <c r="D611" s="221">
        <v>432156</v>
      </c>
      <c r="E611" s="307" t="s">
        <v>1417</v>
      </c>
      <c r="F611" s="220" t="s">
        <v>1424</v>
      </c>
      <c r="G611" s="221" t="s">
        <v>939</v>
      </c>
      <c r="H611" s="302" t="s">
        <v>367</v>
      </c>
      <c r="I611" s="284" t="str">
        <f>IF(COUNTIF($C$4:C621,C621)&gt;1,1,"")</f>
        <v/>
      </c>
    </row>
    <row r="612" spans="2:9" ht="18.75" customHeight="1">
      <c r="B612" s="284" t="str">
        <f t="shared" si="102"/>
        <v>熊本県天草港（与一ヶ浦港）</v>
      </c>
      <c r="C612" s="301">
        <v>432601</v>
      </c>
      <c r="D612" s="221">
        <v>432156</v>
      </c>
      <c r="E612" s="307" t="s">
        <v>1417</v>
      </c>
      <c r="F612" s="220" t="s">
        <v>1424</v>
      </c>
      <c r="G612" s="221" t="s">
        <v>940</v>
      </c>
      <c r="H612" s="302" t="s">
        <v>367</v>
      </c>
      <c r="I612" s="284" t="str">
        <f>IF(COUNTIF($C$4:C622,C622)&gt;1,1,"")</f>
        <v/>
      </c>
    </row>
    <row r="613" spans="2:9" ht="18.75" customHeight="1">
      <c r="B613" s="284" t="str">
        <f t="shared" si="102"/>
        <v>熊本県上天草港（江樋戸港）</v>
      </c>
      <c r="C613" s="301">
        <v>432709</v>
      </c>
      <c r="D613" s="221">
        <v>432121</v>
      </c>
      <c r="E613" s="307" t="s">
        <v>1417</v>
      </c>
      <c r="F613" s="220" t="s">
        <v>1421</v>
      </c>
      <c r="G613" s="221" t="s">
        <v>941</v>
      </c>
      <c r="H613" s="302" t="s">
        <v>367</v>
      </c>
      <c r="I613" s="284" t="str">
        <f>IF(COUNTIF($C$4:C623,C623)&gt;1,1,"")</f>
        <v/>
      </c>
    </row>
    <row r="614" spans="2:9" ht="18.75" customHeight="1">
      <c r="B614" s="284" t="str">
        <f t="shared" si="102"/>
        <v>熊本県天草港（上平港）</v>
      </c>
      <c r="C614" s="301">
        <v>432805</v>
      </c>
      <c r="D614" s="221">
        <v>432156</v>
      </c>
      <c r="E614" s="307" t="s">
        <v>1417</v>
      </c>
      <c r="F614" s="220" t="s">
        <v>1424</v>
      </c>
      <c r="G614" s="221" t="s">
        <v>942</v>
      </c>
      <c r="H614" s="302" t="s">
        <v>367</v>
      </c>
      <c r="I614" s="284" t="str">
        <f>IF(COUNTIF($C$4:C624,C624)&gt;1,1,"")</f>
        <v/>
      </c>
    </row>
    <row r="615" spans="2:9" ht="18.75" customHeight="1">
      <c r="B615" s="284" t="str">
        <f t="shared" si="102"/>
        <v>熊本県熊本港</v>
      </c>
      <c r="C615" s="301">
        <v>432806</v>
      </c>
      <c r="D615" s="313">
        <v>431001</v>
      </c>
      <c r="E615" s="307" t="s">
        <v>1417</v>
      </c>
      <c r="F615" s="220" t="s">
        <v>927</v>
      </c>
      <c r="G615" s="221" t="s">
        <v>943</v>
      </c>
      <c r="H615" s="302" t="s">
        <v>356</v>
      </c>
      <c r="I615" s="284" t="str">
        <f>IF(COUNTIF($C$4:C625,C625)&gt;1,1,"")</f>
        <v/>
      </c>
    </row>
    <row r="616" spans="2:9" ht="18.75" customHeight="1">
      <c r="B616" s="284" t="str">
        <f t="shared" si="102"/>
        <v>熊本県田浦港</v>
      </c>
      <c r="C616" s="301">
        <v>432903</v>
      </c>
      <c r="D616" s="221">
        <v>434825</v>
      </c>
      <c r="E616" s="307" t="s">
        <v>1417</v>
      </c>
      <c r="F616" s="220" t="s">
        <v>1425</v>
      </c>
      <c r="G616" s="221" t="s">
        <v>944</v>
      </c>
      <c r="H616" s="302" t="s">
        <v>367</v>
      </c>
      <c r="I616" s="284" t="str">
        <f>IF(COUNTIF($C$4:C626,C626)&gt;1,1,"")</f>
        <v/>
      </c>
    </row>
    <row r="617" spans="2:9" ht="18.75" customHeight="1">
      <c r="B617" s="284" t="str">
        <f t="shared" si="102"/>
        <v>熊本県大門港</v>
      </c>
      <c r="C617" s="301">
        <v>433004</v>
      </c>
      <c r="D617" s="221">
        <v>432156</v>
      </c>
      <c r="E617" s="307" t="s">
        <v>1417</v>
      </c>
      <c r="F617" s="220" t="s">
        <v>1424</v>
      </c>
      <c r="G617" s="221" t="s">
        <v>945</v>
      </c>
      <c r="H617" s="302" t="s">
        <v>367</v>
      </c>
      <c r="I617" s="284" t="str">
        <f>IF(COUNTIF($C$4:C627,C627)&gt;1,1,"")</f>
        <v/>
      </c>
    </row>
    <row r="618" spans="2:9" ht="18.75" customHeight="1">
      <c r="B618" s="284" t="str">
        <f t="shared" si="102"/>
        <v>熊本県天草港（赤崎港）</v>
      </c>
      <c r="C618" s="301">
        <v>433101</v>
      </c>
      <c r="D618" s="221">
        <v>432156</v>
      </c>
      <c r="E618" s="307" t="s">
        <v>1417</v>
      </c>
      <c r="F618" s="220" t="s">
        <v>1424</v>
      </c>
      <c r="G618" s="221" t="s">
        <v>946</v>
      </c>
      <c r="H618" s="302" t="s">
        <v>367</v>
      </c>
      <c r="I618" s="284" t="str">
        <f>IF(COUNTIF($C$4:C628,C628)&gt;1,1,"")</f>
        <v/>
      </c>
    </row>
    <row r="619" spans="2:9" ht="18.75" customHeight="1">
      <c r="B619" s="284" t="str">
        <f t="shared" si="102"/>
        <v>熊本県天草港（上津浦港）</v>
      </c>
      <c r="C619" s="301">
        <v>433209</v>
      </c>
      <c r="D619" s="221">
        <v>432156</v>
      </c>
      <c r="E619" s="307" t="s">
        <v>1417</v>
      </c>
      <c r="F619" s="220" t="s">
        <v>1424</v>
      </c>
      <c r="G619" s="221" t="s">
        <v>947</v>
      </c>
      <c r="H619" s="302" t="s">
        <v>367</v>
      </c>
      <c r="I619" s="284" t="str">
        <f>IF(COUNTIF($C$4:C629,C629)&gt;1,1,"")</f>
        <v/>
      </c>
    </row>
    <row r="620" spans="2:9" ht="18.75" customHeight="1">
      <c r="B620" s="284" t="str">
        <f t="shared" si="102"/>
        <v>熊本県天草港（下津浦港）</v>
      </c>
      <c r="C620" s="301">
        <v>433306</v>
      </c>
      <c r="D620" s="221">
        <v>432156</v>
      </c>
      <c r="E620" s="307" t="s">
        <v>1417</v>
      </c>
      <c r="F620" s="220" t="s">
        <v>1424</v>
      </c>
      <c r="G620" s="221" t="s">
        <v>948</v>
      </c>
      <c r="H620" s="302" t="s">
        <v>367</v>
      </c>
      <c r="I620" s="284" t="str">
        <f>IF(COUNTIF($C$4:C630,C630)&gt;1,1,"")</f>
        <v/>
      </c>
    </row>
    <row r="621" spans="2:9" ht="18.75" customHeight="1">
      <c r="B621" s="284" t="str">
        <f t="shared" si="102"/>
        <v>熊本県天草港（天附港）</v>
      </c>
      <c r="C621" s="301">
        <v>433403</v>
      </c>
      <c r="D621" s="221">
        <v>432156</v>
      </c>
      <c r="E621" s="307" t="s">
        <v>1417</v>
      </c>
      <c r="F621" s="220" t="s">
        <v>1424</v>
      </c>
      <c r="G621" s="221" t="s">
        <v>949</v>
      </c>
      <c r="H621" s="302" t="s">
        <v>367</v>
      </c>
      <c r="I621" s="284" t="str">
        <f>IF(COUNTIF($C$4:C631,C631)&gt;1,1,"")</f>
        <v/>
      </c>
    </row>
    <row r="622" spans="2:9" ht="18.75" customHeight="1">
      <c r="B622" s="284" t="str">
        <f t="shared" si="102"/>
        <v>熊本県天草港（棚底港）</v>
      </c>
      <c r="C622" s="301">
        <v>433501</v>
      </c>
      <c r="D622" s="221">
        <v>432156</v>
      </c>
      <c r="E622" s="307" t="s">
        <v>1417</v>
      </c>
      <c r="F622" s="220" t="s">
        <v>1424</v>
      </c>
      <c r="G622" s="221" t="s">
        <v>950</v>
      </c>
      <c r="H622" s="302" t="s">
        <v>367</v>
      </c>
      <c r="I622" s="284" t="str">
        <f>IF(COUNTIF($C$4:C632,C632)&gt;1,1,"")</f>
        <v/>
      </c>
    </row>
    <row r="623" spans="2:9" ht="18.75" customHeight="1">
      <c r="B623" s="284" t="str">
        <f t="shared" si="102"/>
        <v>熊本県天草港（大宮地港）</v>
      </c>
      <c r="C623" s="301">
        <v>433608</v>
      </c>
      <c r="D623" s="221">
        <v>432156</v>
      </c>
      <c r="E623" s="307" t="s">
        <v>1417</v>
      </c>
      <c r="F623" s="220" t="s">
        <v>1424</v>
      </c>
      <c r="G623" s="221" t="s">
        <v>951</v>
      </c>
      <c r="H623" s="302" t="s">
        <v>367</v>
      </c>
      <c r="I623" s="284" t="str">
        <f>IF(COUNTIF($C$4:C633,C633)&gt;1,1,"")</f>
        <v/>
      </c>
    </row>
    <row r="624" spans="2:9" ht="18.75" customHeight="1">
      <c r="B624" s="284" t="str">
        <f t="shared" si="102"/>
        <v>熊本県天草港（金焼港）</v>
      </c>
      <c r="C624" s="301">
        <v>433705</v>
      </c>
      <c r="D624" s="221">
        <v>432156</v>
      </c>
      <c r="E624" s="307" t="s">
        <v>1417</v>
      </c>
      <c r="F624" s="220" t="s">
        <v>1424</v>
      </c>
      <c r="G624" s="221" t="s">
        <v>952</v>
      </c>
      <c r="H624" s="302" t="s">
        <v>367</v>
      </c>
      <c r="I624" s="284" t="str">
        <f>IF(COUNTIF($C$4:C634,C634)&gt;1,1,"")</f>
        <v/>
      </c>
    </row>
    <row r="625" spans="2:9" ht="18.75" customHeight="1">
      <c r="B625" s="284" t="str">
        <f t="shared" si="102"/>
        <v>熊本県上天草港（知十港）</v>
      </c>
      <c r="C625" s="301">
        <v>433802</v>
      </c>
      <c r="D625" s="221">
        <v>432121</v>
      </c>
      <c r="E625" s="307" t="s">
        <v>1417</v>
      </c>
      <c r="F625" s="220" t="s">
        <v>1421</v>
      </c>
      <c r="G625" s="221" t="s">
        <v>953</v>
      </c>
      <c r="H625" s="302" t="s">
        <v>367</v>
      </c>
      <c r="I625" s="284" t="str">
        <f>IF(COUNTIF($C$4:C635,C635)&gt;1,1,"")</f>
        <v/>
      </c>
    </row>
    <row r="626" spans="2:9" ht="18.75" customHeight="1">
      <c r="B626" s="284" t="str">
        <f t="shared" si="102"/>
        <v>大分県大分港（鶴崎港）</v>
      </c>
      <c r="C626" s="301">
        <v>440116</v>
      </c>
      <c r="D626" s="221">
        <v>442011</v>
      </c>
      <c r="E626" s="307" t="s">
        <v>1426</v>
      </c>
      <c r="F626" s="220" t="s">
        <v>1427</v>
      </c>
      <c r="G626" s="221" t="s">
        <v>954</v>
      </c>
      <c r="H626" s="302" t="s">
        <v>356</v>
      </c>
      <c r="I626" s="284" t="str">
        <f>IF(COUNTIF($C$4:C636,C636)&gt;1,1,"")</f>
        <v/>
      </c>
    </row>
    <row r="627" spans="2:9" ht="18.75" customHeight="1">
      <c r="B627" s="284" t="str">
        <f t="shared" si="102"/>
        <v>大分県別府港</v>
      </c>
      <c r="C627" s="301">
        <v>440205</v>
      </c>
      <c r="D627" s="221">
        <v>442020</v>
      </c>
      <c r="E627" s="307" t="s">
        <v>1426</v>
      </c>
      <c r="F627" s="220" t="s">
        <v>1428</v>
      </c>
      <c r="G627" s="221" t="s">
        <v>680</v>
      </c>
      <c r="H627" s="302" t="s">
        <v>367</v>
      </c>
      <c r="I627" s="284" t="str">
        <f>IF(COUNTIF($C$4:C637,C637)&gt;1,1,"")</f>
        <v/>
      </c>
    </row>
    <row r="628" spans="2:9" ht="18.75" customHeight="1">
      <c r="B628" s="284" t="str">
        <f t="shared" si="102"/>
        <v>大分県別府国際観光港</v>
      </c>
      <c r="C628" s="301">
        <v>440302</v>
      </c>
      <c r="D628" s="221">
        <v>442020</v>
      </c>
      <c r="E628" s="307" t="s">
        <v>1426</v>
      </c>
      <c r="F628" s="220" t="s">
        <v>1428</v>
      </c>
      <c r="G628" s="221" t="s">
        <v>955</v>
      </c>
      <c r="H628" s="302" t="s">
        <v>367</v>
      </c>
      <c r="I628" s="284" t="str">
        <f>IF(COUNTIF($C$4:C638,C638)&gt;1,1,"")</f>
        <v/>
      </c>
    </row>
    <row r="629" spans="2:9" ht="18.75" customHeight="1">
      <c r="B629" s="284" t="str">
        <f t="shared" si="102"/>
        <v>大分県佐伯港</v>
      </c>
      <c r="C629" s="301">
        <v>440418</v>
      </c>
      <c r="D629" s="221">
        <v>442054</v>
      </c>
      <c r="E629" s="307" t="s">
        <v>1426</v>
      </c>
      <c r="F629" s="220" t="s">
        <v>1429</v>
      </c>
      <c r="G629" s="221" t="s">
        <v>956</v>
      </c>
      <c r="H629" s="302" t="s">
        <v>356</v>
      </c>
      <c r="I629" s="284" t="str">
        <f>IF(COUNTIF($C$4:C639,C639)&gt;1,1,"")</f>
        <v/>
      </c>
    </row>
    <row r="630" spans="2:9" ht="18.75" customHeight="1">
      <c r="B630" s="284" t="str">
        <f t="shared" si="102"/>
        <v>大分県臼杵港</v>
      </c>
      <c r="C630" s="301">
        <v>440507</v>
      </c>
      <c r="D630" s="221">
        <v>442062</v>
      </c>
      <c r="E630" s="307" t="s">
        <v>1426</v>
      </c>
      <c r="F630" s="220" t="s">
        <v>1430</v>
      </c>
      <c r="G630" s="221" t="s">
        <v>957</v>
      </c>
      <c r="H630" s="302" t="s">
        <v>367</v>
      </c>
      <c r="I630" s="284" t="str">
        <f>IF(COUNTIF($C$4:C640,C640)&gt;1,1,"")</f>
        <v/>
      </c>
    </row>
    <row r="631" spans="2:9" ht="18.75" customHeight="1">
      <c r="B631" s="284" t="str">
        <f t="shared" si="102"/>
        <v>大分県津久見港</v>
      </c>
      <c r="C631" s="301">
        <v>440612</v>
      </c>
      <c r="D631" s="221">
        <v>442071</v>
      </c>
      <c r="E631" s="307" t="s">
        <v>1426</v>
      </c>
      <c r="F631" s="220" t="s">
        <v>1431</v>
      </c>
      <c r="G631" s="221" t="s">
        <v>958</v>
      </c>
      <c r="H631" s="302" t="s">
        <v>356</v>
      </c>
      <c r="I631" s="284" t="str">
        <f>IF(COUNTIF($C$4:C641,C641)&gt;1,1,"")</f>
        <v/>
      </c>
    </row>
    <row r="632" spans="2:9" ht="18.75" customHeight="1">
      <c r="B632" s="284" t="str">
        <f t="shared" si="102"/>
        <v>大分県佐賀関港</v>
      </c>
      <c r="C632" s="301">
        <v>440710</v>
      </c>
      <c r="D632" s="221">
        <v>442011</v>
      </c>
      <c r="E632" s="307" t="s">
        <v>1426</v>
      </c>
      <c r="F632" s="220" t="s">
        <v>1427</v>
      </c>
      <c r="G632" s="221" t="s">
        <v>959</v>
      </c>
      <c r="H632" s="302" t="s">
        <v>356</v>
      </c>
      <c r="I632" s="284" t="str">
        <f>IF(COUNTIF($C$4:C642,C642)&gt;1,1,"")</f>
        <v/>
      </c>
    </row>
    <row r="633" spans="2:9" ht="18.75" customHeight="1">
      <c r="B633" s="284" t="str">
        <f t="shared" si="102"/>
        <v>大分県姫島港</v>
      </c>
      <c r="C633" s="301">
        <v>440809</v>
      </c>
      <c r="D633" s="221">
        <v>443221</v>
      </c>
      <c r="E633" s="307" t="s">
        <v>1426</v>
      </c>
      <c r="F633" s="220" t="s">
        <v>1432</v>
      </c>
      <c r="G633" s="221" t="s">
        <v>960</v>
      </c>
      <c r="H633" s="302" t="s">
        <v>367</v>
      </c>
      <c r="I633" s="284" t="str">
        <f>IF(COUNTIF($C$4:C643,C643)&gt;1,1,"")</f>
        <v/>
      </c>
    </row>
    <row r="634" spans="2:9" ht="18.75" customHeight="1">
      <c r="B634" s="284" t="str">
        <f t="shared" si="102"/>
        <v>大分県竹田津港</v>
      </c>
      <c r="C634" s="301">
        <v>440906</v>
      </c>
      <c r="D634" s="221">
        <v>442143</v>
      </c>
      <c r="E634" s="307" t="s">
        <v>1426</v>
      </c>
      <c r="F634" s="220" t="s">
        <v>1433</v>
      </c>
      <c r="G634" s="221" t="s">
        <v>961</v>
      </c>
      <c r="H634" s="302" t="s">
        <v>367</v>
      </c>
      <c r="I634" s="284" t="str">
        <f>IF(COUNTIF($C$4:C644,C644)&gt;1,1,"")</f>
        <v/>
      </c>
    </row>
    <row r="635" spans="2:9" ht="18.75" customHeight="1">
      <c r="B635" s="284" t="str">
        <f t="shared" si="102"/>
        <v>大分県中津港</v>
      </c>
      <c r="C635" s="301">
        <v>441007</v>
      </c>
      <c r="D635" s="221">
        <v>442038</v>
      </c>
      <c r="E635" s="307" t="s">
        <v>1426</v>
      </c>
      <c r="F635" s="220" t="s">
        <v>1434</v>
      </c>
      <c r="G635" s="221" t="s">
        <v>962</v>
      </c>
      <c r="H635" s="302" t="s">
        <v>356</v>
      </c>
      <c r="I635" s="284" t="str">
        <f>IF(COUNTIF($C$4:C645,C645)&gt;1,1,"")</f>
        <v/>
      </c>
    </row>
    <row r="636" spans="2:9" ht="18.75" customHeight="1">
      <c r="B636" s="284" t="str">
        <f t="shared" si="102"/>
        <v>大分県高田港</v>
      </c>
      <c r="C636" s="301">
        <v>441015</v>
      </c>
      <c r="D636" s="221">
        <v>442097</v>
      </c>
      <c r="E636" s="307" t="s">
        <v>1426</v>
      </c>
      <c r="F636" s="220" t="s">
        <v>1435</v>
      </c>
      <c r="G636" s="221" t="s">
        <v>729</v>
      </c>
      <c r="H636" s="302" t="s">
        <v>367</v>
      </c>
      <c r="I636" s="284" t="str">
        <f>IF(COUNTIF($C$4:C646,C646)&gt;1,1,"")</f>
        <v/>
      </c>
    </row>
    <row r="637" spans="2:9" ht="18.75" customHeight="1">
      <c r="B637" s="284" t="str">
        <f t="shared" si="102"/>
        <v>大分県日出港</v>
      </c>
      <c r="C637" s="301">
        <v>441104</v>
      </c>
      <c r="D637" s="221">
        <v>443417</v>
      </c>
      <c r="E637" s="307" t="s">
        <v>1426</v>
      </c>
      <c r="F637" s="220" t="s">
        <v>1436</v>
      </c>
      <c r="G637" s="221" t="s">
        <v>963</v>
      </c>
      <c r="H637" s="302" t="s">
        <v>367</v>
      </c>
      <c r="I637" s="284" t="str">
        <f>IF(COUNTIF($C$4:C647,C647)&gt;1,1,"")</f>
        <v/>
      </c>
    </row>
    <row r="638" spans="2:9" ht="18.75" customHeight="1">
      <c r="B638" s="284" t="str">
        <f t="shared" si="102"/>
        <v>大分県守江港（杵築港）</v>
      </c>
      <c r="C638" s="301">
        <v>441201</v>
      </c>
      <c r="D638" s="221">
        <v>442101</v>
      </c>
      <c r="E638" s="307" t="s">
        <v>1426</v>
      </c>
      <c r="F638" s="220" t="s">
        <v>1437</v>
      </c>
      <c r="G638" s="221" t="s">
        <v>964</v>
      </c>
      <c r="H638" s="302" t="s">
        <v>367</v>
      </c>
      <c r="I638" s="284" t="str">
        <f>IF(COUNTIF($C$4:C648,C648)&gt;1,1,"")</f>
        <v/>
      </c>
    </row>
    <row r="639" spans="2:9" ht="18.75" customHeight="1">
      <c r="B639" s="284" t="str">
        <f t="shared" si="102"/>
        <v>大分県国東港</v>
      </c>
      <c r="C639" s="301">
        <v>441309</v>
      </c>
      <c r="D639" s="221">
        <v>442143</v>
      </c>
      <c r="E639" s="307" t="s">
        <v>1426</v>
      </c>
      <c r="F639" s="220" t="s">
        <v>1433</v>
      </c>
      <c r="G639" s="221" t="s">
        <v>965</v>
      </c>
      <c r="H639" s="302" t="s">
        <v>367</v>
      </c>
      <c r="I639" s="284" t="str">
        <f>IF(COUNTIF($C$4:C649,C649)&gt;1,1,"")</f>
        <v/>
      </c>
    </row>
    <row r="640" spans="2:9" ht="18.75" customHeight="1">
      <c r="B640" s="284" t="str">
        <f t="shared" si="102"/>
        <v>大分県米水津港</v>
      </c>
      <c r="C640" s="301">
        <v>442101</v>
      </c>
      <c r="D640" s="221">
        <v>442054</v>
      </c>
      <c r="E640" s="307" t="s">
        <v>1426</v>
      </c>
      <c r="F640" s="220" t="s">
        <v>1429</v>
      </c>
      <c r="G640" s="221" t="s">
        <v>966</v>
      </c>
      <c r="H640" s="302" t="s">
        <v>367</v>
      </c>
      <c r="I640" s="284" t="str">
        <f>IF(COUNTIF($C$4:C650,C650)&gt;1,1,"")</f>
        <v/>
      </c>
    </row>
    <row r="641" spans="2:9" ht="18.75" customHeight="1">
      <c r="B641" s="284" t="str">
        <f t="shared" si="102"/>
        <v>宮崎県延岡新港</v>
      </c>
      <c r="C641" s="301">
        <v>450103</v>
      </c>
      <c r="D641" s="221">
        <v>452033</v>
      </c>
      <c r="E641" s="307" t="s">
        <v>1438</v>
      </c>
      <c r="F641" s="220" t="s">
        <v>1439</v>
      </c>
      <c r="G641" s="221" t="s">
        <v>967</v>
      </c>
      <c r="H641" s="302" t="s">
        <v>367</v>
      </c>
      <c r="I641" s="284" t="str">
        <f>IF(COUNTIF($C$4:C651,C651)&gt;1,1,"")</f>
        <v/>
      </c>
    </row>
    <row r="642" spans="2:9" ht="18.75" customHeight="1">
      <c r="B642" s="284" t="str">
        <f t="shared" si="102"/>
        <v>宮崎県油津港</v>
      </c>
      <c r="C642" s="301">
        <v>450219</v>
      </c>
      <c r="D642" s="221">
        <v>452041</v>
      </c>
      <c r="E642" s="307" t="s">
        <v>1438</v>
      </c>
      <c r="F642" s="220" t="s">
        <v>1440</v>
      </c>
      <c r="G642" s="221" t="s">
        <v>968</v>
      </c>
      <c r="H642" s="302" t="s">
        <v>356</v>
      </c>
      <c r="I642" s="284" t="str">
        <f>IF(COUNTIF($C$4:C652,C652)&gt;1,1,"")</f>
        <v/>
      </c>
    </row>
    <row r="643" spans="2:9" ht="18.75" customHeight="1">
      <c r="B643" s="284" t="str">
        <f t="shared" si="102"/>
        <v>宮崎県細島港</v>
      </c>
      <c r="C643" s="301">
        <v>450316</v>
      </c>
      <c r="D643" s="221">
        <v>452068</v>
      </c>
      <c r="E643" s="307" t="s">
        <v>1438</v>
      </c>
      <c r="F643" s="220" t="s">
        <v>1441</v>
      </c>
      <c r="G643" s="221" t="s">
        <v>969</v>
      </c>
      <c r="H643" s="302" t="s">
        <v>356</v>
      </c>
      <c r="I643" s="284" t="str">
        <f>IF(COUNTIF($C$4:C653,C653)&gt;1,1,"")</f>
        <v/>
      </c>
    </row>
    <row r="644" spans="2:9" ht="18.75" customHeight="1">
      <c r="B644" s="284" t="str">
        <f t="shared" ref="B644:B707" si="103">E644&amp;G644</f>
        <v>宮崎県内海港</v>
      </c>
      <c r="C644" s="301">
        <v>450405</v>
      </c>
      <c r="D644" s="221">
        <v>452017</v>
      </c>
      <c r="E644" s="307" t="s">
        <v>1438</v>
      </c>
      <c r="F644" s="220" t="s">
        <v>1442</v>
      </c>
      <c r="G644" s="221" t="s">
        <v>545</v>
      </c>
      <c r="H644" s="302" t="s">
        <v>367</v>
      </c>
      <c r="I644" s="284" t="str">
        <f>IF(COUNTIF($C$4:C654,C654)&gt;1,1,"")</f>
        <v/>
      </c>
    </row>
    <row r="645" spans="2:9" ht="18.75" customHeight="1">
      <c r="B645" s="284" t="str">
        <f t="shared" si="103"/>
        <v>宮崎県福島港</v>
      </c>
      <c r="C645" s="301">
        <v>450502</v>
      </c>
      <c r="D645" s="221">
        <v>452076</v>
      </c>
      <c r="E645" s="307" t="s">
        <v>1438</v>
      </c>
      <c r="F645" s="220" t="s">
        <v>1443</v>
      </c>
      <c r="G645" s="221" t="s">
        <v>398</v>
      </c>
      <c r="H645" s="302" t="s">
        <v>367</v>
      </c>
      <c r="I645" s="284" t="str">
        <f>IF(COUNTIF($C$4:C655,C655)&gt;1,1,"")</f>
        <v/>
      </c>
    </row>
    <row r="646" spans="2:9" ht="18.75" customHeight="1">
      <c r="B646" s="284" t="str">
        <f t="shared" si="103"/>
        <v>宮崎県延岡港</v>
      </c>
      <c r="C646" s="301">
        <v>450600</v>
      </c>
      <c r="D646" s="221">
        <v>452033</v>
      </c>
      <c r="E646" s="307" t="s">
        <v>1438</v>
      </c>
      <c r="F646" s="220" t="s">
        <v>1439</v>
      </c>
      <c r="G646" s="221" t="s">
        <v>970</v>
      </c>
      <c r="H646" s="302" t="s">
        <v>367</v>
      </c>
      <c r="I646" s="284" t="str">
        <f>IF(COUNTIF($C$4:C656,C656)&gt;1,1,"")</f>
        <v/>
      </c>
    </row>
    <row r="647" spans="2:9" ht="18.75" customHeight="1">
      <c r="B647" s="284" t="str">
        <f t="shared" si="103"/>
        <v>宮崎県宮崎港</v>
      </c>
      <c r="C647" s="301">
        <v>450707</v>
      </c>
      <c r="D647" s="221">
        <v>452017</v>
      </c>
      <c r="E647" s="307" t="s">
        <v>1438</v>
      </c>
      <c r="F647" s="220" t="s">
        <v>1442</v>
      </c>
      <c r="G647" s="221" t="s">
        <v>971</v>
      </c>
      <c r="H647" s="302" t="s">
        <v>367</v>
      </c>
      <c r="I647" s="284" t="str">
        <f>IF(COUNTIF($C$4:C657,C657)&gt;1,1,"")</f>
        <v/>
      </c>
    </row>
    <row r="648" spans="2:9" ht="18.75" customHeight="1">
      <c r="B648" s="284" t="str">
        <f t="shared" si="103"/>
        <v>宮崎県外浦港</v>
      </c>
      <c r="C648" s="301">
        <v>450804</v>
      </c>
      <c r="D648" s="221">
        <v>452041</v>
      </c>
      <c r="E648" s="307" t="s">
        <v>1438</v>
      </c>
      <c r="F648" s="220" t="s">
        <v>1440</v>
      </c>
      <c r="G648" s="221" t="s">
        <v>972</v>
      </c>
      <c r="H648" s="302" t="s">
        <v>367</v>
      </c>
      <c r="I648" s="284" t="str">
        <f>IF(COUNTIF($C$4:C658,C658)&gt;1,1,"")</f>
        <v/>
      </c>
    </row>
    <row r="649" spans="2:9" ht="18.75" customHeight="1">
      <c r="B649" s="284" t="str">
        <f t="shared" si="103"/>
        <v>宮崎県大島港</v>
      </c>
      <c r="C649" s="301">
        <v>450901</v>
      </c>
      <c r="D649" s="221">
        <v>452041</v>
      </c>
      <c r="E649" s="307" t="s">
        <v>1438</v>
      </c>
      <c r="F649" s="220" t="s">
        <v>1440</v>
      </c>
      <c r="G649" s="221" t="s">
        <v>755</v>
      </c>
      <c r="H649" s="302" t="s">
        <v>367</v>
      </c>
      <c r="I649" s="284" t="str">
        <f>IF(COUNTIF($C$4:C659,C659)&gt;1,1,"")</f>
        <v/>
      </c>
    </row>
    <row r="650" spans="2:9" ht="18.75" customHeight="1">
      <c r="B650" s="284" t="str">
        <f t="shared" si="103"/>
        <v>鹿児島県鹿児島港</v>
      </c>
      <c r="C650" s="301">
        <v>460117</v>
      </c>
      <c r="D650" s="221">
        <v>462012</v>
      </c>
      <c r="E650" s="307" t="s">
        <v>1444</v>
      </c>
      <c r="F650" s="220" t="s">
        <v>1445</v>
      </c>
      <c r="G650" s="221" t="s">
        <v>973</v>
      </c>
      <c r="H650" s="302" t="s">
        <v>356</v>
      </c>
      <c r="I650" s="284" t="str">
        <f>IF(COUNTIF($C$4:C660,C660)&gt;1,1,"")</f>
        <v/>
      </c>
    </row>
    <row r="651" spans="2:9" ht="18.75" customHeight="1">
      <c r="B651" s="284" t="str">
        <f t="shared" si="103"/>
        <v>鹿児島県串木野港</v>
      </c>
      <c r="C651" s="301">
        <v>460206</v>
      </c>
      <c r="D651" s="221">
        <v>462195</v>
      </c>
      <c r="E651" s="307" t="s">
        <v>1444</v>
      </c>
      <c r="F651" s="220" t="s">
        <v>1446</v>
      </c>
      <c r="G651" s="221" t="s">
        <v>974</v>
      </c>
      <c r="H651" s="302" t="s">
        <v>367</v>
      </c>
      <c r="I651" s="284" t="str">
        <f>IF(COUNTIF($C$4:C661,C661)&gt;1,1,"")</f>
        <v/>
      </c>
    </row>
    <row r="652" spans="2:9" ht="18.75" customHeight="1">
      <c r="B652" s="284" t="str">
        <f t="shared" si="103"/>
        <v>鹿児島県名瀬港</v>
      </c>
      <c r="C652" s="301">
        <v>460303</v>
      </c>
      <c r="D652" s="221">
        <v>462225</v>
      </c>
      <c r="E652" s="307" t="s">
        <v>1444</v>
      </c>
      <c r="F652" s="220" t="s">
        <v>1447</v>
      </c>
      <c r="G652" s="221" t="s">
        <v>975</v>
      </c>
      <c r="H652" s="302" t="s">
        <v>367</v>
      </c>
      <c r="I652" s="284" t="str">
        <f>IF(COUNTIF($C$4:C662,C662)&gt;1,1,"")</f>
        <v/>
      </c>
    </row>
    <row r="653" spans="2:9" ht="18.75" customHeight="1">
      <c r="B653" s="284" t="str">
        <f t="shared" si="103"/>
        <v>鹿児島県加治木港</v>
      </c>
      <c r="C653" s="301">
        <v>460401</v>
      </c>
      <c r="D653" s="221">
        <v>462250</v>
      </c>
      <c r="E653" s="307" t="s">
        <v>1444</v>
      </c>
      <c r="F653" s="220" t="s">
        <v>1448</v>
      </c>
      <c r="G653" s="221" t="s">
        <v>976</v>
      </c>
      <c r="H653" s="302" t="s">
        <v>367</v>
      </c>
      <c r="I653" s="284" t="str">
        <f>IF(COUNTIF($C$4:C663,C663)&gt;1,1,"")</f>
        <v/>
      </c>
    </row>
    <row r="654" spans="2:9" ht="18.75" customHeight="1">
      <c r="B654" s="284" t="str">
        <f t="shared" si="103"/>
        <v>鹿児島県亀徳港</v>
      </c>
      <c r="C654" s="301">
        <v>460508</v>
      </c>
      <c r="D654" s="221">
        <v>465305</v>
      </c>
      <c r="E654" s="307" t="s">
        <v>1444</v>
      </c>
      <c r="F654" s="220" t="s">
        <v>1449</v>
      </c>
      <c r="G654" s="221" t="s">
        <v>977</v>
      </c>
      <c r="H654" s="302" t="s">
        <v>367</v>
      </c>
      <c r="I654" s="284" t="str">
        <f>IF(COUNTIF($C$4:C664,C664)&gt;1,1,"")</f>
        <v/>
      </c>
    </row>
    <row r="655" spans="2:9" ht="18.75" customHeight="1">
      <c r="B655" s="284" t="str">
        <f t="shared" si="103"/>
        <v>鹿児島県与論港</v>
      </c>
      <c r="C655" s="301">
        <v>460605</v>
      </c>
      <c r="D655" s="221">
        <v>465356</v>
      </c>
      <c r="E655" s="307" t="s">
        <v>1444</v>
      </c>
      <c r="F655" s="220" t="s">
        <v>1450</v>
      </c>
      <c r="G655" s="221" t="s">
        <v>978</v>
      </c>
      <c r="H655" s="302" t="s">
        <v>367</v>
      </c>
      <c r="I655" s="284" t="str">
        <f>IF(COUNTIF($C$4:C665,C665)&gt;1,1,"")</f>
        <v/>
      </c>
    </row>
    <row r="656" spans="2:9" ht="18.75" customHeight="1">
      <c r="B656" s="284" t="str">
        <f t="shared" si="103"/>
        <v>鹿児島県志布志港</v>
      </c>
      <c r="C656" s="301">
        <v>460711</v>
      </c>
      <c r="D656" s="221">
        <v>462217</v>
      </c>
      <c r="E656" s="307" t="s">
        <v>1444</v>
      </c>
      <c r="F656" s="220" t="s">
        <v>1451</v>
      </c>
      <c r="G656" s="221" t="s">
        <v>979</v>
      </c>
      <c r="H656" s="302" t="s">
        <v>356</v>
      </c>
      <c r="I656" s="284" t="str">
        <f>IF(COUNTIF($C$4:C666,C666)&gt;1,1,"")</f>
        <v/>
      </c>
    </row>
    <row r="657" spans="2:9" ht="18.75" customHeight="1">
      <c r="B657" s="284" t="str">
        <f t="shared" si="103"/>
        <v>鹿児島県古仁屋港</v>
      </c>
      <c r="C657" s="301">
        <v>460800</v>
      </c>
      <c r="D657" s="221">
        <v>465259</v>
      </c>
      <c r="E657" s="307" t="s">
        <v>1444</v>
      </c>
      <c r="F657" s="220" t="s">
        <v>1452</v>
      </c>
      <c r="G657" s="221" t="s">
        <v>980</v>
      </c>
      <c r="H657" s="302" t="s">
        <v>367</v>
      </c>
      <c r="I657" s="284" t="str">
        <f>IF(COUNTIF($C$4:C667,C667)&gt;1,1,"")</f>
        <v/>
      </c>
    </row>
    <row r="658" spans="2:9" ht="18.75" customHeight="1">
      <c r="B658" s="284" t="str">
        <f t="shared" si="103"/>
        <v>鹿児島県知名港</v>
      </c>
      <c r="C658" s="301">
        <v>460907</v>
      </c>
      <c r="D658" s="221">
        <v>465348</v>
      </c>
      <c r="E658" s="307" t="s">
        <v>1444</v>
      </c>
      <c r="F658" s="220" t="s">
        <v>1453</v>
      </c>
      <c r="G658" s="221" t="s">
        <v>981</v>
      </c>
      <c r="H658" s="302" t="s">
        <v>367</v>
      </c>
      <c r="I658" s="284" t="str">
        <f>IF(COUNTIF($C$4:C668,C668)&gt;1,1,"")</f>
        <v/>
      </c>
    </row>
    <row r="659" spans="2:9" ht="18.75" customHeight="1">
      <c r="B659" s="284" t="str">
        <f t="shared" si="103"/>
        <v>鹿児島県西之表港</v>
      </c>
      <c r="C659" s="301">
        <v>461008</v>
      </c>
      <c r="D659" s="221">
        <v>462136</v>
      </c>
      <c r="E659" s="307" t="s">
        <v>1444</v>
      </c>
      <c r="F659" s="220" t="s">
        <v>1454</v>
      </c>
      <c r="G659" s="221" t="s">
        <v>982</v>
      </c>
      <c r="H659" s="302" t="s">
        <v>367</v>
      </c>
      <c r="I659" s="284" t="str">
        <f>IF(COUNTIF($C$4:C669,C669)&gt;1,1,"")</f>
        <v/>
      </c>
    </row>
    <row r="660" spans="2:9" ht="18.75" customHeight="1">
      <c r="B660" s="284" t="str">
        <f t="shared" si="103"/>
        <v>鹿児島県平土野港</v>
      </c>
      <c r="C660" s="301">
        <v>461105</v>
      </c>
      <c r="D660" s="221">
        <v>465313</v>
      </c>
      <c r="E660" s="307" t="s">
        <v>1444</v>
      </c>
      <c r="F660" s="220" t="s">
        <v>1455</v>
      </c>
      <c r="G660" s="221" t="s">
        <v>983</v>
      </c>
      <c r="H660" s="302" t="s">
        <v>367</v>
      </c>
      <c r="I660" s="284" t="str">
        <f>IF(COUNTIF($C$4:C670,C670)&gt;1,1,"")</f>
        <v/>
      </c>
    </row>
    <row r="661" spans="2:9" ht="18.75" customHeight="1">
      <c r="B661" s="284" t="str">
        <f t="shared" si="103"/>
        <v>鹿児島県喜入港</v>
      </c>
      <c r="C661" s="301">
        <v>461211</v>
      </c>
      <c r="D661" s="221">
        <v>462012</v>
      </c>
      <c r="E661" s="307" t="s">
        <v>1444</v>
      </c>
      <c r="F661" s="220" t="s">
        <v>1445</v>
      </c>
      <c r="G661" s="221" t="s">
        <v>984</v>
      </c>
      <c r="H661" s="302" t="s">
        <v>356</v>
      </c>
      <c r="I661" s="284" t="str">
        <f>IF(COUNTIF($C$4:C671,C671)&gt;1,1,"")</f>
        <v/>
      </c>
    </row>
    <row r="662" spans="2:9" ht="18.75" customHeight="1">
      <c r="B662" s="284" t="str">
        <f t="shared" si="103"/>
        <v>鹿児島県和泊港</v>
      </c>
      <c r="C662" s="301">
        <v>461300</v>
      </c>
      <c r="D662" s="221">
        <v>465330</v>
      </c>
      <c r="E662" s="307" t="s">
        <v>1444</v>
      </c>
      <c r="F662" s="220" t="s">
        <v>1456</v>
      </c>
      <c r="G662" s="221" t="s">
        <v>985</v>
      </c>
      <c r="H662" s="302" t="s">
        <v>367</v>
      </c>
      <c r="I662" s="284" t="str">
        <f>IF(COUNTIF($C$4:C672,C672)&gt;1,1,"")</f>
        <v/>
      </c>
    </row>
    <row r="663" spans="2:9" ht="18.75" customHeight="1">
      <c r="B663" s="284" t="str">
        <f t="shared" si="103"/>
        <v>鹿児島県龍郷港</v>
      </c>
      <c r="C663" s="301">
        <v>461407</v>
      </c>
      <c r="D663" s="221">
        <v>465275</v>
      </c>
      <c r="E663" s="307" t="s">
        <v>1444</v>
      </c>
      <c r="F663" s="220" t="s">
        <v>1457</v>
      </c>
      <c r="G663" s="221" t="s">
        <v>986</v>
      </c>
      <c r="H663" s="302" t="s">
        <v>367</v>
      </c>
      <c r="I663" s="284" t="str">
        <f>IF(COUNTIF($C$4:C673,C673)&gt;1,1,"")</f>
        <v/>
      </c>
    </row>
    <row r="664" spans="2:9" ht="18.75" customHeight="1">
      <c r="B664" s="284" t="str">
        <f t="shared" si="103"/>
        <v>鹿児島県川内港</v>
      </c>
      <c r="C664" s="301">
        <v>461512</v>
      </c>
      <c r="D664" s="221">
        <v>462152</v>
      </c>
      <c r="E664" s="307" t="s">
        <v>1444</v>
      </c>
      <c r="F664" s="220" t="s">
        <v>1458</v>
      </c>
      <c r="G664" s="221" t="s">
        <v>416</v>
      </c>
      <c r="H664" s="302" t="s">
        <v>356</v>
      </c>
      <c r="I664" s="284" t="str">
        <f>IF(COUNTIF($C$4:C674,C674)&gt;1,1,"")</f>
        <v/>
      </c>
    </row>
    <row r="665" spans="2:9" ht="18.75" customHeight="1">
      <c r="B665" s="284" t="str">
        <f t="shared" si="103"/>
        <v>鹿児島県諸浦港</v>
      </c>
      <c r="C665" s="301">
        <v>461601</v>
      </c>
      <c r="D665" s="221">
        <v>464040</v>
      </c>
      <c r="E665" s="307" t="s">
        <v>1444</v>
      </c>
      <c r="F665" s="220" t="s">
        <v>1459</v>
      </c>
      <c r="G665" s="221" t="s">
        <v>987</v>
      </c>
      <c r="H665" s="302" t="s">
        <v>367</v>
      </c>
      <c r="I665" s="284" t="str">
        <f>IF(COUNTIF($C$4:C675,C675)&gt;1,1,"")</f>
        <v/>
      </c>
    </row>
    <row r="666" spans="2:9" ht="18.75" customHeight="1">
      <c r="B666" s="284" t="str">
        <f t="shared" si="103"/>
        <v>鹿児島県蔵之元港</v>
      </c>
      <c r="C666" s="301">
        <v>461709</v>
      </c>
      <c r="D666" s="221">
        <v>464040</v>
      </c>
      <c r="E666" s="307" t="s">
        <v>1444</v>
      </c>
      <c r="F666" s="220" t="s">
        <v>1459</v>
      </c>
      <c r="G666" s="221" t="s">
        <v>988</v>
      </c>
      <c r="H666" s="302" t="s">
        <v>367</v>
      </c>
      <c r="I666" s="284" t="str">
        <f>IF(COUNTIF($C$4:C676,C676)&gt;1,1,"")</f>
        <v/>
      </c>
    </row>
    <row r="667" spans="2:9" ht="18.75" customHeight="1">
      <c r="B667" s="284" t="str">
        <f t="shared" si="103"/>
        <v>鹿児島県枕崎港</v>
      </c>
      <c r="C667" s="301">
        <v>461806</v>
      </c>
      <c r="D667" s="221">
        <v>462047</v>
      </c>
      <c r="E667" s="307" t="s">
        <v>1444</v>
      </c>
      <c r="F667" s="220" t="s">
        <v>1460</v>
      </c>
      <c r="G667" s="221" t="s">
        <v>989</v>
      </c>
      <c r="H667" s="302" t="s">
        <v>356</v>
      </c>
      <c r="I667" s="284" t="str">
        <f>IF(COUNTIF($C$4:C677,C677)&gt;1,1,"")</f>
        <v/>
      </c>
    </row>
    <row r="668" spans="2:9" ht="18.75" customHeight="1">
      <c r="B668" s="284" t="str">
        <f t="shared" si="103"/>
        <v>鹿児島県島間港</v>
      </c>
      <c r="C668" s="301">
        <v>461903</v>
      </c>
      <c r="D668" s="221">
        <v>465020</v>
      </c>
      <c r="E668" s="307" t="s">
        <v>1444</v>
      </c>
      <c r="F668" s="220" t="s">
        <v>1461</v>
      </c>
      <c r="G668" s="221" t="s">
        <v>990</v>
      </c>
      <c r="H668" s="302" t="s">
        <v>367</v>
      </c>
      <c r="I668" s="284" t="str">
        <f>IF(COUNTIF($C$4:C678,C678)&gt;1,1,"")</f>
        <v/>
      </c>
    </row>
    <row r="669" spans="2:9" ht="18.75" customHeight="1">
      <c r="B669" s="284" t="str">
        <f t="shared" si="103"/>
        <v>鹿児島県宮之浦港</v>
      </c>
      <c r="C669" s="301">
        <v>462004</v>
      </c>
      <c r="D669" s="221">
        <v>465054</v>
      </c>
      <c r="E669" s="307" t="s">
        <v>1444</v>
      </c>
      <c r="F669" s="220" t="s">
        <v>1462</v>
      </c>
      <c r="G669" s="221" t="s">
        <v>991</v>
      </c>
      <c r="H669" s="302" t="s">
        <v>367</v>
      </c>
      <c r="I669" s="284" t="str">
        <f>IF(COUNTIF($C$4:C679,C679)&gt;1,1,"")</f>
        <v/>
      </c>
    </row>
    <row r="670" spans="2:9" ht="18.75" customHeight="1">
      <c r="B670" s="284" t="str">
        <f t="shared" si="103"/>
        <v>鹿児島県湾港</v>
      </c>
      <c r="C670" s="301">
        <v>462101</v>
      </c>
      <c r="D670" s="221">
        <v>465291</v>
      </c>
      <c r="E670" s="307" t="s">
        <v>1444</v>
      </c>
      <c r="F670" s="220" t="s">
        <v>1463</v>
      </c>
      <c r="G670" s="221" t="s">
        <v>992</v>
      </c>
      <c r="H670" s="302" t="s">
        <v>367</v>
      </c>
      <c r="I670" s="284" t="str">
        <f>IF(COUNTIF($C$4:C680,C680)&gt;1,1,"")</f>
        <v/>
      </c>
    </row>
    <row r="671" spans="2:9" ht="18.75" customHeight="1">
      <c r="B671" s="284" t="str">
        <f t="shared" si="103"/>
        <v>鹿児島県内之浦港</v>
      </c>
      <c r="C671" s="301">
        <v>462209</v>
      </c>
      <c r="D671" s="221">
        <v>464929</v>
      </c>
      <c r="E671" s="307" t="s">
        <v>1444</v>
      </c>
      <c r="F671" s="220" t="s">
        <v>1464</v>
      </c>
      <c r="G671" s="221" t="s">
        <v>993</v>
      </c>
      <c r="H671" s="302" t="s">
        <v>367</v>
      </c>
      <c r="I671" s="284" t="str">
        <f>IF(COUNTIF($C$4:C681,C681)&gt;1,1,"")</f>
        <v/>
      </c>
    </row>
    <row r="672" spans="2:9" ht="18.75" customHeight="1">
      <c r="B672" s="284" t="str">
        <f t="shared" si="103"/>
        <v>鹿児島県安房港</v>
      </c>
      <c r="C672" s="301">
        <v>462306</v>
      </c>
      <c r="D672" s="221">
        <v>465054</v>
      </c>
      <c r="E672" s="307" t="s">
        <v>1444</v>
      </c>
      <c r="F672" s="220" t="s">
        <v>1462</v>
      </c>
      <c r="G672" s="221" t="s">
        <v>994</v>
      </c>
      <c r="H672" s="302" t="s">
        <v>367</v>
      </c>
      <c r="I672" s="284" t="str">
        <f>IF(COUNTIF($C$4:C682,C682)&gt;1,1,"")</f>
        <v/>
      </c>
    </row>
    <row r="673" spans="2:9" ht="18.75" customHeight="1">
      <c r="B673" s="284" t="str">
        <f t="shared" si="103"/>
        <v>鹿児島県幣串港</v>
      </c>
      <c r="C673" s="301">
        <v>462403</v>
      </c>
      <c r="D673" s="221">
        <v>464040</v>
      </c>
      <c r="E673" s="307" t="s">
        <v>1444</v>
      </c>
      <c r="F673" s="220" t="s">
        <v>1459</v>
      </c>
      <c r="G673" s="221" t="s">
        <v>995</v>
      </c>
      <c r="H673" s="302" t="s">
        <v>367</v>
      </c>
      <c r="I673" s="284" t="str">
        <f>IF(COUNTIF($C$4:C683,C683)&gt;1,1,"")</f>
        <v/>
      </c>
    </row>
    <row r="674" spans="2:9" ht="18.75" customHeight="1">
      <c r="B674" s="284" t="str">
        <f t="shared" si="103"/>
        <v>鹿児島県鹿屋港</v>
      </c>
      <c r="C674" s="301">
        <v>462501</v>
      </c>
      <c r="D674" s="221">
        <v>462039</v>
      </c>
      <c r="E674" s="307" t="s">
        <v>1444</v>
      </c>
      <c r="F674" s="220" t="s">
        <v>1465</v>
      </c>
      <c r="G674" s="221" t="s">
        <v>996</v>
      </c>
      <c r="H674" s="302" t="s">
        <v>367</v>
      </c>
      <c r="I674" s="284" t="str">
        <f>IF(COUNTIF($C$4:C684,C684)&gt;1,1,"")</f>
        <v/>
      </c>
    </row>
    <row r="675" spans="2:9" ht="18.75" customHeight="1">
      <c r="B675" s="284" t="str">
        <f t="shared" si="103"/>
        <v>鹿児島県黒之浜港</v>
      </c>
      <c r="C675" s="301">
        <v>462608</v>
      </c>
      <c r="D675" s="221">
        <v>462063</v>
      </c>
      <c r="E675" s="307" t="s">
        <v>1444</v>
      </c>
      <c r="F675" s="220" t="s">
        <v>1466</v>
      </c>
      <c r="G675" s="221" t="s">
        <v>997</v>
      </c>
      <c r="H675" s="302" t="s">
        <v>367</v>
      </c>
      <c r="I675" s="284" t="str">
        <f>IF(COUNTIF($C$4:C685,C685)&gt;1,1,"")</f>
        <v/>
      </c>
    </row>
    <row r="676" spans="2:9" ht="18.75" customHeight="1">
      <c r="B676" s="284" t="str">
        <f t="shared" si="103"/>
        <v>鹿児島県米之津港</v>
      </c>
      <c r="C676" s="301">
        <v>462705</v>
      </c>
      <c r="D676" s="221">
        <v>462080</v>
      </c>
      <c r="E676" s="307" t="s">
        <v>1444</v>
      </c>
      <c r="F676" s="220" t="s">
        <v>1467</v>
      </c>
      <c r="G676" s="221" t="s">
        <v>998</v>
      </c>
      <c r="H676" s="302" t="s">
        <v>367</v>
      </c>
      <c r="I676" s="284" t="str">
        <f>IF(COUNTIF($C$4:C686,C686)&gt;1,1,"")</f>
        <v/>
      </c>
    </row>
    <row r="677" spans="2:9" ht="18.75" customHeight="1">
      <c r="B677" s="284" t="str">
        <f t="shared" si="103"/>
        <v>鹿児島県指宿港</v>
      </c>
      <c r="C677" s="301">
        <v>462802</v>
      </c>
      <c r="D677" s="221">
        <v>462101</v>
      </c>
      <c r="E677" s="307" t="s">
        <v>1444</v>
      </c>
      <c r="F677" s="220" t="s">
        <v>1468</v>
      </c>
      <c r="G677" s="221" t="s">
        <v>999</v>
      </c>
      <c r="H677" s="302" t="s">
        <v>367</v>
      </c>
      <c r="I677" s="284" t="str">
        <f>IF(COUNTIF($C$4:C687,C687)&gt;1,1,"")</f>
        <v/>
      </c>
    </row>
    <row r="678" spans="2:9" ht="18.75" customHeight="1">
      <c r="B678" s="284" t="str">
        <f t="shared" si="103"/>
        <v>鹿児島県垂水港</v>
      </c>
      <c r="C678" s="301">
        <v>462900</v>
      </c>
      <c r="D678" s="221">
        <v>462144</v>
      </c>
      <c r="E678" s="307" t="s">
        <v>1444</v>
      </c>
      <c r="F678" s="220" t="s">
        <v>1469</v>
      </c>
      <c r="G678" s="221" t="s">
        <v>1000</v>
      </c>
      <c r="H678" s="302" t="s">
        <v>367</v>
      </c>
      <c r="I678" s="284" t="str">
        <f>IF(COUNTIF($C$4:C688,C688)&gt;1,1,"")</f>
        <v/>
      </c>
    </row>
    <row r="679" spans="2:9" ht="18.75" customHeight="1">
      <c r="B679" s="284" t="str">
        <f t="shared" si="103"/>
        <v>鹿児島県桜島港</v>
      </c>
      <c r="C679" s="301">
        <v>463001</v>
      </c>
      <c r="D679" s="221">
        <v>462012</v>
      </c>
      <c r="E679" s="307" t="s">
        <v>1444</v>
      </c>
      <c r="F679" s="220" t="s">
        <v>1445</v>
      </c>
      <c r="G679" s="221" t="s">
        <v>1001</v>
      </c>
      <c r="H679" s="302" t="s">
        <v>367</v>
      </c>
      <c r="I679" s="284" t="str">
        <f>IF(COUNTIF($C$4:C689,C689)&gt;1,1,"")</f>
        <v/>
      </c>
    </row>
    <row r="680" spans="2:9" ht="18.75" customHeight="1">
      <c r="B680" s="284" t="str">
        <f t="shared" si="103"/>
        <v>鹿児島県硫黄島港</v>
      </c>
      <c r="C680" s="301">
        <v>463108</v>
      </c>
      <c r="D680" s="221">
        <v>463035</v>
      </c>
      <c r="E680" s="307" t="s">
        <v>1444</v>
      </c>
      <c r="F680" s="220" t="s">
        <v>1470</v>
      </c>
      <c r="G680" s="221" t="s">
        <v>1002</v>
      </c>
      <c r="H680" s="302" t="s">
        <v>367</v>
      </c>
      <c r="I680" s="284" t="str">
        <f>IF(COUNTIF($C$4:C690,C690)&gt;1,1,"")</f>
        <v/>
      </c>
    </row>
    <row r="681" spans="2:9" ht="18.75" customHeight="1">
      <c r="B681" s="284" t="str">
        <f t="shared" si="103"/>
        <v>鹿児島県山川港</v>
      </c>
      <c r="C681" s="301">
        <v>463205</v>
      </c>
      <c r="D681" s="221">
        <v>462101</v>
      </c>
      <c r="E681" s="307" t="s">
        <v>1444</v>
      </c>
      <c r="F681" s="220" t="s">
        <v>1468</v>
      </c>
      <c r="G681" s="221" t="s">
        <v>1003</v>
      </c>
      <c r="H681" s="302" t="s">
        <v>367</v>
      </c>
      <c r="I681" s="284" t="str">
        <f>IF(COUNTIF($C$4:C691,C691)&gt;1,1,"")</f>
        <v/>
      </c>
    </row>
    <row r="682" spans="2:9" ht="18.75" customHeight="1">
      <c r="B682" s="284" t="str">
        <f t="shared" si="103"/>
        <v>鹿児島県里港</v>
      </c>
      <c r="C682" s="301">
        <v>463302</v>
      </c>
      <c r="D682" s="221">
        <v>462152</v>
      </c>
      <c r="E682" s="307" t="s">
        <v>1444</v>
      </c>
      <c r="F682" s="220" t="s">
        <v>1458</v>
      </c>
      <c r="G682" s="221" t="s">
        <v>1004</v>
      </c>
      <c r="H682" s="302" t="s">
        <v>367</v>
      </c>
      <c r="I682" s="284" t="str">
        <f>IF(COUNTIF($C$4:C692,C692)&gt;1,1,"")</f>
        <v/>
      </c>
    </row>
    <row r="683" spans="2:9" ht="18.75" customHeight="1">
      <c r="B683" s="284" t="str">
        <f t="shared" si="103"/>
        <v>鹿児島県長浜港</v>
      </c>
      <c r="C683" s="301">
        <v>463400</v>
      </c>
      <c r="D683" s="221">
        <v>462152</v>
      </c>
      <c r="E683" s="307" t="s">
        <v>1444</v>
      </c>
      <c r="F683" s="220" t="s">
        <v>1458</v>
      </c>
      <c r="G683" s="221" t="s">
        <v>812</v>
      </c>
      <c r="H683" s="302" t="s">
        <v>367</v>
      </c>
      <c r="I683" s="284" t="str">
        <f>IF(COUNTIF($C$4:C693,C693)&gt;1,1,"")</f>
        <v/>
      </c>
    </row>
    <row r="684" spans="2:9" ht="18.75" customHeight="1">
      <c r="B684" s="284" t="str">
        <f t="shared" si="103"/>
        <v>鹿児島県隼人港</v>
      </c>
      <c r="C684" s="301">
        <v>463507</v>
      </c>
      <c r="D684" s="221">
        <v>462187</v>
      </c>
      <c r="E684" s="307" t="s">
        <v>1444</v>
      </c>
      <c r="F684" s="220" t="s">
        <v>1471</v>
      </c>
      <c r="G684" s="221" t="s">
        <v>1005</v>
      </c>
      <c r="H684" s="302" t="s">
        <v>367</v>
      </c>
      <c r="I684" s="284" t="str">
        <f>IF(COUNTIF($C$4:C694,C694)&gt;1,1,"")</f>
        <v/>
      </c>
    </row>
    <row r="685" spans="2:9" ht="18.75" customHeight="1">
      <c r="B685" s="284" t="str">
        <f t="shared" si="103"/>
        <v>鹿児島県大根占港</v>
      </c>
      <c r="C685" s="301">
        <v>463604</v>
      </c>
      <c r="D685" s="221">
        <v>464902</v>
      </c>
      <c r="E685" s="307" t="s">
        <v>1444</v>
      </c>
      <c r="F685" s="220" t="s">
        <v>1472</v>
      </c>
      <c r="G685" s="221" t="s">
        <v>1006</v>
      </c>
      <c r="H685" s="302" t="s">
        <v>367</v>
      </c>
      <c r="I685" s="284" t="str">
        <f>IF(COUNTIF($C$4:C695,C695)&gt;1,1,"")</f>
        <v/>
      </c>
    </row>
    <row r="686" spans="2:9" ht="18.75" customHeight="1">
      <c r="B686" s="284" t="str">
        <f t="shared" si="103"/>
        <v>鹿児島県根占港</v>
      </c>
      <c r="C686" s="301">
        <v>463701</v>
      </c>
      <c r="D686" s="221">
        <v>464911</v>
      </c>
      <c r="E686" s="307" t="s">
        <v>1444</v>
      </c>
      <c r="F686" s="220" t="s">
        <v>1473</v>
      </c>
      <c r="G686" s="221" t="s">
        <v>1007</v>
      </c>
      <c r="H686" s="302" t="s">
        <v>367</v>
      </c>
      <c r="I686" s="284" t="str">
        <f>IF(COUNTIF($C$4:C696,C696)&gt;1,1,"")</f>
        <v/>
      </c>
    </row>
    <row r="687" spans="2:9" ht="18.75" customHeight="1">
      <c r="B687" s="284" t="str">
        <f t="shared" si="103"/>
        <v>鹿児島県伊座敷港</v>
      </c>
      <c r="C687" s="301">
        <v>463809</v>
      </c>
      <c r="D687" s="221">
        <v>464911</v>
      </c>
      <c r="E687" s="307" t="s">
        <v>1444</v>
      </c>
      <c r="F687" s="220" t="s">
        <v>1473</v>
      </c>
      <c r="G687" s="221" t="s">
        <v>1008</v>
      </c>
      <c r="H687" s="302" t="s">
        <v>367</v>
      </c>
      <c r="I687" s="284" t="str">
        <f>IF(COUNTIF($C$4:C697,C697)&gt;1,1,"")</f>
        <v/>
      </c>
    </row>
    <row r="688" spans="2:9" ht="18.75" customHeight="1">
      <c r="B688" s="284" t="str">
        <f t="shared" si="103"/>
        <v>鹿児島県浜津脇港</v>
      </c>
      <c r="C688" s="301">
        <v>463906</v>
      </c>
      <c r="D688" s="221">
        <v>465011</v>
      </c>
      <c r="E688" s="307" t="s">
        <v>1444</v>
      </c>
      <c r="F688" s="220" t="s">
        <v>1474</v>
      </c>
      <c r="G688" s="221" t="s">
        <v>1009</v>
      </c>
      <c r="H688" s="302" t="s">
        <v>367</v>
      </c>
      <c r="I688" s="284" t="str">
        <f>IF(COUNTIF($C$4:C698,C698)&gt;1,1,"")</f>
        <v/>
      </c>
    </row>
    <row r="689" spans="2:9" ht="18.75" customHeight="1">
      <c r="B689" s="284" t="str">
        <f t="shared" si="103"/>
        <v>鹿児島県宇検港</v>
      </c>
      <c r="C689" s="301">
        <v>464000</v>
      </c>
      <c r="D689" s="221">
        <v>465241</v>
      </c>
      <c r="E689" s="307" t="s">
        <v>1444</v>
      </c>
      <c r="F689" s="220" t="s">
        <v>1475</v>
      </c>
      <c r="G689" s="221" t="s">
        <v>1010</v>
      </c>
      <c r="H689" s="302" t="s">
        <v>367</v>
      </c>
      <c r="I689" s="284" t="str">
        <f>IF(COUNTIF($C$4:C699,C699)&gt;1,1,"")</f>
        <v/>
      </c>
    </row>
    <row r="690" spans="2:9" ht="18.75" customHeight="1">
      <c r="B690" s="284" t="str">
        <f t="shared" si="103"/>
        <v>鹿児島県赤木名港</v>
      </c>
      <c r="C690" s="301">
        <v>464007</v>
      </c>
      <c r="D690" s="221">
        <v>462225</v>
      </c>
      <c r="E690" s="307" t="s">
        <v>1444</v>
      </c>
      <c r="F690" s="220" t="s">
        <v>1447</v>
      </c>
      <c r="G690" s="221" t="s">
        <v>1011</v>
      </c>
      <c r="H690" s="302" t="s">
        <v>367</v>
      </c>
      <c r="I690" s="284" t="str">
        <f>IF(COUNTIF($C$4:C700,C700)&gt;1,1,"")</f>
        <v/>
      </c>
    </row>
    <row r="691" spans="2:9" ht="18.75" customHeight="1">
      <c r="B691" s="284" t="str">
        <f t="shared" si="103"/>
        <v>鹿児島県串木野新港</v>
      </c>
      <c r="C691" s="301">
        <v>464104</v>
      </c>
      <c r="D691" s="221">
        <v>462195</v>
      </c>
      <c r="E691" s="307" t="s">
        <v>1444</v>
      </c>
      <c r="F691" s="220" t="s">
        <v>1446</v>
      </c>
      <c r="G691" s="221" t="s">
        <v>1012</v>
      </c>
      <c r="H691" s="302" t="s">
        <v>367</v>
      </c>
      <c r="I691" s="284" t="str">
        <f>IF(COUNTIF($C$4:C701,C701)&gt;1,1,"")</f>
        <v/>
      </c>
    </row>
    <row r="692" spans="2:9" ht="18.75" customHeight="1">
      <c r="B692" s="284" t="str">
        <f t="shared" si="103"/>
        <v>鹿児島県片側港</v>
      </c>
      <c r="C692" s="301">
        <v>464201</v>
      </c>
      <c r="D692" s="221">
        <v>464040</v>
      </c>
      <c r="E692" s="307" t="s">
        <v>1444</v>
      </c>
      <c r="F692" s="220" t="s">
        <v>1459</v>
      </c>
      <c r="G692" s="221" t="s">
        <v>1013</v>
      </c>
      <c r="H692" s="302" t="s">
        <v>367</v>
      </c>
      <c r="I692" s="284" t="str">
        <f>IF(COUNTIF($C$4:C702,C702)&gt;1,1,"")</f>
        <v/>
      </c>
    </row>
    <row r="693" spans="2:9" ht="18.75" customHeight="1">
      <c r="B693" s="284" t="str">
        <f t="shared" si="103"/>
        <v>鹿児島県十島港</v>
      </c>
      <c r="C693" s="301">
        <v>464309</v>
      </c>
      <c r="D693" s="221">
        <v>463043</v>
      </c>
      <c r="E693" s="307" t="s">
        <v>1444</v>
      </c>
      <c r="F693" s="220" t="s">
        <v>1476</v>
      </c>
      <c r="G693" s="221" t="s">
        <v>1014</v>
      </c>
      <c r="H693" s="302" t="s">
        <v>367</v>
      </c>
      <c r="I693" s="284" t="str">
        <f>IF(COUNTIF($C$4:C703,C703)&gt;1,1,"")</f>
        <v/>
      </c>
    </row>
    <row r="694" spans="2:9" ht="18.75" customHeight="1">
      <c r="B694" s="284" t="str">
        <f t="shared" si="103"/>
        <v>鹿児島県湯湾港</v>
      </c>
      <c r="C694" s="301">
        <v>464406</v>
      </c>
      <c r="D694" s="221">
        <v>465241</v>
      </c>
      <c r="E694" s="307" t="s">
        <v>1444</v>
      </c>
      <c r="F694" s="220" t="s">
        <v>1475</v>
      </c>
      <c r="G694" s="221" t="s">
        <v>1015</v>
      </c>
      <c r="H694" s="302" t="s">
        <v>367</v>
      </c>
      <c r="I694" s="284" t="str">
        <f>IF(COUNTIF($C$4:C704,C704)&gt;1,1,"")</f>
        <v/>
      </c>
    </row>
    <row r="695" spans="2:9" ht="18.75" customHeight="1">
      <c r="B695" s="284" t="str">
        <f t="shared" si="103"/>
        <v>沖縄県那覇港［那覇埠頭地区］</v>
      </c>
      <c r="C695" s="301">
        <v>470112</v>
      </c>
      <c r="D695" s="221">
        <v>472018</v>
      </c>
      <c r="E695" s="307" t="s">
        <v>1477</v>
      </c>
      <c r="F695" s="220" t="s">
        <v>1478</v>
      </c>
      <c r="G695" s="221" t="s">
        <v>1016</v>
      </c>
      <c r="H695" s="302" t="s">
        <v>356</v>
      </c>
      <c r="I695" s="284" t="str">
        <f>IF(COUNTIF($C$4:C705,C705)&gt;1,1,"")</f>
        <v/>
      </c>
    </row>
    <row r="696" spans="2:9" ht="18.75" customHeight="1">
      <c r="B696" s="284" t="str">
        <f t="shared" si="103"/>
        <v>沖縄県那覇港［泊埠頭地区］</v>
      </c>
      <c r="C696" s="301">
        <v>470210</v>
      </c>
      <c r="D696" s="221">
        <v>472018</v>
      </c>
      <c r="E696" s="307" t="s">
        <v>1477</v>
      </c>
      <c r="F696" s="220" t="s">
        <v>1478</v>
      </c>
      <c r="G696" s="221" t="s">
        <v>1017</v>
      </c>
      <c r="H696" s="302" t="s">
        <v>356</v>
      </c>
      <c r="I696" s="284" t="str">
        <f>IF(COUNTIF($C$4:C706,C706)&gt;1,1,"")</f>
        <v/>
      </c>
    </row>
    <row r="697" spans="2:9" ht="18.75" customHeight="1">
      <c r="B697" s="284" t="str">
        <f t="shared" si="103"/>
        <v>沖縄県平良港</v>
      </c>
      <c r="C697" s="301">
        <v>470317</v>
      </c>
      <c r="D697" s="221">
        <v>472140</v>
      </c>
      <c r="E697" s="307" t="s">
        <v>1477</v>
      </c>
      <c r="F697" s="220" t="s">
        <v>1479</v>
      </c>
      <c r="G697" s="221" t="s">
        <v>1018</v>
      </c>
      <c r="H697" s="302" t="s">
        <v>356</v>
      </c>
      <c r="I697" s="284" t="str">
        <f>IF(COUNTIF($C$4:C707,C707)&gt;1,1,"")</f>
        <v/>
      </c>
    </row>
    <row r="698" spans="2:9" ht="18.75" customHeight="1">
      <c r="B698" s="284" t="str">
        <f t="shared" si="103"/>
        <v>沖縄県石垣港</v>
      </c>
      <c r="C698" s="301">
        <v>470414</v>
      </c>
      <c r="D698" s="221">
        <v>472077</v>
      </c>
      <c r="E698" s="307" t="s">
        <v>1477</v>
      </c>
      <c r="F698" s="220" t="s">
        <v>1480</v>
      </c>
      <c r="G698" s="221" t="s">
        <v>1019</v>
      </c>
      <c r="H698" s="302" t="s">
        <v>356</v>
      </c>
      <c r="I698" s="284" t="str">
        <f>IF(COUNTIF($C$4:C708,C708)&gt;1,1,"")</f>
        <v/>
      </c>
    </row>
    <row r="699" spans="2:9" ht="18.75" customHeight="1">
      <c r="B699" s="284" t="str">
        <f t="shared" si="103"/>
        <v>沖縄県那覇港［新港埠頭地区］</v>
      </c>
      <c r="C699" s="301">
        <v>470511</v>
      </c>
      <c r="D699" s="221">
        <v>472018</v>
      </c>
      <c r="E699" s="307" t="s">
        <v>1477</v>
      </c>
      <c r="F699" s="220" t="s">
        <v>1478</v>
      </c>
      <c r="G699" s="221" t="s">
        <v>1020</v>
      </c>
      <c r="H699" s="302" t="s">
        <v>356</v>
      </c>
      <c r="I699" s="284" t="str">
        <f>IF(COUNTIF($C$4:C709,C709)&gt;1,1,"")</f>
        <v/>
      </c>
    </row>
    <row r="700" spans="2:9" ht="18.75" customHeight="1">
      <c r="B700" s="284" t="str">
        <f t="shared" si="103"/>
        <v>沖縄県中城湾港 沖縄電力(株)所有桟橋</v>
      </c>
      <c r="C700" s="301">
        <v>470619</v>
      </c>
      <c r="D700" s="221">
        <v>473286</v>
      </c>
      <c r="E700" s="307" t="s">
        <v>1477</v>
      </c>
      <c r="F700" s="220" t="s">
        <v>1481</v>
      </c>
      <c r="G700" s="221" t="s">
        <v>1021</v>
      </c>
      <c r="H700" s="302" t="s">
        <v>356</v>
      </c>
      <c r="I700" s="284" t="str">
        <f>IF(COUNTIF($C$4:C710,C710)&gt;1,1,"")</f>
        <v/>
      </c>
    </row>
    <row r="701" spans="2:9" ht="18.75" customHeight="1">
      <c r="B701" s="284" t="str">
        <f t="shared" si="103"/>
        <v>沖縄県中城湾港 新港地区（うるま市）</v>
      </c>
      <c r="C701" s="301">
        <v>470627</v>
      </c>
      <c r="D701" s="221">
        <v>472131</v>
      </c>
      <c r="E701" s="307" t="s">
        <v>1477</v>
      </c>
      <c r="F701" s="220" t="s">
        <v>1482</v>
      </c>
      <c r="G701" s="221" t="s">
        <v>1022</v>
      </c>
      <c r="H701" s="302" t="s">
        <v>356</v>
      </c>
      <c r="I701" s="284" t="str">
        <f>IF(COUNTIF($C$4:C711,C711)&gt;1,1,"")</f>
        <v/>
      </c>
    </row>
    <row r="702" spans="2:9" ht="18.75" customHeight="1">
      <c r="B702" s="284" t="str">
        <f t="shared" si="103"/>
        <v>沖縄県中城湾港 南西石油桟橋</v>
      </c>
      <c r="C702" s="301">
        <v>470813</v>
      </c>
      <c r="D702" s="221">
        <v>473294</v>
      </c>
      <c r="E702" s="307" t="s">
        <v>1477</v>
      </c>
      <c r="F702" s="220" t="s">
        <v>1483</v>
      </c>
      <c r="G702" s="221" t="s">
        <v>1023</v>
      </c>
      <c r="H702" s="302" t="s">
        <v>356</v>
      </c>
      <c r="I702" s="284" t="str">
        <f>IF(COUNTIF($C$4:C712,C712)&gt;1,1,"")</f>
        <v/>
      </c>
    </row>
    <row r="703" spans="2:9" ht="18.75" customHeight="1">
      <c r="B703" s="284" t="str">
        <f t="shared" si="103"/>
        <v>沖縄県金武湾港沖縄電力㈱金武火力発電所専用桟橋</v>
      </c>
      <c r="C703" s="301">
        <v>470911</v>
      </c>
      <c r="D703" s="221">
        <v>473146</v>
      </c>
      <c r="E703" s="307" t="s">
        <v>1477</v>
      </c>
      <c r="F703" s="220" t="s">
        <v>1484</v>
      </c>
      <c r="G703" s="221" t="s">
        <v>1024</v>
      </c>
      <c r="H703" s="302" t="s">
        <v>356</v>
      </c>
      <c r="I703" s="284" t="str">
        <f>IF(COUNTIF($C$4:C713,C713)&gt;1,1,"")</f>
        <v/>
      </c>
    </row>
    <row r="704" spans="2:9" ht="18.75" customHeight="1">
      <c r="B704" s="284" t="str">
        <f t="shared" si="103"/>
        <v>沖縄県金武湾港沖縄石油精製㈱積出桟橋</v>
      </c>
      <c r="C704" s="301">
        <v>471011</v>
      </c>
      <c r="D704" s="221">
        <v>472131</v>
      </c>
      <c r="E704" s="307" t="s">
        <v>1477</v>
      </c>
      <c r="F704" s="220" t="s">
        <v>1482</v>
      </c>
      <c r="G704" s="221" t="s">
        <v>1025</v>
      </c>
      <c r="H704" s="302" t="s">
        <v>356</v>
      </c>
      <c r="I704" s="284" t="str">
        <f>IF(COUNTIF($C$4:C714,C714)&gt;1,1,"")</f>
        <v/>
      </c>
    </row>
    <row r="705" spans="2:9" ht="18.75" customHeight="1">
      <c r="B705" s="284" t="str">
        <f t="shared" si="103"/>
        <v>沖縄県金武湾港沖縄石油基地㈱積出桟橋</v>
      </c>
      <c r="C705" s="301">
        <v>471119</v>
      </c>
      <c r="D705" s="221">
        <v>472131</v>
      </c>
      <c r="E705" s="307" t="s">
        <v>1477</v>
      </c>
      <c r="F705" s="220" t="s">
        <v>1482</v>
      </c>
      <c r="G705" s="221" t="s">
        <v>1026</v>
      </c>
      <c r="H705" s="302" t="s">
        <v>356</v>
      </c>
      <c r="I705" s="284" t="str">
        <f>IF(COUNTIF($C$4:C715,C715)&gt;1,1,"")</f>
        <v/>
      </c>
    </row>
    <row r="706" spans="2:9" ht="18.75" customHeight="1">
      <c r="B706" s="284" t="str">
        <f t="shared" si="103"/>
        <v>沖縄県伊江港</v>
      </c>
      <c r="C706" s="301">
        <v>471208</v>
      </c>
      <c r="D706" s="221">
        <v>473154</v>
      </c>
      <c r="E706" s="307" t="s">
        <v>1477</v>
      </c>
      <c r="F706" s="220" t="s">
        <v>1485</v>
      </c>
      <c r="G706" s="221" t="s">
        <v>1027</v>
      </c>
      <c r="H706" s="302" t="s">
        <v>367</v>
      </c>
      <c r="I706" s="284" t="str">
        <f>IF(COUNTIF($C$4:C716,C716)&gt;1,1,"")</f>
        <v/>
      </c>
    </row>
    <row r="707" spans="2:9" ht="18.75" customHeight="1">
      <c r="B707" s="284" t="str">
        <f t="shared" si="103"/>
        <v>沖縄県南大東港</v>
      </c>
      <c r="C707" s="301">
        <v>471305</v>
      </c>
      <c r="D707" s="221">
        <v>473570</v>
      </c>
      <c r="E707" s="307" t="s">
        <v>1477</v>
      </c>
      <c r="F707" s="220" t="s">
        <v>1486</v>
      </c>
      <c r="G707" s="221" t="s">
        <v>1028</v>
      </c>
      <c r="H707" s="302" t="s">
        <v>367</v>
      </c>
      <c r="I707" s="284" t="str">
        <f>IF(COUNTIF($C$4:C717,C717)&gt;1,1,"")</f>
        <v/>
      </c>
    </row>
    <row r="708" spans="2:9" ht="18.75" customHeight="1">
      <c r="B708" s="284" t="str">
        <f t="shared" ref="B708:B740" si="104">E708&amp;G708</f>
        <v>沖縄県北大東港</v>
      </c>
      <c r="C708" s="301">
        <v>471402</v>
      </c>
      <c r="D708" s="221">
        <v>473588</v>
      </c>
      <c r="E708" s="307" t="s">
        <v>1477</v>
      </c>
      <c r="F708" s="220" t="s">
        <v>1487</v>
      </c>
      <c r="G708" s="221" t="s">
        <v>1029</v>
      </c>
      <c r="H708" s="302" t="s">
        <v>367</v>
      </c>
      <c r="I708" s="284" t="str">
        <f>IF(COUNTIF($C$4:C718,C718)&gt;1,1,"")</f>
        <v/>
      </c>
    </row>
    <row r="709" spans="2:9" ht="18.75" customHeight="1">
      <c r="B709" s="284" t="str">
        <f t="shared" si="104"/>
        <v>沖縄県運天港</v>
      </c>
      <c r="C709" s="301">
        <v>471500</v>
      </c>
      <c r="D709" s="221">
        <v>473065</v>
      </c>
      <c r="E709" s="307" t="s">
        <v>1477</v>
      </c>
      <c r="F709" s="220" t="s">
        <v>1488</v>
      </c>
      <c r="G709" s="221" t="s">
        <v>1030</v>
      </c>
      <c r="H709" s="302" t="s">
        <v>367</v>
      </c>
      <c r="I709" s="284" t="str">
        <f>IF(COUNTIF($C$4:C719,C719)&gt;1,1,"")</f>
        <v/>
      </c>
    </row>
    <row r="710" spans="2:9" ht="18.75" customHeight="1">
      <c r="B710" s="284" t="str">
        <f t="shared" si="104"/>
        <v>沖縄県渡久地港</v>
      </c>
      <c r="C710" s="301">
        <v>471607</v>
      </c>
      <c r="D710" s="221">
        <v>473081</v>
      </c>
      <c r="E710" s="307" t="s">
        <v>1477</v>
      </c>
      <c r="F710" s="220" t="s">
        <v>1489</v>
      </c>
      <c r="G710" s="221" t="s">
        <v>1031</v>
      </c>
      <c r="H710" s="302" t="s">
        <v>367</v>
      </c>
      <c r="I710" s="284" t="str">
        <f>IF(COUNTIF($C$4:C720,C720)&gt;1,1,"")</f>
        <v/>
      </c>
    </row>
    <row r="711" spans="2:9" ht="18.75" customHeight="1">
      <c r="B711" s="284" t="str">
        <f t="shared" si="104"/>
        <v>沖縄県金武湾港沖縄電力㈱石川火力発電所専用桟橋</v>
      </c>
      <c r="C711" s="301">
        <v>471712</v>
      </c>
      <c r="D711" s="221">
        <v>472131</v>
      </c>
      <c r="E711" s="307" t="s">
        <v>1477</v>
      </c>
      <c r="F711" s="220" t="s">
        <v>1482</v>
      </c>
      <c r="G711" s="221" t="s">
        <v>1032</v>
      </c>
      <c r="H711" s="302" t="s">
        <v>356</v>
      </c>
      <c r="I711" s="284" t="str">
        <f>IF(COUNTIF($C$4:C721,C721)&gt;1,1,"")</f>
        <v/>
      </c>
    </row>
    <row r="712" spans="2:9" ht="18.75" customHeight="1">
      <c r="B712" s="284" t="str">
        <f t="shared" si="104"/>
        <v>沖縄県名護漁港</v>
      </c>
      <c r="C712" s="301">
        <v>471801</v>
      </c>
      <c r="D712" s="221">
        <v>472093</v>
      </c>
      <c r="E712" s="307" t="s">
        <v>1477</v>
      </c>
      <c r="F712" s="220" t="s">
        <v>1490</v>
      </c>
      <c r="G712" s="221" t="s">
        <v>1033</v>
      </c>
      <c r="H712" s="302" t="s">
        <v>367</v>
      </c>
      <c r="I712" s="284" t="str">
        <f>IF(COUNTIF($C$4:C722,C722)&gt;1,1,"")</f>
        <v/>
      </c>
    </row>
    <row r="713" spans="2:9" ht="18.75" customHeight="1">
      <c r="B713" s="284" t="str">
        <f t="shared" si="104"/>
        <v>沖縄県安和港（琉球セメント㈱専用バース）</v>
      </c>
      <c r="C713" s="301">
        <v>471909</v>
      </c>
      <c r="D713" s="221">
        <v>472093</v>
      </c>
      <c r="E713" s="307" t="s">
        <v>1477</v>
      </c>
      <c r="F713" s="220" t="s">
        <v>1490</v>
      </c>
      <c r="G713" s="221" t="s">
        <v>1034</v>
      </c>
      <c r="H713" s="302" t="s">
        <v>367</v>
      </c>
      <c r="I713" s="284" t="str">
        <f>IF(COUNTIF($C$4:C723,C723)&gt;1,1,"")</f>
        <v/>
      </c>
    </row>
    <row r="714" spans="2:9" ht="18.75" customHeight="1">
      <c r="B714" s="284" t="str">
        <f t="shared" si="104"/>
        <v>沖縄県長山港</v>
      </c>
      <c r="C714" s="301">
        <v>472000</v>
      </c>
      <c r="D714" s="221">
        <v>472140</v>
      </c>
      <c r="E714" s="307" t="s">
        <v>1477</v>
      </c>
      <c r="F714" s="220" t="s">
        <v>1479</v>
      </c>
      <c r="G714" s="221" t="s">
        <v>1035</v>
      </c>
      <c r="H714" s="302" t="s">
        <v>367</v>
      </c>
      <c r="I714" s="284" t="str">
        <f>IF(COUNTIF($C$4:C724,C724)&gt;1,1,"")</f>
        <v/>
      </c>
    </row>
    <row r="715" spans="2:9" ht="18.75" customHeight="1">
      <c r="B715" s="284" t="str">
        <f t="shared" si="104"/>
        <v>沖縄県馬天港（共同石油㈱専用バースを含む）</v>
      </c>
      <c r="C715" s="301">
        <v>472115</v>
      </c>
      <c r="D715" s="221">
        <v>472158</v>
      </c>
      <c r="E715" s="307" t="s">
        <v>1477</v>
      </c>
      <c r="F715" s="220" t="s">
        <v>1491</v>
      </c>
      <c r="G715" s="221" t="s">
        <v>1036</v>
      </c>
      <c r="H715" s="302" t="s">
        <v>356</v>
      </c>
      <c r="I715" s="284" t="str">
        <f>IF(COUNTIF($C$4:C725,C725)&gt;1,1,"")</f>
        <v/>
      </c>
    </row>
    <row r="716" spans="2:9" ht="18.75" customHeight="1">
      <c r="B716" s="284" t="str">
        <f t="shared" si="104"/>
        <v>沖縄県金武湾港沖縄石油基地㈱シーバース</v>
      </c>
      <c r="C716" s="301">
        <v>472212</v>
      </c>
      <c r="D716" s="221">
        <v>472131</v>
      </c>
      <c r="E716" s="307" t="s">
        <v>1477</v>
      </c>
      <c r="F716" s="220" t="s">
        <v>1482</v>
      </c>
      <c r="G716" s="221" t="s">
        <v>1037</v>
      </c>
      <c r="H716" s="302" t="s">
        <v>356</v>
      </c>
      <c r="I716" s="284" t="str">
        <f>IF(COUNTIF($C$4:C726,C726)&gt;1,1,"")</f>
        <v/>
      </c>
    </row>
    <row r="717" spans="2:9" ht="18.75" customHeight="1">
      <c r="B717" s="284" t="str">
        <f t="shared" si="104"/>
        <v>沖縄県金武湾港沖縄ターミナル㈱シーバース</v>
      </c>
      <c r="C717" s="301">
        <v>472303</v>
      </c>
      <c r="D717" s="221">
        <v>472131</v>
      </c>
      <c r="E717" s="307" t="s">
        <v>1477</v>
      </c>
      <c r="F717" s="220" t="s">
        <v>1482</v>
      </c>
      <c r="G717" s="221" t="s">
        <v>1038</v>
      </c>
      <c r="H717" s="302" t="s">
        <v>356</v>
      </c>
      <c r="I717" s="284" t="str">
        <f>IF(COUNTIF($C$4:C727,C727)&gt;1,1,"")</f>
        <v/>
      </c>
    </row>
    <row r="718" spans="2:9" ht="18.75" customHeight="1">
      <c r="B718" s="284" t="str">
        <f t="shared" si="104"/>
        <v>沖縄県兼城港</v>
      </c>
      <c r="C718" s="301">
        <v>472506</v>
      </c>
      <c r="D718" s="221">
        <v>473618</v>
      </c>
      <c r="E718" s="307" t="s">
        <v>1477</v>
      </c>
      <c r="F718" s="220" t="s">
        <v>1492</v>
      </c>
      <c r="G718" s="221" t="s">
        <v>1039</v>
      </c>
      <c r="H718" s="302" t="s">
        <v>367</v>
      </c>
      <c r="I718" s="284" t="str">
        <f>IF(COUNTIF($C$4:C728,C728)&gt;1,1,"")</f>
        <v/>
      </c>
    </row>
    <row r="719" spans="2:9" ht="18.75" customHeight="1">
      <c r="B719" s="284" t="str">
        <f t="shared" si="104"/>
        <v>沖縄県祖納港</v>
      </c>
      <c r="C719" s="301">
        <v>472603</v>
      </c>
      <c r="D719" s="221">
        <v>473821</v>
      </c>
      <c r="E719" s="307" t="s">
        <v>1477</v>
      </c>
      <c r="F719" s="220" t="s">
        <v>1493</v>
      </c>
      <c r="G719" s="221" t="s">
        <v>1040</v>
      </c>
      <c r="H719" s="302" t="s">
        <v>367</v>
      </c>
      <c r="I719" s="284" t="str">
        <f>IF(COUNTIF($C$4:C729,C729)&gt;1,1,"")</f>
        <v/>
      </c>
    </row>
    <row r="720" spans="2:9" ht="18.75" customHeight="1">
      <c r="B720" s="284" t="str">
        <f t="shared" si="104"/>
        <v>沖縄県渡名喜港</v>
      </c>
      <c r="C720" s="301">
        <v>472701</v>
      </c>
      <c r="D720" s="221">
        <v>473561</v>
      </c>
      <c r="E720" s="307" t="s">
        <v>1477</v>
      </c>
      <c r="F720" s="220" t="s">
        <v>1494</v>
      </c>
      <c r="G720" s="221" t="s">
        <v>1041</v>
      </c>
      <c r="H720" s="302" t="s">
        <v>367</v>
      </c>
      <c r="I720" s="284" t="str">
        <f>IF(COUNTIF($C$4:C730,C730)&gt;1,1,"")</f>
        <v/>
      </c>
    </row>
    <row r="721" spans="2:9" ht="18.75" customHeight="1">
      <c r="B721" s="284" t="str">
        <f t="shared" si="104"/>
        <v>沖縄県白浜港</v>
      </c>
      <c r="C721" s="301">
        <v>472808</v>
      </c>
      <c r="D721" s="221">
        <v>473812</v>
      </c>
      <c r="E721" s="307" t="s">
        <v>1477</v>
      </c>
      <c r="F721" s="220" t="s">
        <v>1495</v>
      </c>
      <c r="G721" s="221" t="s">
        <v>1042</v>
      </c>
      <c r="H721" s="302" t="s">
        <v>367</v>
      </c>
      <c r="I721" s="284" t="str">
        <f>IF(COUNTIF($C$4:C731,C731)&gt;1,1,"")</f>
        <v/>
      </c>
    </row>
    <row r="722" spans="2:9" ht="18.75" customHeight="1">
      <c r="B722" s="284" t="str">
        <f t="shared" si="104"/>
        <v>沖縄県牧港漁港</v>
      </c>
      <c r="C722" s="301">
        <v>473006</v>
      </c>
      <c r="D722" s="221">
        <v>472085</v>
      </c>
      <c r="E722" s="307" t="s">
        <v>1477</v>
      </c>
      <c r="F722" s="220" t="s">
        <v>1496</v>
      </c>
      <c r="G722" s="221" t="s">
        <v>1043</v>
      </c>
      <c r="H722" s="302" t="s">
        <v>367</v>
      </c>
      <c r="I722" s="284" t="str">
        <f>IF(COUNTIF($C$4:C732,C732)&gt;1,1,"")</f>
        <v/>
      </c>
    </row>
    <row r="723" spans="2:9" ht="18.75" customHeight="1">
      <c r="B723" s="284" t="str">
        <f t="shared" si="104"/>
        <v>沖縄県仲里漁港</v>
      </c>
      <c r="C723" s="301">
        <v>473103</v>
      </c>
      <c r="D723" s="221">
        <v>473618</v>
      </c>
      <c r="E723" s="307" t="s">
        <v>1477</v>
      </c>
      <c r="F723" s="220" t="s">
        <v>1492</v>
      </c>
      <c r="G723" s="221" t="s">
        <v>1044</v>
      </c>
      <c r="H723" s="302" t="s">
        <v>367</v>
      </c>
      <c r="I723" s="284" t="str">
        <f>IF(COUNTIF($C$4:C733,C733)&gt;1,1,"")</f>
        <v/>
      </c>
    </row>
    <row r="724" spans="2:9" ht="18.75" customHeight="1">
      <c r="B724" s="284" t="str">
        <f t="shared" si="104"/>
        <v>沖縄県仲田港</v>
      </c>
      <c r="C724" s="301">
        <v>473201</v>
      </c>
      <c r="D724" s="221">
        <v>473600</v>
      </c>
      <c r="E724" s="307" t="s">
        <v>1477</v>
      </c>
      <c r="F724" s="220" t="s">
        <v>1497</v>
      </c>
      <c r="G724" s="221" t="s">
        <v>1045</v>
      </c>
      <c r="H724" s="302" t="s">
        <v>367</v>
      </c>
      <c r="I724" s="284" t="str">
        <f>IF(COUNTIF($C$4:C734,C734)&gt;1,1,"")</f>
        <v/>
      </c>
    </row>
    <row r="725" spans="2:9" ht="18.75" customHeight="1">
      <c r="B725" s="284" t="str">
        <f t="shared" si="104"/>
        <v>沖縄県座間味港</v>
      </c>
      <c r="C725" s="301">
        <v>473308</v>
      </c>
      <c r="D725" s="221">
        <v>473545</v>
      </c>
      <c r="E725" s="307" t="s">
        <v>1477</v>
      </c>
      <c r="F725" s="220" t="s">
        <v>1498</v>
      </c>
      <c r="G725" s="221" t="s">
        <v>1046</v>
      </c>
      <c r="H725" s="302" t="s">
        <v>367</v>
      </c>
      <c r="I725" s="284" t="str">
        <f>IF(COUNTIF($C$4:C735,C735)&gt;1,1,"")</f>
        <v/>
      </c>
    </row>
    <row r="726" spans="2:9" ht="18.75" customHeight="1">
      <c r="B726" s="284" t="str">
        <f t="shared" si="104"/>
        <v>沖縄県金武湾港 電源開発㈱石川石炭火力発電所専用桟橋</v>
      </c>
      <c r="C726" s="301">
        <v>473316</v>
      </c>
      <c r="D726" s="221">
        <v>472131</v>
      </c>
      <c r="E726" s="307" t="s">
        <v>1477</v>
      </c>
      <c r="F726" s="220" t="s">
        <v>1482</v>
      </c>
      <c r="G726" s="221" t="s">
        <v>1047</v>
      </c>
      <c r="H726" s="302" t="s">
        <v>356</v>
      </c>
      <c r="I726" s="284" t="str">
        <f>IF(COUNTIF($C$4:C736,C736)&gt;1,1,"")</f>
        <v/>
      </c>
    </row>
    <row r="727" spans="2:9" ht="18.75" customHeight="1">
      <c r="B727" s="284" t="str">
        <f t="shared" si="104"/>
        <v>沖縄県竹富港</v>
      </c>
      <c r="C727" s="301">
        <v>473405</v>
      </c>
      <c r="D727" s="221">
        <v>473812</v>
      </c>
      <c r="E727" s="307" t="s">
        <v>1477</v>
      </c>
      <c r="F727" s="220" t="s">
        <v>1495</v>
      </c>
      <c r="G727" s="221" t="s">
        <v>1048</v>
      </c>
      <c r="H727" s="302" t="s">
        <v>367</v>
      </c>
      <c r="I727" s="284" t="str">
        <f>IF(COUNTIF($C$4:C737,C737)&gt;1,1,"")</f>
        <v/>
      </c>
    </row>
    <row r="728" spans="2:9" ht="18.75" customHeight="1">
      <c r="B728" s="284" t="str">
        <f t="shared" si="104"/>
        <v>沖縄県本部港</v>
      </c>
      <c r="C728" s="301">
        <v>473502</v>
      </c>
      <c r="D728" s="221">
        <v>473081</v>
      </c>
      <c r="E728" s="307" t="s">
        <v>1477</v>
      </c>
      <c r="F728" s="220" t="s">
        <v>1489</v>
      </c>
      <c r="G728" s="221" t="s">
        <v>1049</v>
      </c>
      <c r="H728" s="302" t="s">
        <v>367</v>
      </c>
      <c r="I728" s="284" t="str">
        <f>IF(COUNTIF($C$4:C738,C738)&gt;1,1,"")</f>
        <v/>
      </c>
    </row>
    <row r="729" spans="2:9" ht="18.5" customHeight="1">
      <c r="B729" s="284" t="str">
        <f t="shared" si="104"/>
        <v>沖縄県金武湾港ナカンヌ興業㈱専用桟橋</v>
      </c>
      <c r="C729" s="301">
        <v>473618</v>
      </c>
      <c r="D729" s="221">
        <v>472131</v>
      </c>
      <c r="E729" s="307" t="s">
        <v>1477</v>
      </c>
      <c r="F729" s="220" t="s">
        <v>1482</v>
      </c>
      <c r="G729" s="221" t="s">
        <v>1050</v>
      </c>
      <c r="H729" s="302" t="s">
        <v>356</v>
      </c>
      <c r="I729" s="284" t="str">
        <f>IF(COUNTIF($C$4:C739,C739)&gt;1,1,"")</f>
        <v/>
      </c>
    </row>
    <row r="730" spans="2:9" ht="18.5" customHeight="1">
      <c r="B730" s="284" t="str">
        <f t="shared" si="104"/>
        <v>沖縄県金武湾港 三菱マテリアル㈱セメント荷揚げ用桟橋</v>
      </c>
      <c r="C730" s="301">
        <v>473715</v>
      </c>
      <c r="D730" s="221">
        <v>472131</v>
      </c>
      <c r="E730" s="307" t="s">
        <v>1477</v>
      </c>
      <c r="F730" s="220" t="s">
        <v>1482</v>
      </c>
      <c r="G730" s="221" t="s">
        <v>1051</v>
      </c>
      <c r="H730" s="302" t="s">
        <v>356</v>
      </c>
    </row>
    <row r="731" spans="2:9" ht="18.5" customHeight="1">
      <c r="B731" s="284" t="str">
        <f t="shared" si="104"/>
        <v>沖縄県金武湾港 東西オイルターミナル㈱沖縄油槽所桟橋</v>
      </c>
      <c r="C731" s="301">
        <v>473812</v>
      </c>
      <c r="D731" s="221">
        <v>472131</v>
      </c>
      <c r="E731" s="307" t="s">
        <v>1477</v>
      </c>
      <c r="F731" s="220" t="s">
        <v>1482</v>
      </c>
      <c r="G731" s="221" t="s">
        <v>1052</v>
      </c>
      <c r="H731" s="302" t="s">
        <v>356</v>
      </c>
    </row>
    <row r="732" spans="2:9" ht="18.5" customHeight="1">
      <c r="B732" s="284" t="str">
        <f t="shared" si="104"/>
        <v>沖縄県前泊港</v>
      </c>
      <c r="C732" s="301">
        <v>473901</v>
      </c>
      <c r="D732" s="221">
        <v>473596</v>
      </c>
      <c r="E732" s="307" t="s">
        <v>1477</v>
      </c>
      <c r="F732" s="220" t="s">
        <v>1499</v>
      </c>
      <c r="G732" s="221" t="s">
        <v>1053</v>
      </c>
      <c r="H732" s="302" t="s">
        <v>367</v>
      </c>
    </row>
    <row r="733" spans="2:9" ht="18.5" customHeight="1">
      <c r="B733" s="284" t="str">
        <f t="shared" si="104"/>
        <v>沖縄県勝連港</v>
      </c>
      <c r="C733" s="301">
        <v>474009</v>
      </c>
      <c r="D733" s="221">
        <v>472131</v>
      </c>
      <c r="E733" s="307" t="s">
        <v>1477</v>
      </c>
      <c r="F733" s="220" t="s">
        <v>1482</v>
      </c>
      <c r="G733" s="221" t="s">
        <v>1054</v>
      </c>
      <c r="H733" s="302" t="s">
        <v>367</v>
      </c>
    </row>
    <row r="734" spans="2:9" ht="18.5" customHeight="1">
      <c r="B734" s="284" t="str">
        <f t="shared" si="104"/>
        <v>沖縄県渡嘉敷港</v>
      </c>
      <c r="C734" s="301">
        <v>474101</v>
      </c>
      <c r="D734" s="221">
        <v>473537</v>
      </c>
      <c r="E734" s="307" t="s">
        <v>1477</v>
      </c>
      <c r="F734" s="220" t="s">
        <v>1500</v>
      </c>
      <c r="G734" s="221" t="s">
        <v>1055</v>
      </c>
      <c r="H734" s="302" t="s">
        <v>367</v>
      </c>
    </row>
    <row r="735" spans="2:9" ht="18.5" customHeight="1">
      <c r="B735" s="284" t="str">
        <f t="shared" si="104"/>
        <v>沖縄県那覇港［浦添埠頭地区］</v>
      </c>
      <c r="C735" s="301">
        <v>474204</v>
      </c>
      <c r="D735" s="221">
        <v>472085</v>
      </c>
      <c r="E735" s="307" t="s">
        <v>1477</v>
      </c>
      <c r="F735" s="220" t="s">
        <v>1496</v>
      </c>
      <c r="G735" s="221" t="s">
        <v>1056</v>
      </c>
      <c r="H735" s="302" t="s">
        <v>356</v>
      </c>
    </row>
    <row r="736" spans="2:9" ht="18.5" customHeight="1">
      <c r="B736" s="284" t="str">
        <f t="shared" si="104"/>
        <v>沖縄県与那原港</v>
      </c>
      <c r="C736" s="301">
        <v>474307</v>
      </c>
      <c r="D736" s="221">
        <v>473481</v>
      </c>
      <c r="E736" s="307" t="s">
        <v>1477</v>
      </c>
      <c r="F736" s="220" t="s">
        <v>1501</v>
      </c>
      <c r="G736" s="221" t="s">
        <v>1057</v>
      </c>
      <c r="H736" s="302" t="s">
        <v>367</v>
      </c>
    </row>
    <row r="737" spans="2:8" ht="18.5" customHeight="1">
      <c r="B737" s="284" t="str">
        <f t="shared" si="104"/>
        <v>沖縄県宜野湾漁港</v>
      </c>
      <c r="C737" s="301">
        <v>474401</v>
      </c>
      <c r="D737" s="221">
        <v>472051</v>
      </c>
      <c r="E737" s="307" t="s">
        <v>1477</v>
      </c>
      <c r="F737" s="220" t="s">
        <v>1502</v>
      </c>
      <c r="G737" s="221" t="s">
        <v>1058</v>
      </c>
      <c r="H737" s="302" t="s">
        <v>367</v>
      </c>
    </row>
    <row r="738" spans="2:8" ht="18.5" customHeight="1">
      <c r="B738" s="284" t="str">
        <f t="shared" si="104"/>
        <v>沖縄県中城湾港 新港地区（沖縄市）</v>
      </c>
      <c r="C738" s="301">
        <v>474501</v>
      </c>
      <c r="D738" s="221">
        <v>472115</v>
      </c>
      <c r="E738" s="307" t="s">
        <v>1477</v>
      </c>
      <c r="F738" s="220" t="s">
        <v>1503</v>
      </c>
      <c r="G738" s="221" t="s">
        <v>1059</v>
      </c>
      <c r="H738" s="302" t="s">
        <v>356</v>
      </c>
    </row>
    <row r="739" spans="2:8" ht="18.5" customHeight="1">
      <c r="B739" s="284" t="str">
        <f t="shared" si="104"/>
        <v>沖縄県奥港</v>
      </c>
      <c r="C739" s="318">
        <v>474604</v>
      </c>
      <c r="D739" s="319">
        <v>473014</v>
      </c>
      <c r="E739" s="307" t="s">
        <v>1477</v>
      </c>
      <c r="F739" s="320" t="s">
        <v>1504</v>
      </c>
      <c r="G739" s="319" t="s">
        <v>1060</v>
      </c>
      <c r="H739" s="321" t="s">
        <v>367</v>
      </c>
    </row>
    <row r="740" spans="2:8" ht="18.5" customHeight="1">
      <c r="B740" s="284" t="str">
        <f t="shared" si="104"/>
        <v>合計</v>
      </c>
      <c r="E740" s="284" t="s">
        <v>1506</v>
      </c>
    </row>
  </sheetData>
  <autoFilter ref="C3:L741" xr:uid="{00000000-0009-0000-0000-00000C000000}"/>
  <phoneticPr fontId="41"/>
  <pageMargins left="0.7" right="0.7" top="0.75" bottom="0.75" header="0.3" footer="0.3"/>
  <pageSetup paperSize="9" scale="8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0" tint="-0.499984740745262"/>
  </sheetPr>
  <dimension ref="B2:H22"/>
  <sheetViews>
    <sheetView workbookViewId="0">
      <selection activeCell="J15" sqref="J15"/>
    </sheetView>
  </sheetViews>
  <sheetFormatPr defaultRowHeight="13"/>
  <cols>
    <col min="4" max="4" width="9.453125" customWidth="1"/>
  </cols>
  <sheetData>
    <row r="2" spans="2:8">
      <c r="B2" t="s">
        <v>1608</v>
      </c>
    </row>
    <row r="3" spans="2:8">
      <c r="B3" t="s">
        <v>1610</v>
      </c>
      <c r="C3" t="s">
        <v>1609</v>
      </c>
      <c r="D3" t="s">
        <v>1614</v>
      </c>
      <c r="G3" t="s">
        <v>1653</v>
      </c>
      <c r="H3" t="s">
        <v>1662</v>
      </c>
    </row>
    <row r="4" spans="2:8">
      <c r="C4" t="s">
        <v>1613</v>
      </c>
      <c r="D4" t="s">
        <v>1615</v>
      </c>
      <c r="G4" t="s">
        <v>1654</v>
      </c>
      <c r="H4" t="s">
        <v>1663</v>
      </c>
    </row>
    <row r="5" spans="2:8">
      <c r="D5" t="s">
        <v>1616</v>
      </c>
    </row>
    <row r="13" spans="2:8">
      <c r="B13" t="s">
        <v>1767</v>
      </c>
      <c r="C13" t="s">
        <v>1768</v>
      </c>
      <c r="D13" t="s">
        <v>1769</v>
      </c>
      <c r="E13" t="s">
        <v>1778</v>
      </c>
    </row>
    <row r="14" spans="2:8">
      <c r="B14">
        <v>1</v>
      </c>
      <c r="C14">
        <v>2</v>
      </c>
      <c r="D14" t="s">
        <v>1770</v>
      </c>
      <c r="E14" s="334" t="str">
        <f>"（"&amp;B14&amp;"/"&amp;C14&amp;"）"&amp;D14</f>
        <v>（1/2）内航船舶</v>
      </c>
    </row>
    <row r="15" spans="2:8">
      <c r="B15">
        <v>1</v>
      </c>
      <c r="C15">
        <v>6</v>
      </c>
      <c r="D15" t="s">
        <v>1771</v>
      </c>
      <c r="E15" s="334" t="str">
        <f t="shared" ref="E15:E22" si="0">"（"&amp;B15&amp;"/"&amp;C15&amp;"）"&amp;D15</f>
        <v>（1/6）外航船舶</v>
      </c>
    </row>
    <row r="16" spans="2:8">
      <c r="B16">
        <v>1</v>
      </c>
      <c r="C16">
        <v>4</v>
      </c>
      <c r="D16" t="s">
        <v>1772</v>
      </c>
      <c r="E16" s="334" t="str">
        <f t="shared" si="0"/>
        <v>（1/4）準外航船舶</v>
      </c>
    </row>
    <row r="17" spans="2:5">
      <c r="B17">
        <v>1</v>
      </c>
      <c r="C17">
        <v>18</v>
      </c>
      <c r="D17" t="s">
        <v>1773</v>
      </c>
      <c r="E17" s="334" t="str">
        <f t="shared" si="0"/>
        <v>（1/18）国際船舶</v>
      </c>
    </row>
    <row r="18" spans="2:5">
      <c r="B18">
        <v>1</v>
      </c>
      <c r="C18">
        <v>36</v>
      </c>
      <c r="D18" t="s">
        <v>1775</v>
      </c>
      <c r="E18" s="334" t="str">
        <f t="shared" si="0"/>
        <v>（1/36）特定国際船舶</v>
      </c>
    </row>
    <row r="19" spans="2:5">
      <c r="B19">
        <v>1</v>
      </c>
      <c r="C19">
        <v>6</v>
      </c>
      <c r="D19" t="s">
        <v>1774</v>
      </c>
      <c r="E19" s="334" t="str">
        <f t="shared" si="0"/>
        <v>（1/6）離島航路内航船舶</v>
      </c>
    </row>
    <row r="20" spans="2:5">
      <c r="B20">
        <v>1</v>
      </c>
      <c r="C20">
        <v>3</v>
      </c>
      <c r="D20" t="s">
        <v>1776</v>
      </c>
      <c r="E20" s="334" t="str">
        <f t="shared" si="0"/>
        <v>（1/3）海洋研究開発機構</v>
      </c>
    </row>
    <row r="21" spans="2:5">
      <c r="B21">
        <v>2</v>
      </c>
      <c r="C21">
        <v>3</v>
      </c>
      <c r="D21" t="s">
        <v>1776</v>
      </c>
      <c r="E21" s="334" t="str">
        <f t="shared" si="0"/>
        <v>（2/3）海洋研究開発機構</v>
      </c>
    </row>
    <row r="22" spans="2:5">
      <c r="B22">
        <v>1</v>
      </c>
      <c r="C22">
        <v>1</v>
      </c>
      <c r="D22" t="s">
        <v>1777</v>
      </c>
      <c r="E22" s="334" t="str">
        <f t="shared" si="0"/>
        <v>（1/1）特例非該当</v>
      </c>
    </row>
  </sheetData>
  <phoneticPr fontId="45"/>
  <pageMargins left="0.7" right="0.7" top="0.75" bottom="0.75" header="0.3" footer="0.3"/>
  <pageSetup paperSize="9" orientation="portrait"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48</vt:i4>
      </vt:variant>
    </vt:vector>
  </HeadingPairs>
  <TitlesOfParts>
    <vt:vector size="62" baseType="lpstr">
      <vt:lpstr>申</vt:lpstr>
      <vt:lpstr>付1-1</vt:lpstr>
      <vt:lpstr>付1-2</vt:lpstr>
      <vt:lpstr>付2</vt:lpstr>
      <vt:lpstr>付3の記載要領</vt:lpstr>
      <vt:lpstr>付3-1</vt:lpstr>
      <vt:lpstr>付3-2</vt:lpstr>
      <vt:lpstr>付4</vt:lpstr>
      <vt:lpstr>付5</vt:lpstr>
      <vt:lpstr>付6</vt:lpstr>
      <vt:lpstr>付7</vt:lpstr>
      <vt:lpstr>付8</vt:lpstr>
      <vt:lpstr>港コード</vt:lpstr>
      <vt:lpstr>入力規則用</vt:lpstr>
      <vt:lpstr>港コード!Print_Area</vt:lpstr>
      <vt:lpstr>申!Print_Area</vt:lpstr>
      <vt:lpstr>'付3-1'!Print_Area</vt:lpstr>
      <vt:lpstr>'付3-2'!Print_Area</vt:lpstr>
      <vt:lpstr>付4!Print_Area</vt:lpstr>
      <vt:lpstr>付8!Print_Area</vt:lpstr>
      <vt:lpstr>愛知県</vt:lpstr>
      <vt:lpstr>愛媛県</vt:lpstr>
      <vt:lpstr>茨城県</vt:lpstr>
      <vt:lpstr>岡山県</vt:lpstr>
      <vt:lpstr>沖縄県</vt:lpstr>
      <vt:lpstr>岩手県</vt:lpstr>
      <vt:lpstr>宮崎県</vt:lpstr>
      <vt:lpstr>宮城県</vt:lpstr>
      <vt:lpstr>京都府</vt:lpstr>
      <vt:lpstr>熊本県</vt:lpstr>
      <vt:lpstr>広島県</vt:lpstr>
      <vt:lpstr>香川県</vt:lpstr>
      <vt:lpstr>高知県</vt:lpstr>
      <vt:lpstr>佐賀県</vt:lpstr>
      <vt:lpstr>三重県</vt:lpstr>
      <vt:lpstr>山形県</vt:lpstr>
      <vt:lpstr>山口県</vt:lpstr>
      <vt:lpstr>鹿児島県</vt:lpstr>
      <vt:lpstr>秋田県</vt:lpstr>
      <vt:lpstr>新潟県</vt:lpstr>
      <vt:lpstr>神奈川県</vt:lpstr>
      <vt:lpstr>青森県</vt:lpstr>
      <vt:lpstr>静岡県</vt:lpstr>
      <vt:lpstr>石川県</vt:lpstr>
      <vt:lpstr>千葉県</vt:lpstr>
      <vt:lpstr>大阪府</vt:lpstr>
      <vt:lpstr>大分県</vt:lpstr>
      <vt:lpstr>地方</vt:lpstr>
      <vt:lpstr>地方１</vt:lpstr>
      <vt:lpstr>長崎県</vt:lpstr>
      <vt:lpstr>鳥取県</vt:lpstr>
      <vt:lpstr>島根県</vt:lpstr>
      <vt:lpstr>東京都</vt:lpstr>
      <vt:lpstr>徳島県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