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filterPrivacy="1"/>
  <xr:revisionPtr revIDLastSave="0" documentId="13_ncr:1_{19A92D5C-11CF-4644-97BA-EAB6B2241768}" xr6:coauthVersionLast="36" xr6:coauthVersionMax="36" xr10:uidLastSave="{00000000-0000-0000-0000-000000000000}"/>
  <bookViews>
    <workbookView xWindow="0" yWindow="0" windowWidth="28800" windowHeight="12135" xr2:uid="{00000000-000D-0000-FFFF-FFFF00000000}"/>
  </bookViews>
  <sheets>
    <sheet name="都道府県分算定様式" sheetId="17" r:id="rId1"/>
  </sheets>
  <definedNames>
    <definedName name="_xlnm.Print_Area" localSheetId="0">都道府県分算定様式!$B$2:$R$31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0" i="17" l="1"/>
  <c r="Q7" i="17" l="1"/>
  <c r="AY30" i="17" l="1"/>
  <c r="W31" i="17" s="1"/>
  <c r="T20" i="17"/>
  <c r="Q21" i="17" s="1"/>
  <c r="C24" i="17" s="1"/>
  <c r="Q12" i="17"/>
  <c r="Q30" i="17" s="1"/>
  <c r="AS31" i="17" l="1"/>
  <c r="AK31" i="17"/>
  <c r="AC31" i="17"/>
  <c r="AV31" i="17"/>
  <c r="AN31" i="17"/>
  <c r="AF31" i="17"/>
  <c r="X31" i="17"/>
  <c r="AT31" i="17"/>
  <c r="AL31" i="17"/>
  <c r="AD31" i="17"/>
  <c r="V31" i="17"/>
  <c r="U31" i="17"/>
  <c r="AQ31" i="17"/>
  <c r="AA31" i="17"/>
  <c r="AX31" i="17"/>
  <c r="AP31" i="17"/>
  <c r="AH31" i="17"/>
  <c r="Z31" i="17"/>
  <c r="AR31" i="17"/>
  <c r="AJ31" i="17"/>
  <c r="AB31" i="17"/>
  <c r="AI31" i="17"/>
  <c r="AW31" i="17"/>
  <c r="AO31" i="17"/>
  <c r="AG31" i="17"/>
  <c r="Y31" i="17"/>
  <c r="AU31" i="17"/>
  <c r="AM31" i="17"/>
  <c r="AE31" i="17"/>
  <c r="G27" i="17"/>
  <c r="K27" i="17"/>
  <c r="O27" i="17"/>
  <c r="D24" i="17"/>
  <c r="H24" i="17"/>
  <c r="L24" i="17"/>
  <c r="P24" i="17"/>
  <c r="D27" i="17"/>
  <c r="H27" i="17"/>
  <c r="L27" i="17"/>
  <c r="P27" i="17"/>
  <c r="E24" i="17"/>
  <c r="I24" i="17"/>
  <c r="M24" i="17"/>
  <c r="Q24" i="17"/>
  <c r="E27" i="17"/>
  <c r="I27" i="17"/>
  <c r="M27" i="17"/>
  <c r="Q27" i="17"/>
  <c r="F24" i="17"/>
  <c r="J24" i="17"/>
  <c r="J27" i="17"/>
  <c r="N27" i="17"/>
  <c r="C27" i="17"/>
  <c r="G24" i="17"/>
  <c r="K24" i="17"/>
  <c r="O24" i="17"/>
  <c r="F27" i="17"/>
  <c r="N24" i="17"/>
  <c r="R27" i="17" l="1"/>
</calcChain>
</file>

<file path=xl/sharedStrings.xml><?xml version="1.0" encoding="utf-8"?>
<sst xmlns="http://schemas.openxmlformats.org/spreadsheetml/2006/main" count="60" uniqueCount="60">
  <si>
    <t>　　※この様式は、令和５年度以降に活用</t>
    <rPh sb="5" eb="7">
      <t>ヨウシキ</t>
    </rPh>
    <rPh sb="9" eb="11">
      <t>レイワ</t>
    </rPh>
    <rPh sb="12" eb="14">
      <t>ネンド</t>
    </rPh>
    <rPh sb="14" eb="16">
      <t>イコウ</t>
    </rPh>
    <rPh sb="17" eb="19">
      <t>カツヨウ</t>
    </rPh>
    <phoneticPr fontId="1"/>
  </si>
  <si>
    <t>R33</t>
  </si>
  <si>
    <t>R11</t>
  </si>
  <si>
    <t>R16</t>
  </si>
  <si>
    <t>※「④≧③」の場合に「○」が自動表示</t>
    <rPh sb="7" eb="9">
      <t>バアイ</t>
    </rPh>
    <rPh sb="14" eb="16">
      <t>ジドウ</t>
    </rPh>
    <rPh sb="16" eb="18">
      <t>ヒョウジ</t>
    </rPh>
    <phoneticPr fontId="1"/>
  </si>
  <si>
    <t>確認１</t>
    <rPh sb="0" eb="2">
      <t>カクニン</t>
    </rPh>
    <phoneticPr fontId="1"/>
  </si>
  <si>
    <t>（ⅱ）年度毎の額（⑧）</t>
    <rPh sb="3" eb="6">
      <t>ネンドゴト</t>
    </rPh>
    <rPh sb="7" eb="8">
      <t>ガク</t>
    </rPh>
    <phoneticPr fontId="1"/>
  </si>
  <si>
    <t>R27</t>
  </si>
  <si>
    <r>
      <rPr>
        <sz val="20"/>
        <color theme="1"/>
        <rFont val="Yu Gothic"/>
        <family val="3"/>
        <charset val="128"/>
      </rPr>
      <t xml:space="preserve"> ⑥ 令和３年度臨時財政対策債の実発行額（令和３年度以降、繰上償還又は買入消却を行った額を除く。）
　  の元利償還金（理論償還ベース）　</t>
    </r>
    <r>
      <rPr>
        <sz val="18"/>
        <color theme="1"/>
        <rFont val="Yu Gothic"/>
        <family val="3"/>
        <charset val="128"/>
      </rPr>
      <t>　</t>
    </r>
    <r>
      <rPr>
        <sz val="18"/>
        <color rgb="FFC00000"/>
        <rFont val="ＭＳ 明朝"/>
        <family val="1"/>
        <charset val="128"/>
      </rPr>
      <t>※②×交付税課が示す乗率。乗率と式をあらかじめ入力し、自動計算</t>
    </r>
    <rPh sb="3" eb="5">
      <t>レイワ</t>
    </rPh>
    <rPh sb="6" eb="8">
      <t>ネンド</t>
    </rPh>
    <rPh sb="8" eb="10">
      <t>リンジ</t>
    </rPh>
    <rPh sb="10" eb="12">
      <t>ザイセイ</t>
    </rPh>
    <rPh sb="12" eb="14">
      <t>タイサク</t>
    </rPh>
    <rPh sb="14" eb="15">
      <t>サイ</t>
    </rPh>
    <rPh sb="16" eb="17">
      <t>ジツ</t>
    </rPh>
    <rPh sb="17" eb="20">
      <t>ハッコウガク</t>
    </rPh>
    <rPh sb="54" eb="56">
      <t>ガンリ</t>
    </rPh>
    <rPh sb="56" eb="59">
      <t>ショウカンキン</t>
    </rPh>
    <rPh sb="60" eb="62">
      <t>リロン</t>
    </rPh>
    <rPh sb="62" eb="64">
      <t>ショウカン</t>
    </rPh>
    <rPh sb="73" eb="76">
      <t>コウフゼイ</t>
    </rPh>
    <rPh sb="76" eb="77">
      <t>カ</t>
    </rPh>
    <rPh sb="78" eb="79">
      <t>シメ</t>
    </rPh>
    <rPh sb="80" eb="82">
      <t>ジョウリツ</t>
    </rPh>
    <rPh sb="83" eb="85">
      <t>ジョウリツ</t>
    </rPh>
    <rPh sb="86" eb="87">
      <t>シキ</t>
    </rPh>
    <rPh sb="93" eb="95">
      <t>ニュウリョク</t>
    </rPh>
    <rPh sb="97" eb="99">
      <t>ジドウ</t>
    </rPh>
    <rPh sb="99" eb="101">
      <t>ケイサン</t>
    </rPh>
    <phoneticPr fontId="1"/>
  </si>
  <si>
    <t>R20</t>
  </si>
  <si>
    <t>R13</t>
  </si>
  <si>
    <t>（単位：千円）</t>
    <rPh sb="1" eb="3">
      <t>タンイ</t>
    </rPh>
    <rPh sb="4" eb="6">
      <t>センエン</t>
    </rPh>
    <phoneticPr fontId="1"/>
  </si>
  <si>
    <t>（ⅰ）総額（令和３年度に発行した臨時財政対策債の元利償還金のうち、後年度に基準財政需要額に算入されない額）</t>
    <rPh sb="3" eb="5">
      <t>ソウガク</t>
    </rPh>
    <phoneticPr fontId="1"/>
  </si>
  <si>
    <t>（３）要件確認</t>
    <rPh sb="3" eb="5">
      <t>ヨウケン</t>
    </rPh>
    <rPh sb="5" eb="7">
      <t>カクニン</t>
    </rPh>
    <phoneticPr fontId="1"/>
  </si>
  <si>
    <t>（５）令和ｎ年度（単年度）の実質公債費比率の算定に当たり「特定財源」に計上する額</t>
    <rPh sb="3" eb="5">
      <t>レイワ</t>
    </rPh>
    <rPh sb="6" eb="8">
      <t>ネンド</t>
    </rPh>
    <rPh sb="9" eb="12">
      <t>タンネンド</t>
    </rPh>
    <rPh sb="14" eb="16">
      <t>ジッシツ</t>
    </rPh>
    <rPh sb="16" eb="19">
      <t>コウサイヒ</t>
    </rPh>
    <rPh sb="19" eb="21">
      <t>ヒリツ</t>
    </rPh>
    <rPh sb="22" eb="24">
      <t>サンテイ</t>
    </rPh>
    <rPh sb="25" eb="26">
      <t>ア</t>
    </rPh>
    <rPh sb="29" eb="31">
      <t>トクテイ</t>
    </rPh>
    <rPh sb="31" eb="33">
      <t>ザイゲン</t>
    </rPh>
    <rPh sb="35" eb="37">
      <t>ケイジョウ</t>
    </rPh>
    <rPh sb="39" eb="40">
      <t>ガク</t>
    </rPh>
    <phoneticPr fontId="1"/>
  </si>
  <si>
    <t xml:space="preserve"> ⑦ 令和３年度に発行した臨時財政対策債の元利償還金のうち、後年度に基準財政需要額に算入されない額
　（＝⑥－⑤。マイナスとなる場合は０）</t>
    <rPh sb="64" eb="66">
      <t>バアイ</t>
    </rPh>
    <phoneticPr fontId="1"/>
  </si>
  <si>
    <t>R25</t>
  </si>
  <si>
    <t>合計</t>
    <rPh sb="0" eb="2">
      <t>ゴウケイ</t>
    </rPh>
    <phoneticPr fontId="1"/>
  </si>
  <si>
    <t>R26</t>
  </si>
  <si>
    <t>R21</t>
  </si>
  <si>
    <t>○</t>
  </si>
  <si>
    <t>　　　　※「確認１」「確認２」がともに「○」の場合に、⑧のRnの数値が自動表示</t>
    <rPh sb="6" eb="8">
      <t>カクニン</t>
    </rPh>
    <rPh sb="11" eb="13">
      <t>カクニン</t>
    </rPh>
    <rPh sb="23" eb="25">
      <t>バアイ</t>
    </rPh>
    <rPh sb="32" eb="34">
      <t>スウチ</t>
    </rPh>
    <rPh sb="35" eb="37">
      <t>ジドウ</t>
    </rPh>
    <rPh sb="37" eb="39">
      <t>ヒョウジ</t>
    </rPh>
    <phoneticPr fontId="1"/>
  </si>
  <si>
    <t>R24</t>
  </si>
  <si>
    <t>R6</t>
  </si>
  <si>
    <t>R23</t>
  </si>
  <si>
    <t>確認２</t>
    <rPh sb="0" eb="2">
      <t>カクニン</t>
    </rPh>
    <phoneticPr fontId="1"/>
  </si>
  <si>
    <t>R4</t>
  </si>
  <si>
    <t>R5</t>
  </si>
  <si>
    <t>R7</t>
  </si>
  <si>
    <t>（１）令和３年度に発行した臨時財政対策債の元利償還金のうち、後年度に基準財政需要額に算入されない額</t>
    <rPh sb="3" eb="5">
      <t>レイワ</t>
    </rPh>
    <rPh sb="6" eb="8">
      <t>ネンド</t>
    </rPh>
    <rPh sb="9" eb="11">
      <t>ハッコウ</t>
    </rPh>
    <rPh sb="13" eb="15">
      <t>リンジ</t>
    </rPh>
    <rPh sb="15" eb="17">
      <t>ザイセイ</t>
    </rPh>
    <rPh sb="17" eb="19">
      <t>タイサク</t>
    </rPh>
    <rPh sb="19" eb="20">
      <t>サイ</t>
    </rPh>
    <rPh sb="21" eb="23">
      <t>ガンリ</t>
    </rPh>
    <rPh sb="23" eb="26">
      <t>ショウカンキン</t>
    </rPh>
    <rPh sb="30" eb="33">
      <t>コウネンド</t>
    </rPh>
    <rPh sb="34" eb="36">
      <t>キジュン</t>
    </rPh>
    <rPh sb="36" eb="38">
      <t>ザイセイ</t>
    </rPh>
    <rPh sb="38" eb="41">
      <t>ジュヨウガク</t>
    </rPh>
    <rPh sb="42" eb="44">
      <t>サンニュウ</t>
    </rPh>
    <rPh sb="48" eb="49">
      <t>ガク</t>
    </rPh>
    <phoneticPr fontId="1"/>
  </si>
  <si>
    <t>R8</t>
  </si>
  <si>
    <t>R9</t>
  </si>
  <si>
    <t>R10</t>
  </si>
  <si>
    <t>R12</t>
  </si>
  <si>
    <t>R14</t>
  </si>
  <si>
    <t>R15</t>
  </si>
  <si>
    <t>R18</t>
  </si>
  <si>
    <t>R17</t>
  </si>
  <si>
    <t>R19</t>
  </si>
  <si>
    <t>R22</t>
  </si>
  <si>
    <t>R28</t>
  </si>
  <si>
    <t>R29</t>
  </si>
  <si>
    <t>R30</t>
  </si>
  <si>
    <t>R31</t>
  </si>
  <si>
    <t>R32</t>
  </si>
  <si>
    <t>※プルダウンで「○」を選択</t>
    <rPh sb="11" eb="13">
      <t>センタク</t>
    </rPh>
    <phoneticPr fontId="1"/>
  </si>
  <si>
    <t xml:space="preserve"> ② 令和３年度臨時財政対策債の実発行額（令和３年度以降、繰上償還又は買入消却を行った額を除く。）</t>
    <rPh sb="16" eb="17">
      <t>ジツ</t>
    </rPh>
    <rPh sb="17" eb="20">
      <t>ハッコウガク</t>
    </rPh>
    <rPh sb="21" eb="23">
      <t>レイワ</t>
    </rPh>
    <rPh sb="24" eb="26">
      <t>ネンド</t>
    </rPh>
    <rPh sb="26" eb="28">
      <t>イコウ</t>
    </rPh>
    <rPh sb="29" eb="33">
      <t>クリアゲショウカン</t>
    </rPh>
    <rPh sb="33" eb="34">
      <t>マタ</t>
    </rPh>
    <rPh sb="35" eb="37">
      <t>カイイレ</t>
    </rPh>
    <rPh sb="37" eb="39">
      <t>ショウキャク</t>
    </rPh>
    <rPh sb="40" eb="41">
      <t>オコナ</t>
    </rPh>
    <rPh sb="43" eb="44">
      <t>ガク</t>
    </rPh>
    <rPh sb="45" eb="46">
      <t>ノゾ</t>
    </rPh>
    <phoneticPr fontId="1"/>
  </si>
  <si>
    <t>（４）（３）の要件を満たす場合の「特定財源」への計上見込額</t>
    <rPh sb="7" eb="9">
      <t>ヨウケン</t>
    </rPh>
    <rPh sb="10" eb="11">
      <t>ミ</t>
    </rPh>
    <rPh sb="13" eb="15">
      <t>バアイ</t>
    </rPh>
    <rPh sb="17" eb="19">
      <t>トクテイ</t>
    </rPh>
    <rPh sb="19" eb="21">
      <t>ザイゲン</t>
    </rPh>
    <rPh sb="24" eb="26">
      <t>ケイジョウ</t>
    </rPh>
    <rPh sb="26" eb="28">
      <t>ミコ</t>
    </rPh>
    <rPh sb="28" eb="29">
      <t>ガク</t>
    </rPh>
    <phoneticPr fontId="1"/>
  </si>
  <si>
    <t>※⑦の額をベースに、臨財債の理論償還の率により自動計算</t>
    <rPh sb="3" eb="4">
      <t>ガク</t>
    </rPh>
    <rPh sb="10" eb="11">
      <t>リン</t>
    </rPh>
    <rPh sb="11" eb="12">
      <t>ザイ</t>
    </rPh>
    <rPh sb="12" eb="13">
      <t>サイ</t>
    </rPh>
    <rPh sb="14" eb="16">
      <t>リロン</t>
    </rPh>
    <rPh sb="23" eb="25">
      <t>ジドウ</t>
    </rPh>
    <phoneticPr fontId="1"/>
  </si>
  <si>
    <r>
      <rPr>
        <sz val="20"/>
        <color theme="1"/>
        <rFont val="Yu Gothic"/>
        <family val="3"/>
        <charset val="128"/>
      </rPr>
      <t xml:space="preserve"> ⑤ 令和３年度臨時財政対策債（発行可能額 × 0.726分）の元利償還金に係る後年度基準財政需要額算入額
      </t>
    </r>
    <r>
      <rPr>
        <sz val="18"/>
        <color rgb="FFC00000"/>
        <rFont val="ＭＳ Ｐ明朝"/>
        <family val="1"/>
        <charset val="128"/>
      </rPr>
      <t>※交付税課から示す数字を転記</t>
    </r>
    <rPh sb="16" eb="18">
      <t>ハッコウ</t>
    </rPh>
    <rPh sb="18" eb="20">
      <t>カノウ</t>
    </rPh>
    <rPh sb="20" eb="21">
      <t>ガク</t>
    </rPh>
    <rPh sb="29" eb="30">
      <t>ブン</t>
    </rPh>
    <rPh sb="32" eb="34">
      <t>ガンリ</t>
    </rPh>
    <rPh sb="34" eb="37">
      <t>ショウカンキン</t>
    </rPh>
    <rPh sb="38" eb="39">
      <t>カカ</t>
    </rPh>
    <rPh sb="40" eb="41">
      <t>アト</t>
    </rPh>
    <rPh sb="41" eb="43">
      <t>ネンド</t>
    </rPh>
    <rPh sb="43" eb="45">
      <t>キジュン</t>
    </rPh>
    <rPh sb="45" eb="47">
      <t>ザイセイ</t>
    </rPh>
    <rPh sb="47" eb="50">
      <t>ジュヨウガク</t>
    </rPh>
    <rPh sb="50" eb="52">
      <t>サンニュウ</t>
    </rPh>
    <rPh sb="52" eb="53">
      <t>ガク</t>
    </rPh>
    <rPh sb="61" eb="64">
      <t>コウフゼイ</t>
    </rPh>
    <rPh sb="64" eb="65">
      <t>カ</t>
    </rPh>
    <rPh sb="67" eb="68">
      <t>シメ</t>
    </rPh>
    <rPh sb="69" eb="71">
      <t>スウジ</t>
    </rPh>
    <rPh sb="72" eb="74">
      <t>テンキ</t>
    </rPh>
    <phoneticPr fontId="1"/>
  </si>
  <si>
    <r>
      <t xml:space="preserve"> ① 令和３年度臨時財政対策債の発行可能額 × 0.726　</t>
    </r>
    <r>
      <rPr>
        <sz val="18"/>
        <color rgb="FFC00000"/>
        <rFont val="ＭＳ Ｐ明朝"/>
        <family val="1"/>
        <charset val="128"/>
      </rPr>
      <t>※交付税課から示す数字を転記</t>
    </r>
  </si>
  <si>
    <t>○</t>
    <phoneticPr fontId="25"/>
  </si>
  <si>
    <t>×</t>
    <phoneticPr fontId="25"/>
  </si>
  <si>
    <t>発行可能額が1,000,000と仮定</t>
    <rPh sb="0" eb="2">
      <t>ハッコウ</t>
    </rPh>
    <rPh sb="2" eb="5">
      <t>カノウガク</t>
    </rPh>
    <rPh sb="16" eb="18">
      <t>カテイ</t>
    </rPh>
    <phoneticPr fontId="25"/>
  </si>
  <si>
    <t>（２）令和３年度に発行した臨時財政対策債（後年度に元利償還金に係る基準財政需要額が算入されない分）
　　 の償還のために、令和３年度に減債基金等に積み立てた額（④）</t>
    <rPh sb="3" eb="5">
      <t>レイワ</t>
    </rPh>
    <rPh sb="6" eb="8">
      <t>ネンド</t>
    </rPh>
    <rPh sb="9" eb="11">
      <t>ハッコウ</t>
    </rPh>
    <rPh sb="13" eb="15">
      <t>リンジ</t>
    </rPh>
    <rPh sb="15" eb="17">
      <t>ザイセイ</t>
    </rPh>
    <rPh sb="17" eb="19">
      <t>タイサク</t>
    </rPh>
    <rPh sb="19" eb="20">
      <t>サイ</t>
    </rPh>
    <rPh sb="26" eb="27">
      <t>リ</t>
    </rPh>
    <rPh sb="54" eb="56">
      <t>ショウカン</t>
    </rPh>
    <rPh sb="61" eb="63">
      <t>レイワ</t>
    </rPh>
    <rPh sb="64" eb="66">
      <t>ネンド</t>
    </rPh>
    <rPh sb="67" eb="69">
      <t>ゲンサイ</t>
    </rPh>
    <rPh sb="69" eb="71">
      <t>キキン</t>
    </rPh>
    <rPh sb="71" eb="72">
      <t>トウ</t>
    </rPh>
    <rPh sb="73" eb="74">
      <t>ツ</t>
    </rPh>
    <rPh sb="75" eb="76">
      <t>タ</t>
    </rPh>
    <rPh sb="78" eb="79">
      <t>ガク</t>
    </rPh>
    <phoneticPr fontId="1"/>
  </si>
  <si>
    <t>令和３年度に発行した臨時財政対策債（後年度に元利償還金に係る基準財政需要額が算入されない分）の償還のために、令和３年度に必要な額を減債基金等に積み立てたこと（④≧③であること）</t>
    <rPh sb="0" eb="2">
      <t>レイワ</t>
    </rPh>
    <rPh sb="3" eb="5">
      <t>ネンド</t>
    </rPh>
    <rPh sb="6" eb="8">
      <t>ハッコウ</t>
    </rPh>
    <rPh sb="10" eb="12">
      <t>リンジ</t>
    </rPh>
    <rPh sb="12" eb="14">
      <t>ザイセイ</t>
    </rPh>
    <rPh sb="14" eb="16">
      <t>タイサク</t>
    </rPh>
    <rPh sb="16" eb="17">
      <t>サイ</t>
    </rPh>
    <rPh sb="18" eb="19">
      <t>アト</t>
    </rPh>
    <rPh sb="19" eb="21">
      <t>ネンド</t>
    </rPh>
    <rPh sb="22" eb="24">
      <t>ガンリ</t>
    </rPh>
    <rPh sb="24" eb="27">
      <t>ショウカンキン</t>
    </rPh>
    <rPh sb="28" eb="29">
      <t>カカ</t>
    </rPh>
    <rPh sb="30" eb="32">
      <t>キジュン</t>
    </rPh>
    <rPh sb="32" eb="34">
      <t>ザイセイ</t>
    </rPh>
    <rPh sb="34" eb="37">
      <t>ジュヨウガク</t>
    </rPh>
    <rPh sb="38" eb="40">
      <t>サンニュウ</t>
    </rPh>
    <rPh sb="44" eb="45">
      <t>ブン</t>
    </rPh>
    <rPh sb="47" eb="49">
      <t>ショウカン</t>
    </rPh>
    <rPh sb="54" eb="56">
      <t>レイワ</t>
    </rPh>
    <rPh sb="57" eb="59">
      <t>ネンド</t>
    </rPh>
    <rPh sb="60" eb="62">
      <t>ヒツヨウ</t>
    </rPh>
    <rPh sb="63" eb="64">
      <t>ガク</t>
    </rPh>
    <rPh sb="65" eb="67">
      <t>ゲンサイ</t>
    </rPh>
    <rPh sb="67" eb="69">
      <t>キキン</t>
    </rPh>
    <rPh sb="69" eb="70">
      <t>トウ</t>
    </rPh>
    <rPh sb="71" eb="72">
      <t>ツ</t>
    </rPh>
    <rPh sb="73" eb="74">
      <t>タ</t>
    </rPh>
    <phoneticPr fontId="1"/>
  </si>
  <si>
    <t xml:space="preserve"> ③ 令和３年度に発行した臨時財政対策債の元利償還金のうち、後年度に基準財政需要額に算入されない額
　（＝②－①。マイナスとなる場合は０）</t>
    <rPh sb="22" eb="23">
      <t>リ</t>
    </rPh>
    <rPh sb="23" eb="26">
      <t>ショウカンキン</t>
    </rPh>
    <rPh sb="64" eb="66">
      <t>バアイ</t>
    </rPh>
    <phoneticPr fontId="1"/>
  </si>
  <si>
    <t>減債基金等の残高が、令和３年度に発行した臨時財政対策債（後年度に元利償還金に係る基準財政需要額が算入されない分）の未償還額を上回っていること</t>
    <rPh sb="0" eb="2">
      <t>ゲンサイ</t>
    </rPh>
    <rPh sb="2" eb="4">
      <t>キキン</t>
    </rPh>
    <rPh sb="4" eb="5">
      <t>トウ</t>
    </rPh>
    <rPh sb="6" eb="8">
      <t>ザンダカ</t>
    </rPh>
    <rPh sb="10" eb="12">
      <t>レイワ</t>
    </rPh>
    <rPh sb="13" eb="15">
      <t>ネンド</t>
    </rPh>
    <rPh sb="16" eb="18">
      <t>ハッコウ</t>
    </rPh>
    <rPh sb="20" eb="22">
      <t>リンジ</t>
    </rPh>
    <rPh sb="22" eb="24">
      <t>ザイセイ</t>
    </rPh>
    <rPh sb="24" eb="26">
      <t>タイサク</t>
    </rPh>
    <rPh sb="26" eb="27">
      <t>サイ</t>
    </rPh>
    <rPh sb="28" eb="31">
      <t>コウネンド</t>
    </rPh>
    <rPh sb="32" eb="34">
      <t>ガンリ</t>
    </rPh>
    <rPh sb="34" eb="37">
      <t>ショウカンキン</t>
    </rPh>
    <rPh sb="38" eb="39">
      <t>カカ</t>
    </rPh>
    <rPh sb="40" eb="42">
      <t>キジュン</t>
    </rPh>
    <rPh sb="42" eb="44">
      <t>ザイセイ</t>
    </rPh>
    <rPh sb="44" eb="46">
      <t>ジュヨウ</t>
    </rPh>
    <rPh sb="46" eb="47">
      <t>ガク</t>
    </rPh>
    <rPh sb="48" eb="50">
      <t>サンニュウ</t>
    </rPh>
    <rPh sb="54" eb="55">
      <t>ブン</t>
    </rPh>
    <rPh sb="57" eb="60">
      <t>ミショウカン</t>
    </rPh>
    <rPh sb="60" eb="61">
      <t>ガク</t>
    </rPh>
    <rPh sb="62" eb="64">
      <t>ウワマワ</t>
    </rPh>
    <phoneticPr fontId="1"/>
  </si>
  <si>
    <t>「令和３年度臨時財政対策債償還基金費」の措置に伴い
令和４年度分以降の実質公債費比率の算定に当たり特定財源に計上する額を算定する様式（案）</t>
    <rPh sb="1" eb="3">
      <t>レイワ</t>
    </rPh>
    <rPh sb="4" eb="6">
      <t>ネンド</t>
    </rPh>
    <rPh sb="6" eb="8">
      <t>リンジ</t>
    </rPh>
    <rPh sb="8" eb="10">
      <t>ザイセイ</t>
    </rPh>
    <rPh sb="10" eb="12">
      <t>タイサク</t>
    </rPh>
    <rPh sb="12" eb="13">
      <t>サイ</t>
    </rPh>
    <rPh sb="13" eb="15">
      <t>ショウカン</t>
    </rPh>
    <rPh sb="15" eb="17">
      <t>キキン</t>
    </rPh>
    <rPh sb="17" eb="18">
      <t>ヒ</t>
    </rPh>
    <rPh sb="20" eb="22">
      <t>ソチ</t>
    </rPh>
    <rPh sb="23" eb="24">
      <t>トモナ</t>
    </rPh>
    <rPh sb="26" eb="28">
      <t>レイワ</t>
    </rPh>
    <rPh sb="29" eb="31">
      <t>ネンド</t>
    </rPh>
    <rPh sb="31" eb="32">
      <t>ブン</t>
    </rPh>
    <rPh sb="32" eb="34">
      <t>イコウ</t>
    </rPh>
    <rPh sb="35" eb="37">
      <t>ジッシツ</t>
    </rPh>
    <rPh sb="37" eb="39">
      <t>コウサイ</t>
    </rPh>
    <rPh sb="39" eb="40">
      <t>ヒ</t>
    </rPh>
    <rPh sb="40" eb="42">
      <t>ヒリツ</t>
    </rPh>
    <rPh sb="43" eb="45">
      <t>サンテイ</t>
    </rPh>
    <rPh sb="46" eb="47">
      <t>ア</t>
    </rPh>
    <rPh sb="49" eb="51">
      <t>トクテイ</t>
    </rPh>
    <rPh sb="51" eb="53">
      <t>ザイゲン</t>
    </rPh>
    <rPh sb="54" eb="56">
      <t>ケイジョウ</t>
    </rPh>
    <rPh sb="58" eb="59">
      <t>ガク</t>
    </rPh>
    <rPh sb="60" eb="62">
      <t>サンテイ</t>
    </rPh>
    <rPh sb="64" eb="66">
      <t>ヨウシキ</t>
    </rPh>
    <rPh sb="67" eb="68">
      <t>アン</t>
    </rPh>
    <phoneticPr fontId="1"/>
  </si>
  <si>
    <t>※一般市町村はR23まで</t>
    <rPh sb="1" eb="3">
      <t>イッパン</t>
    </rPh>
    <rPh sb="3" eb="6">
      <t>シチョウソン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</si>
</sst>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000_ "/>
  </numFmts>
  <fonts count="28">
    <font>
      <sz val="11"/>
      <color theme="1"/>
      <name val="Yu Gothic"/>
      <family val="3"/>
      <scheme val="minor"/>
    </font>
    <font>
      <sz val="6"/>
      <name val="Yu Gothic"/>
      <family val="3"/>
      <scheme val="minor"/>
    </font>
    <font>
      <sz val="11"/>
      <color theme="1"/>
      <name val="ＭＳ 明朝"/>
      <family val="1"/>
    </font>
    <font>
      <sz val="16"/>
      <color theme="1"/>
      <name val="ＭＳ 明朝"/>
      <family val="1"/>
    </font>
    <font>
      <sz val="16"/>
      <color theme="1"/>
      <name val="Yu Gothic"/>
      <family val="3"/>
      <scheme val="minor"/>
    </font>
    <font>
      <sz val="11"/>
      <color theme="1"/>
      <name val="ＭＳ ゴシック"/>
      <family val="3"/>
    </font>
    <font>
      <sz val="16"/>
      <color theme="1"/>
      <name val="ＭＳ ゴシック"/>
      <family val="3"/>
    </font>
    <font>
      <sz val="22"/>
      <color theme="1"/>
      <name val="ＭＳ Ｐゴシック"/>
      <family val="3"/>
    </font>
    <font>
      <sz val="12"/>
      <color theme="1"/>
      <name val="ＭＳ ゴシック"/>
      <family val="3"/>
    </font>
    <font>
      <sz val="20"/>
      <color theme="1"/>
      <name val="Yu Gothic"/>
      <family val="3"/>
      <scheme val="minor"/>
    </font>
    <font>
      <sz val="11"/>
      <color theme="1"/>
      <name val="Yu Gothic"/>
      <family val="3"/>
      <scheme val="minor"/>
    </font>
    <font>
      <sz val="20"/>
      <color theme="1"/>
      <name val="ＭＳ ゴシック"/>
      <family val="3"/>
    </font>
    <font>
      <sz val="14"/>
      <color theme="1"/>
      <name val="ＭＳ 明朝"/>
      <family val="1"/>
    </font>
    <font>
      <sz val="18"/>
      <color theme="1"/>
      <name val="Yu Gothic"/>
      <family val="3"/>
      <scheme val="minor"/>
    </font>
    <font>
      <sz val="20"/>
      <name val="Yu Gothic"/>
      <family val="3"/>
      <scheme val="minor"/>
    </font>
    <font>
      <sz val="18"/>
      <color theme="1"/>
      <name val="ＭＳ 明朝"/>
      <family val="1"/>
    </font>
    <font>
      <sz val="18"/>
      <color rgb="FFC00000"/>
      <name val="ＭＳ 明朝"/>
      <family val="1"/>
    </font>
    <font>
      <sz val="12"/>
      <color theme="1"/>
      <name val="ＭＳ 明朝"/>
      <family val="1"/>
    </font>
    <font>
      <sz val="24"/>
      <color theme="1"/>
      <name val="Yu Gothic"/>
      <family val="3"/>
      <scheme val="minor"/>
    </font>
    <font>
      <sz val="18"/>
      <color theme="1"/>
      <name val="ＭＳ ゴシック"/>
      <family val="3"/>
    </font>
    <font>
      <sz val="14"/>
      <name val="ＭＳ ゴシック"/>
      <family val="3"/>
    </font>
    <font>
      <sz val="20"/>
      <color theme="1"/>
      <name val="Yu Gothic"/>
      <family val="3"/>
      <charset val="128"/>
    </font>
    <font>
      <sz val="18"/>
      <color theme="1"/>
      <name val="Yu Gothic"/>
      <family val="3"/>
      <charset val="128"/>
    </font>
    <font>
      <sz val="18"/>
      <color rgb="FFC00000"/>
      <name val="ＭＳ 明朝"/>
      <family val="1"/>
      <charset val="128"/>
    </font>
    <font>
      <sz val="18"/>
      <color rgb="FFC00000"/>
      <name val="ＭＳ Ｐ明朝"/>
      <family val="1"/>
      <charset val="128"/>
    </font>
    <font>
      <sz val="6"/>
      <name val="Yu Gothic"/>
      <family val="3"/>
      <charset val="128"/>
      <scheme val="minor"/>
    </font>
    <font>
      <b/>
      <sz val="22"/>
      <color theme="1"/>
      <name val="ＭＳ ゴシック"/>
      <family val="3"/>
    </font>
    <font>
      <b/>
      <sz val="22"/>
      <color theme="1"/>
      <name val="ＭＳ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FFFFCC"/>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rgb="FFFF0000"/>
      </right>
      <top/>
      <bottom/>
      <diagonal/>
    </border>
    <border>
      <left style="thin">
        <color indexed="64"/>
      </left>
      <right/>
      <top/>
      <bottom style="thin">
        <color indexed="64"/>
      </bottom>
      <diagonal/>
    </border>
    <border>
      <left style="thin">
        <color indexed="64"/>
      </left>
      <right/>
      <top style="thin">
        <color indexed="64"/>
      </top>
      <bottom/>
      <diagonal/>
    </border>
    <border>
      <left style="thick">
        <color rgb="FFFF0000"/>
      </left>
      <right/>
      <top style="thick">
        <color rgb="FFFF0000"/>
      </top>
      <bottom style="thick">
        <color rgb="FFFF0000"/>
      </bottom>
      <diagonal/>
    </border>
    <border>
      <left/>
      <right style="thin">
        <color indexed="64"/>
      </right>
      <top style="thin">
        <color indexed="64"/>
      </top>
      <bottom/>
      <diagonal/>
    </border>
    <border>
      <left/>
      <right style="thick">
        <color rgb="FFFF0000"/>
      </right>
      <top style="thick">
        <color rgb="FFFF0000"/>
      </top>
      <bottom style="thick">
        <color rgb="FFFF0000"/>
      </bottom>
      <diagonal/>
    </border>
    <border>
      <left style="thin">
        <color theme="1"/>
      </left>
      <right style="thin">
        <color theme="1"/>
      </right>
      <top style="thin">
        <color theme="1"/>
      </top>
      <bottom style="thin">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0" fillId="0" borderId="0" applyFont="0" applyFill="0" applyBorder="0" applyAlignment="0" applyProtection="0">
      <alignment vertical="center"/>
    </xf>
  </cellStyleXfs>
  <cellXfs count="82">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Font="1" applyAlignment="1">
      <alignment horizontal="center" vertical="center"/>
    </xf>
    <xf numFmtId="176" fontId="4" fillId="0" borderId="0" xfId="0" applyNumberFormat="1" applyFont="1" applyAlignment="1">
      <alignment horizontal="center" vertical="center"/>
    </xf>
    <xf numFmtId="0" fontId="2" fillId="0" borderId="0" xfId="0" applyFont="1" applyAlignment="1">
      <alignment horizontal="center" vertical="center" wrapText="1"/>
    </xf>
    <xf numFmtId="176" fontId="2" fillId="0" borderId="0" xfId="0" applyNumberFormat="1"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Fill="1" applyBorder="1" applyAlignment="1">
      <alignment horizontal="left" vertical="center" wrapText="1"/>
    </xf>
    <xf numFmtId="38" fontId="11" fillId="0" borderId="0" xfId="1" applyFont="1" applyFill="1" applyBorder="1" applyAlignment="1">
      <alignment horizontal="right" vertical="center"/>
    </xf>
    <xf numFmtId="0" fontId="9" fillId="3" borderId="2" xfId="0" applyFont="1" applyFill="1" applyBorder="1" applyAlignment="1">
      <alignment horizontal="center" vertical="center"/>
    </xf>
    <xf numFmtId="0" fontId="6" fillId="0" borderId="0" xfId="0" applyFont="1" applyAlignment="1">
      <alignment horizontal="center" vertical="center"/>
    </xf>
    <xf numFmtId="0" fontId="12" fillId="0" borderId="0" xfId="0" applyFont="1" applyAlignment="1">
      <alignment vertical="center" wrapText="1"/>
    </xf>
    <xf numFmtId="0" fontId="14" fillId="3" borderId="2" xfId="0" applyFont="1" applyFill="1" applyBorder="1" applyAlignment="1">
      <alignment horizontal="center" vertical="center" wrapText="1"/>
    </xf>
    <xf numFmtId="0" fontId="0"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Alignment="1">
      <alignment horizontal="left" vertical="center"/>
    </xf>
    <xf numFmtId="0" fontId="13" fillId="0" borderId="0" xfId="0" applyFont="1" applyFill="1" applyBorder="1" applyAlignment="1">
      <alignment horizontal="left" vertical="center"/>
    </xf>
    <xf numFmtId="0" fontId="15" fillId="0" borderId="0" xfId="0" applyFont="1" applyBorder="1" applyAlignment="1">
      <alignment vertical="center"/>
    </xf>
    <xf numFmtId="0" fontId="17" fillId="0" borderId="0" xfId="0" applyFont="1" applyFill="1" applyBorder="1" applyAlignment="1">
      <alignment horizontal="left" vertical="center"/>
    </xf>
    <xf numFmtId="0" fontId="12" fillId="0" borderId="0" xfId="0" applyFont="1" applyFill="1" applyBorder="1" applyAlignment="1">
      <alignment horizontal="left" vertical="center"/>
    </xf>
    <xf numFmtId="0" fontId="16" fillId="0" borderId="0" xfId="0" applyFont="1" applyAlignment="1">
      <alignment horizontal="left" vertical="center"/>
    </xf>
    <xf numFmtId="38" fontId="17" fillId="0" borderId="0" xfId="1" applyFont="1" applyBorder="1" applyAlignment="1">
      <alignment horizontal="right" vertical="center"/>
    </xf>
    <xf numFmtId="0" fontId="3" fillId="0" borderId="0" xfId="0" applyFont="1" applyFill="1" applyBorder="1" applyAlignment="1">
      <alignment vertical="center"/>
    </xf>
    <xf numFmtId="38" fontId="12" fillId="0" borderId="0" xfId="1" applyFont="1" applyFill="1" applyBorder="1" applyAlignment="1">
      <alignment horizontal="right" vertical="center"/>
    </xf>
    <xf numFmtId="0" fontId="6" fillId="0" borderId="0" xfId="0" applyFont="1" applyAlignment="1">
      <alignment horizontal="center"/>
    </xf>
    <xf numFmtId="38" fontId="9" fillId="0" borderId="0" xfId="1" applyFont="1" applyFill="1" applyBorder="1" applyAlignment="1">
      <alignment horizontal="right" vertical="center"/>
    </xf>
    <xf numFmtId="0" fontId="19" fillId="0" borderId="0" xfId="0" applyFont="1" applyBorder="1" applyAlignment="1">
      <alignment horizontal="right"/>
    </xf>
    <xf numFmtId="0" fontId="9" fillId="3" borderId="12" xfId="0" applyFont="1" applyFill="1" applyBorder="1" applyAlignment="1">
      <alignment horizontal="center" vertical="center"/>
    </xf>
    <xf numFmtId="0" fontId="4" fillId="0" borderId="0" xfId="0" applyFont="1" applyFill="1" applyBorder="1" applyAlignment="1">
      <alignment horizontal="center" vertical="center"/>
    </xf>
    <xf numFmtId="0" fontId="20" fillId="0" borderId="0" xfId="0" applyNumberFormat="1" applyFont="1" applyFill="1" applyAlignment="1">
      <alignment vertical="center"/>
    </xf>
    <xf numFmtId="0" fontId="4" fillId="0" borderId="0" xfId="0" applyFont="1" applyAlignment="1">
      <alignment horizontal="right" vertical="center"/>
    </xf>
    <xf numFmtId="3" fontId="4" fillId="0" borderId="0" xfId="0" applyNumberFormat="1" applyFont="1" applyAlignment="1">
      <alignment horizontal="left" vertical="center"/>
    </xf>
    <xf numFmtId="176" fontId="9" fillId="0" borderId="2" xfId="0" applyNumberFormat="1" applyFont="1" applyFill="1" applyBorder="1" applyAlignment="1">
      <alignment horizontal="right" vertical="center"/>
    </xf>
    <xf numFmtId="176" fontId="9" fillId="0" borderId="2" xfId="0" applyNumberFormat="1" applyFont="1" applyFill="1" applyBorder="1" applyAlignment="1">
      <alignment vertical="center"/>
    </xf>
    <xf numFmtId="176" fontId="9" fillId="0" borderId="12" xfId="0" applyNumberFormat="1" applyFont="1" applyFill="1" applyBorder="1" applyAlignment="1">
      <alignment horizontal="right" vertical="center"/>
    </xf>
    <xf numFmtId="177" fontId="2" fillId="0" borderId="0" xfId="0" applyNumberFormat="1" applyFont="1" applyAlignment="1">
      <alignment horizontal="center" vertical="center"/>
    </xf>
    <xf numFmtId="0" fontId="16" fillId="0" borderId="0" xfId="0" applyFont="1" applyBorder="1" applyAlignment="1">
      <alignment horizontal="left" vertical="center"/>
    </xf>
    <xf numFmtId="0" fontId="26" fillId="2" borderId="13" xfId="0" applyFont="1" applyFill="1" applyBorder="1" applyAlignment="1">
      <alignment horizontal="center" vertical="center" wrapText="1"/>
    </xf>
    <xf numFmtId="0" fontId="27" fillId="2" borderId="14" xfId="0" applyFont="1" applyFill="1" applyBorder="1" applyAlignment="1">
      <alignment horizontal="center" vertical="center"/>
    </xf>
    <xf numFmtId="0" fontId="27" fillId="2" borderId="15" xfId="0" applyFont="1" applyFill="1" applyBorder="1" applyAlignment="1">
      <alignment horizontal="center" vertical="center"/>
    </xf>
    <xf numFmtId="0" fontId="9" fillId="3" borderId="2"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9" fillId="3" borderId="1"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38" fontId="9" fillId="4" borderId="1" xfId="1" applyFont="1" applyFill="1" applyBorder="1" applyAlignment="1">
      <alignment horizontal="right" vertical="center"/>
    </xf>
    <xf numFmtId="38" fontId="9" fillId="4" borderId="5" xfId="1" applyFont="1" applyFill="1" applyBorder="1" applyAlignment="1">
      <alignment horizontal="right" vertical="center"/>
    </xf>
    <xf numFmtId="0" fontId="9" fillId="3" borderId="2" xfId="0" applyFont="1" applyFill="1" applyBorder="1" applyAlignment="1">
      <alignment horizontal="left" vertical="center"/>
    </xf>
    <xf numFmtId="0" fontId="13" fillId="3" borderId="2" xfId="0" applyFont="1" applyFill="1" applyBorder="1" applyAlignment="1">
      <alignment horizontal="left" vertical="center"/>
    </xf>
    <xf numFmtId="38" fontId="9" fillId="4" borderId="8" xfId="1" applyFont="1" applyFill="1" applyBorder="1" applyAlignment="1">
      <alignment horizontal="right" vertical="center"/>
    </xf>
    <xf numFmtId="38" fontId="9" fillId="4" borderId="10" xfId="1" applyFont="1" applyFill="1" applyBorder="1" applyAlignment="1">
      <alignment horizontal="right" vertical="center"/>
    </xf>
    <xf numFmtId="0" fontId="13" fillId="3" borderId="1" xfId="0" applyFont="1" applyFill="1" applyBorder="1" applyAlignment="1">
      <alignment horizontal="left" vertical="center"/>
    </xf>
    <xf numFmtId="38" fontId="9" fillId="0" borderId="9" xfId="1" applyFont="1" applyFill="1" applyBorder="1" applyAlignment="1">
      <alignment horizontal="right" vertical="center"/>
    </xf>
    <xf numFmtId="38" fontId="9" fillId="0" borderId="11" xfId="1" applyFont="1" applyFill="1" applyBorder="1" applyAlignment="1">
      <alignment horizontal="right" vertical="center"/>
    </xf>
    <xf numFmtId="0" fontId="7" fillId="0" borderId="0" xfId="0" applyFont="1" applyAlignment="1">
      <alignment horizontal="left" vertical="center" wrapText="1"/>
    </xf>
    <xf numFmtId="0" fontId="7" fillId="0" borderId="6" xfId="0" applyFont="1" applyBorder="1" applyAlignment="1">
      <alignment horizontal="left" vertical="center" wrapText="1"/>
    </xf>
    <xf numFmtId="38" fontId="9" fillId="4" borderId="9" xfId="1" applyFont="1" applyFill="1" applyBorder="1" applyAlignment="1">
      <alignment horizontal="right" vertical="center"/>
    </xf>
    <xf numFmtId="38" fontId="9" fillId="4" borderId="11" xfId="1" applyFont="1" applyFill="1" applyBorder="1" applyAlignment="1">
      <alignment horizontal="right" vertical="center"/>
    </xf>
    <xf numFmtId="0" fontId="18" fillId="0" borderId="9" xfId="0" applyFont="1" applyFill="1" applyBorder="1" applyAlignment="1">
      <alignment horizontal="center" vertical="center"/>
    </xf>
    <xf numFmtId="0" fontId="18" fillId="0" borderId="11" xfId="0" applyFont="1" applyFill="1" applyBorder="1" applyAlignment="1">
      <alignment horizontal="center" vertical="center"/>
    </xf>
    <xf numFmtId="0" fontId="16" fillId="0" borderId="0" xfId="0" applyFont="1" applyBorder="1" applyAlignment="1">
      <alignment horizontal="right" vertical="center" wrapText="1"/>
    </xf>
    <xf numFmtId="176" fontId="9" fillId="0" borderId="9" xfId="0" applyNumberFormat="1" applyFont="1" applyFill="1" applyBorder="1" applyAlignment="1">
      <alignment horizontal="right" vertical="center"/>
    </xf>
    <xf numFmtId="176" fontId="9" fillId="0" borderId="11" xfId="0" applyNumberFormat="1" applyFont="1" applyFill="1" applyBorder="1" applyAlignment="1">
      <alignment horizontal="right" vertical="center"/>
    </xf>
    <xf numFmtId="0" fontId="16" fillId="0" borderId="0" xfId="0" applyFont="1" applyAlignment="1">
      <alignment horizontal="right" vertical="center" wrapText="1"/>
    </xf>
    <xf numFmtId="38" fontId="9" fillId="0" borderId="8" xfId="1" applyFont="1" applyFill="1" applyBorder="1" applyAlignment="1">
      <alignment horizontal="right" vertical="center"/>
    </xf>
    <xf numFmtId="38" fontId="9" fillId="0" borderId="10" xfId="1" applyFont="1" applyFill="1" applyBorder="1" applyAlignment="1">
      <alignment horizontal="right" vertical="center"/>
    </xf>
    <xf numFmtId="0" fontId="9" fillId="3" borderId="3" xfId="0" applyFont="1" applyFill="1" applyBorder="1" applyAlignment="1">
      <alignment horizontal="left" vertical="center" wrapText="1"/>
    </xf>
    <xf numFmtId="0" fontId="13" fillId="3" borderId="3" xfId="0" applyFont="1" applyFill="1" applyBorder="1" applyAlignment="1">
      <alignment horizontal="left" vertical="center"/>
    </xf>
    <xf numFmtId="0" fontId="13" fillId="3" borderId="7" xfId="0" applyFont="1" applyFill="1" applyBorder="1" applyAlignment="1">
      <alignment horizontal="left" vertical="center"/>
    </xf>
    <xf numFmtId="38" fontId="9" fillId="0" borderId="1" xfId="1" applyFont="1" applyFill="1" applyBorder="1" applyAlignment="1">
      <alignment horizontal="right" vertical="center"/>
    </xf>
    <xf numFmtId="38" fontId="9" fillId="0" borderId="5"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Y52"/>
  <sheetViews>
    <sheetView tabSelected="1" view="pageBreakPreview" zoomScale="66" zoomScaleSheetLayoutView="66" workbookViewId="0">
      <selection activeCell="U20" sqref="U20"/>
    </sheetView>
  </sheetViews>
  <sheetFormatPr defaultColWidth="11.125" defaultRowHeight="13.5"/>
  <cols>
    <col min="1" max="1" width="5.125" style="1" customWidth="1"/>
    <col min="2" max="2" width="3.75" style="1" customWidth="1"/>
    <col min="3" max="17" width="11.875" style="1" customWidth="1"/>
    <col min="18" max="18" width="20.375" style="1" customWidth="1"/>
    <col min="19" max="19" width="11.125" style="1"/>
    <col min="20" max="20" width="16.25" style="1" bestFit="1" customWidth="1"/>
    <col min="21" max="16384" width="11.125" style="1"/>
  </cols>
  <sheetData>
    <row r="1" spans="1:22" ht="15.6" customHeight="1" thickBot="1"/>
    <row r="2" spans="1:22" ht="54.75" customHeight="1" thickBot="1">
      <c r="B2" s="45" t="s">
        <v>58</v>
      </c>
      <c r="C2" s="46"/>
      <c r="D2" s="46"/>
      <c r="E2" s="46"/>
      <c r="F2" s="46"/>
      <c r="G2" s="46"/>
      <c r="H2" s="46"/>
      <c r="I2" s="46"/>
      <c r="J2" s="46"/>
      <c r="K2" s="46"/>
      <c r="L2" s="46"/>
      <c r="M2" s="46"/>
      <c r="N2" s="46"/>
      <c r="O2" s="46"/>
      <c r="P2" s="46"/>
      <c r="Q2" s="46"/>
      <c r="R2" s="47"/>
      <c r="T2" s="28" t="s">
        <v>0</v>
      </c>
    </row>
    <row r="3" spans="1:22" ht="9.9499999999999993" customHeight="1">
      <c r="A3" s="8"/>
    </row>
    <row r="4" spans="1:22" s="2" customFormat="1" ht="29.45" customHeight="1">
      <c r="B4" s="11" t="s">
        <v>29</v>
      </c>
      <c r="O4" s="30"/>
      <c r="P4" s="30"/>
      <c r="Q4" s="32"/>
      <c r="R4" s="34" t="s">
        <v>11</v>
      </c>
    </row>
    <row r="5" spans="1:22" s="3" customFormat="1" ht="59.1" customHeight="1">
      <c r="B5" s="10"/>
      <c r="C5" s="53" t="s">
        <v>50</v>
      </c>
      <c r="D5" s="54"/>
      <c r="E5" s="54"/>
      <c r="F5" s="54"/>
      <c r="G5" s="54"/>
      <c r="H5" s="54"/>
      <c r="I5" s="54"/>
      <c r="J5" s="54"/>
      <c r="K5" s="54"/>
      <c r="L5" s="54"/>
      <c r="M5" s="54"/>
      <c r="N5" s="54"/>
      <c r="O5" s="54"/>
      <c r="P5" s="55"/>
      <c r="Q5" s="56">
        <v>726000</v>
      </c>
      <c r="R5" s="57"/>
      <c r="T5" s="10" t="s">
        <v>53</v>
      </c>
      <c r="V5" s="38"/>
    </row>
    <row r="6" spans="1:22" s="3" customFormat="1" ht="59.1" customHeight="1" thickBot="1">
      <c r="B6" s="10"/>
      <c r="C6" s="58" t="s">
        <v>46</v>
      </c>
      <c r="D6" s="59"/>
      <c r="E6" s="59"/>
      <c r="F6" s="59"/>
      <c r="G6" s="59"/>
      <c r="H6" s="59"/>
      <c r="I6" s="59"/>
      <c r="J6" s="59"/>
      <c r="K6" s="59"/>
      <c r="L6" s="59"/>
      <c r="M6" s="59"/>
      <c r="N6" s="59"/>
      <c r="O6" s="59"/>
      <c r="P6" s="59"/>
      <c r="Q6" s="60">
        <v>900000</v>
      </c>
      <c r="R6" s="61"/>
      <c r="T6" s="39">
        <v>1000000</v>
      </c>
    </row>
    <row r="7" spans="1:22" s="3" customFormat="1" ht="59.1" customHeight="1" thickTop="1" thickBot="1">
      <c r="B7" s="10"/>
      <c r="C7" s="48" t="s">
        <v>56</v>
      </c>
      <c r="D7" s="59"/>
      <c r="E7" s="59"/>
      <c r="F7" s="59"/>
      <c r="G7" s="59"/>
      <c r="H7" s="59"/>
      <c r="I7" s="59"/>
      <c r="J7" s="59"/>
      <c r="K7" s="59"/>
      <c r="L7" s="59"/>
      <c r="M7" s="59"/>
      <c r="N7" s="59"/>
      <c r="O7" s="59"/>
      <c r="P7" s="62"/>
      <c r="Q7" s="63">
        <f>IF(Q6-Q5&gt;0, Q6-Q5, "0")</f>
        <v>174000</v>
      </c>
      <c r="R7" s="64"/>
    </row>
    <row r="8" spans="1:22" s="3" customFormat="1" ht="17.100000000000001" customHeight="1" thickTop="1" thickBot="1">
      <c r="B8" s="10"/>
      <c r="C8" s="13"/>
      <c r="D8" s="24"/>
      <c r="E8" s="24"/>
      <c r="F8" s="24"/>
      <c r="G8" s="24"/>
      <c r="H8" s="24"/>
      <c r="I8" s="24"/>
      <c r="J8" s="24"/>
      <c r="K8" s="24"/>
      <c r="L8" s="24"/>
      <c r="M8" s="24"/>
      <c r="N8" s="24"/>
      <c r="O8" s="24"/>
      <c r="P8" s="24"/>
      <c r="Q8" s="33"/>
      <c r="R8" s="33"/>
    </row>
    <row r="9" spans="1:22" s="2" customFormat="1" ht="62.45" customHeight="1" thickTop="1" thickBot="1">
      <c r="A9" s="9"/>
      <c r="B9" s="65" t="s">
        <v>54</v>
      </c>
      <c r="C9" s="65"/>
      <c r="D9" s="65"/>
      <c r="E9" s="65"/>
      <c r="F9" s="65"/>
      <c r="G9" s="65"/>
      <c r="H9" s="65"/>
      <c r="I9" s="65"/>
      <c r="J9" s="65"/>
      <c r="K9" s="65"/>
      <c r="L9" s="65"/>
      <c r="M9" s="65"/>
      <c r="N9" s="65"/>
      <c r="O9" s="65"/>
      <c r="P9" s="66"/>
      <c r="Q9" s="67">
        <v>174000</v>
      </c>
      <c r="R9" s="68"/>
    </row>
    <row r="10" spans="1:22" ht="8.1" customHeight="1" thickTop="1">
      <c r="A10" s="8"/>
      <c r="B10" s="12"/>
      <c r="C10" s="14"/>
      <c r="D10" s="14"/>
      <c r="E10" s="27"/>
      <c r="F10" s="27"/>
      <c r="G10" s="27"/>
      <c r="H10" s="27"/>
      <c r="I10" s="27"/>
      <c r="J10" s="27"/>
      <c r="K10" s="27"/>
      <c r="L10" s="27"/>
      <c r="M10" s="27"/>
      <c r="N10" s="31"/>
      <c r="O10" s="31"/>
    </row>
    <row r="11" spans="1:22" s="2" customFormat="1" ht="29.45" customHeight="1" thickBot="1">
      <c r="A11" s="9"/>
      <c r="B11" s="11" t="s">
        <v>13</v>
      </c>
      <c r="H11" s="22"/>
      <c r="M11" s="30"/>
      <c r="N11" s="30"/>
      <c r="O11" s="30"/>
    </row>
    <row r="12" spans="1:22" s="3" customFormat="1" ht="59.1" customHeight="1" thickTop="1" thickBot="1">
      <c r="A12" s="10"/>
      <c r="B12" s="10"/>
      <c r="C12" s="15" t="s">
        <v>5</v>
      </c>
      <c r="D12" s="48" t="s">
        <v>55</v>
      </c>
      <c r="E12" s="49"/>
      <c r="F12" s="49"/>
      <c r="G12" s="49"/>
      <c r="H12" s="49"/>
      <c r="I12" s="49"/>
      <c r="J12" s="49"/>
      <c r="K12" s="49"/>
      <c r="L12" s="49"/>
      <c r="M12" s="49"/>
      <c r="N12" s="49"/>
      <c r="O12" s="49"/>
      <c r="P12" s="50"/>
      <c r="Q12" s="69" t="str">
        <f>IF(Q9&gt;=Q7,"○","×")</f>
        <v>○</v>
      </c>
      <c r="R12" s="70"/>
    </row>
    <row r="13" spans="1:22" s="2" customFormat="1" ht="26.45" customHeight="1" thickTop="1" thickBot="1">
      <c r="A13" s="9"/>
      <c r="B13" s="9"/>
      <c r="C13" s="16"/>
      <c r="D13" s="71" t="s">
        <v>4</v>
      </c>
      <c r="E13" s="71"/>
      <c r="F13" s="71"/>
      <c r="G13" s="71"/>
      <c r="H13" s="71"/>
      <c r="I13" s="71"/>
      <c r="J13" s="71"/>
      <c r="K13" s="71"/>
      <c r="L13" s="71"/>
      <c r="M13" s="71"/>
      <c r="N13" s="71"/>
      <c r="O13" s="71"/>
      <c r="P13" s="71"/>
      <c r="Q13" s="71"/>
      <c r="R13" s="71"/>
    </row>
    <row r="14" spans="1:22" s="3" customFormat="1" ht="59.1" customHeight="1" thickTop="1" thickBot="1">
      <c r="A14" s="10"/>
      <c r="B14" s="10"/>
      <c r="C14" s="15" t="s">
        <v>25</v>
      </c>
      <c r="D14" s="48" t="s">
        <v>57</v>
      </c>
      <c r="E14" s="49"/>
      <c r="F14" s="49"/>
      <c r="G14" s="49"/>
      <c r="H14" s="49"/>
      <c r="I14" s="49"/>
      <c r="J14" s="49"/>
      <c r="K14" s="49"/>
      <c r="L14" s="49"/>
      <c r="M14" s="49"/>
      <c r="N14" s="49"/>
      <c r="O14" s="49"/>
      <c r="P14" s="50"/>
      <c r="Q14" s="51" t="s">
        <v>20</v>
      </c>
      <c r="R14" s="52"/>
      <c r="T14" s="3" t="s">
        <v>51</v>
      </c>
    </row>
    <row r="15" spans="1:22" ht="27" customHeight="1" thickTop="1">
      <c r="A15" s="8"/>
      <c r="B15" s="12"/>
      <c r="C15" s="17"/>
      <c r="D15" s="71" t="s">
        <v>45</v>
      </c>
      <c r="E15" s="71"/>
      <c r="F15" s="71"/>
      <c r="G15" s="71"/>
      <c r="H15" s="71"/>
      <c r="I15" s="71"/>
      <c r="J15" s="71"/>
      <c r="K15" s="71"/>
      <c r="L15" s="71"/>
      <c r="M15" s="71"/>
      <c r="N15" s="71"/>
      <c r="O15" s="71"/>
      <c r="P15" s="71"/>
      <c r="Q15" s="71"/>
      <c r="R15" s="71"/>
      <c r="T15" s="1" t="s">
        <v>52</v>
      </c>
    </row>
    <row r="16" spans="1:22" ht="8.25" customHeight="1">
      <c r="A16" s="8"/>
      <c r="B16" s="12"/>
      <c r="C16" s="17"/>
      <c r="D16" s="25"/>
      <c r="E16" s="25"/>
      <c r="F16" s="25"/>
      <c r="G16" s="25"/>
      <c r="H16" s="25"/>
      <c r="I16" s="25"/>
      <c r="J16" s="25"/>
      <c r="K16" s="25"/>
      <c r="L16" s="25"/>
      <c r="M16" s="25"/>
      <c r="N16" s="25"/>
      <c r="O16" s="25"/>
      <c r="P16" s="25"/>
      <c r="Q16" s="25"/>
      <c r="R16" s="25"/>
    </row>
    <row r="17" spans="2:51" s="2" customFormat="1" ht="29.1" customHeight="1">
      <c r="B17" s="11" t="s">
        <v>47</v>
      </c>
    </row>
    <row r="18" spans="2:51" s="2" customFormat="1" ht="27.95" customHeight="1">
      <c r="B18" s="11"/>
      <c r="C18" s="11" t="s">
        <v>12</v>
      </c>
      <c r="L18" s="28"/>
    </row>
    <row r="19" spans="2:51" s="3" customFormat="1" ht="59.1" customHeight="1">
      <c r="B19" s="10"/>
      <c r="C19" s="49" t="s">
        <v>49</v>
      </c>
      <c r="D19" s="59"/>
      <c r="E19" s="59"/>
      <c r="F19" s="59"/>
      <c r="G19" s="59"/>
      <c r="H19" s="59"/>
      <c r="I19" s="59"/>
      <c r="J19" s="59"/>
      <c r="K19" s="59"/>
      <c r="L19" s="59"/>
      <c r="M19" s="59"/>
      <c r="N19" s="59"/>
      <c r="O19" s="59"/>
      <c r="P19" s="59"/>
      <c r="Q19" s="56">
        <v>742980</v>
      </c>
      <c r="R19" s="57"/>
      <c r="T19" s="3">
        <v>0.74151</v>
      </c>
      <c r="V19" s="38"/>
    </row>
    <row r="20" spans="2:51" s="3" customFormat="1" ht="59.1" customHeight="1">
      <c r="B20" s="10"/>
      <c r="C20" s="49" t="s">
        <v>8</v>
      </c>
      <c r="D20" s="59"/>
      <c r="E20" s="59"/>
      <c r="F20" s="59"/>
      <c r="G20" s="59"/>
      <c r="H20" s="59"/>
      <c r="I20" s="59"/>
      <c r="J20" s="59"/>
      <c r="K20" s="59"/>
      <c r="L20" s="59"/>
      <c r="M20" s="59"/>
      <c r="N20" s="59"/>
      <c r="O20" s="59"/>
      <c r="P20" s="59"/>
      <c r="Q20" s="75">
        <f>Q6*T20</f>
        <v>919227.27272727282</v>
      </c>
      <c r="R20" s="76"/>
      <c r="T20" s="3">
        <f>T19/0.726</f>
        <v>1.0213636363636365</v>
      </c>
    </row>
    <row r="21" spans="2:51" s="3" customFormat="1" ht="59.1" customHeight="1">
      <c r="B21" s="10"/>
      <c r="C21" s="77" t="s">
        <v>15</v>
      </c>
      <c r="D21" s="78"/>
      <c r="E21" s="78"/>
      <c r="F21" s="78"/>
      <c r="G21" s="78"/>
      <c r="H21" s="78"/>
      <c r="I21" s="78"/>
      <c r="J21" s="78"/>
      <c r="K21" s="78"/>
      <c r="L21" s="78"/>
      <c r="M21" s="78"/>
      <c r="N21" s="78"/>
      <c r="O21" s="78"/>
      <c r="P21" s="79"/>
      <c r="Q21" s="80">
        <f>IF(Q20-Q19&gt;0, Q20-Q19,"0")</f>
        <v>176247.27272727282</v>
      </c>
      <c r="R21" s="81"/>
    </row>
    <row r="22" spans="2:51" ht="29.1" customHeight="1">
      <c r="B22" s="12"/>
      <c r="C22" s="11" t="s">
        <v>6</v>
      </c>
      <c r="D22" s="26"/>
      <c r="E22" s="26"/>
      <c r="F22" s="28" t="s">
        <v>48</v>
      </c>
      <c r="G22" s="26"/>
      <c r="H22" s="26"/>
      <c r="I22" s="26"/>
      <c r="J22" s="26"/>
      <c r="K22" s="29"/>
      <c r="L22" s="29"/>
      <c r="N22" s="44" t="s">
        <v>59</v>
      </c>
    </row>
    <row r="23" spans="2:51" s="4" customFormat="1" ht="26.1" customHeight="1">
      <c r="C23" s="18" t="s">
        <v>26</v>
      </c>
      <c r="D23" s="18" t="s">
        <v>27</v>
      </c>
      <c r="E23" s="18" t="s">
        <v>23</v>
      </c>
      <c r="F23" s="18" t="s">
        <v>28</v>
      </c>
      <c r="G23" s="18" t="s">
        <v>30</v>
      </c>
      <c r="H23" s="18" t="s">
        <v>31</v>
      </c>
      <c r="I23" s="18" t="s">
        <v>32</v>
      </c>
      <c r="J23" s="18" t="s">
        <v>2</v>
      </c>
      <c r="K23" s="18" t="s">
        <v>33</v>
      </c>
      <c r="L23" s="18" t="s">
        <v>10</v>
      </c>
      <c r="M23" s="18" t="s">
        <v>34</v>
      </c>
      <c r="N23" s="18" t="s">
        <v>35</v>
      </c>
      <c r="O23" s="18" t="s">
        <v>3</v>
      </c>
      <c r="P23" s="18" t="s">
        <v>37</v>
      </c>
      <c r="Q23" s="18" t="s">
        <v>36</v>
      </c>
    </row>
    <row r="24" spans="2:51" s="5" customFormat="1" ht="41.1" customHeight="1">
      <c r="C24" s="40">
        <f>$Q$21*U24</f>
        <v>267.39680584870689</v>
      </c>
      <c r="D24" s="40">
        <f t="shared" ref="D24:Q24" si="0">$Q$21*V24</f>
        <v>267.39680584870689</v>
      </c>
      <c r="E24" s="40">
        <f t="shared" si="0"/>
        <v>267.39680584870689</v>
      </c>
      <c r="F24" s="40">
        <f t="shared" si="0"/>
        <v>8675.7324942783671</v>
      </c>
      <c r="G24" s="40">
        <f t="shared" si="0"/>
        <v>8665.3816501809979</v>
      </c>
      <c r="H24" s="40">
        <f t="shared" si="0"/>
        <v>8653.3056654007341</v>
      </c>
      <c r="I24" s="40">
        <f t="shared" si="0"/>
        <v>8641.2296806204704</v>
      </c>
      <c r="J24" s="40">
        <f t="shared" si="0"/>
        <v>8630.8788365231012</v>
      </c>
      <c r="K24" s="40">
        <f t="shared" si="0"/>
        <v>8618.8028517428374</v>
      </c>
      <c r="L24" s="40">
        <f t="shared" si="0"/>
        <v>8606.7268669625719</v>
      </c>
      <c r="M24" s="40">
        <f t="shared" si="0"/>
        <v>8594.6508821823081</v>
      </c>
      <c r="N24" s="40">
        <f t="shared" si="0"/>
        <v>8584.3000380849389</v>
      </c>
      <c r="O24" s="40">
        <f t="shared" si="0"/>
        <v>8570.4989126217806</v>
      </c>
      <c r="P24" s="40">
        <f t="shared" si="0"/>
        <v>8560.1480685244096</v>
      </c>
      <c r="Q24" s="40">
        <f t="shared" si="0"/>
        <v>8548.0720837441459</v>
      </c>
      <c r="U24" s="37">
        <v>1.5171684742179244E-3</v>
      </c>
      <c r="V24" s="37">
        <v>1.5171684742179244E-3</v>
      </c>
      <c r="W24" s="37">
        <v>1.5171684742179244E-3</v>
      </c>
      <c r="X24" s="37">
        <v>4.9224775850593171E-2</v>
      </c>
      <c r="Y24" s="37">
        <v>4.9166046748365375E-2</v>
      </c>
      <c r="Z24" s="37">
        <v>4.9097529462432954E-2</v>
      </c>
      <c r="AA24" s="37">
        <v>4.902901217650054E-2</v>
      </c>
      <c r="AB24" s="37">
        <v>4.8970283074272744E-2</v>
      </c>
      <c r="AC24" s="37">
        <v>4.8901765788340323E-2</v>
      </c>
      <c r="AD24" s="37">
        <v>4.8833248502407903E-2</v>
      </c>
      <c r="AE24" s="37">
        <v>4.8764731216475475E-2</v>
      </c>
      <c r="AF24" s="37">
        <v>4.8706002114247686E-2</v>
      </c>
      <c r="AG24" s="37">
        <v>4.8627696644610634E-2</v>
      </c>
      <c r="AH24" s="37">
        <v>4.8568967542382838E-2</v>
      </c>
      <c r="AI24" s="37">
        <v>4.8500450256450417E-2</v>
      </c>
    </row>
    <row r="25" spans="2:51" s="4" customFormat="1" ht="9.6" customHeight="1">
      <c r="C25" s="19"/>
      <c r="D25" s="19"/>
      <c r="E25" s="19"/>
      <c r="F25" s="19"/>
      <c r="G25" s="19"/>
      <c r="H25" s="19"/>
      <c r="I25" s="19"/>
      <c r="J25" s="19"/>
      <c r="K25" s="19"/>
      <c r="L25" s="19"/>
    </row>
    <row r="26" spans="2:51" s="4" customFormat="1" ht="26.1" customHeight="1">
      <c r="C26" s="18" t="s">
        <v>38</v>
      </c>
      <c r="D26" s="18" t="s">
        <v>9</v>
      </c>
      <c r="E26" s="18" t="s">
        <v>19</v>
      </c>
      <c r="F26" s="18" t="s">
        <v>39</v>
      </c>
      <c r="G26" s="18" t="s">
        <v>24</v>
      </c>
      <c r="H26" s="18" t="s">
        <v>22</v>
      </c>
      <c r="I26" s="18" t="s">
        <v>16</v>
      </c>
      <c r="J26" s="18" t="s">
        <v>18</v>
      </c>
      <c r="K26" s="18" t="s">
        <v>7</v>
      </c>
      <c r="L26" s="18" t="s">
        <v>40</v>
      </c>
      <c r="M26" s="18" t="s">
        <v>41</v>
      </c>
      <c r="N26" s="18" t="s">
        <v>42</v>
      </c>
      <c r="O26" s="18" t="s">
        <v>43</v>
      </c>
      <c r="P26" s="18" t="s">
        <v>44</v>
      </c>
      <c r="Q26" s="18" t="s">
        <v>1</v>
      </c>
      <c r="R26" s="35" t="s">
        <v>17</v>
      </c>
    </row>
    <row r="27" spans="2:51" s="3" customFormat="1" ht="39.6" customHeight="1">
      <c r="C27" s="41">
        <f>$Q$21*U27</f>
        <v>8535.9960989638821</v>
      </c>
      <c r="D27" s="41">
        <f t="shared" ref="D27:Q27" si="1">$Q$21*V27</f>
        <v>8523.9201141836165</v>
      </c>
      <c r="E27" s="41">
        <f t="shared" si="1"/>
        <v>8513.5692700862492</v>
      </c>
      <c r="F27" s="41">
        <f t="shared" si="1"/>
        <v>8501.4932853059854</v>
      </c>
      <c r="G27" s="41">
        <f t="shared" si="1"/>
        <v>8491.1424412086144</v>
      </c>
      <c r="H27" s="41">
        <f t="shared" si="1"/>
        <v>2977.5928186765686</v>
      </c>
      <c r="I27" s="41">
        <f t="shared" si="1"/>
        <v>2972.4173966278836</v>
      </c>
      <c r="J27" s="41">
        <f t="shared" si="1"/>
        <v>2968.967115262094</v>
      </c>
      <c r="K27" s="41">
        <f t="shared" si="1"/>
        <v>2963.7916932134094</v>
      </c>
      <c r="L27" s="41">
        <f t="shared" si="1"/>
        <v>2960.3414118476198</v>
      </c>
      <c r="M27" s="41">
        <f t="shared" si="1"/>
        <v>2955.1659897989343</v>
      </c>
      <c r="N27" s="41">
        <f t="shared" si="1"/>
        <v>2949.9905677502506</v>
      </c>
      <c r="O27" s="41">
        <f t="shared" si="1"/>
        <v>2946.5402863844602</v>
      </c>
      <c r="P27" s="41">
        <f t="shared" si="1"/>
        <v>2941.364864335776</v>
      </c>
      <c r="Q27" s="41">
        <f t="shared" si="1"/>
        <v>2893.0609252147192</v>
      </c>
      <c r="R27" s="42">
        <f>SUM(C24:Q24)+SUM(C27:Q27)</f>
        <v>176247.27272727285</v>
      </c>
      <c r="S27" s="36"/>
      <c r="T27" s="36"/>
      <c r="U27" s="37">
        <v>4.8431932970517996E-2</v>
      </c>
      <c r="V27" s="37">
        <v>4.8363415684585569E-2</v>
      </c>
      <c r="W27" s="37">
        <v>4.8304686582357786E-2</v>
      </c>
      <c r="X27" s="37">
        <v>4.8236169296425366E-2</v>
      </c>
      <c r="Y27" s="37">
        <v>4.817744019419757E-2</v>
      </c>
      <c r="Z27" s="37">
        <v>1.6894405074194437E-2</v>
      </c>
      <c r="AA27" s="37">
        <v>1.6865040523080538E-2</v>
      </c>
      <c r="AB27" s="37">
        <v>1.6845464155671275E-2</v>
      </c>
      <c r="AC27" s="37">
        <v>1.6816099604557381E-2</v>
      </c>
      <c r="AD27" s="37">
        <v>1.6796523237148118E-2</v>
      </c>
      <c r="AE27" s="37">
        <v>1.676715868603422E-2</v>
      </c>
      <c r="AF27" s="37">
        <v>1.6737794134920329E-2</v>
      </c>
      <c r="AG27" s="37">
        <v>1.6718217767511062E-2</v>
      </c>
      <c r="AH27" s="37">
        <v>1.6688853216397168E-2</v>
      </c>
      <c r="AI27" s="37">
        <v>1.6414784072667478E-2</v>
      </c>
    </row>
    <row r="28" spans="2:51" s="2" customFormat="1" ht="7.5" customHeight="1">
      <c r="C28" s="20"/>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row>
    <row r="29" spans="2:51" ht="8.4499999999999993" customHeight="1" thickBot="1">
      <c r="C29" s="21"/>
      <c r="D29" s="21"/>
      <c r="E29" s="21"/>
      <c r="F29" s="21"/>
      <c r="G29" s="21"/>
      <c r="P29" s="21"/>
      <c r="Q29" s="21"/>
      <c r="R29" s="21"/>
      <c r="S29" s="21"/>
      <c r="T29" s="21"/>
      <c r="U29" s="21"/>
      <c r="V29" s="21"/>
      <c r="W29" s="21"/>
      <c r="X29" s="21"/>
      <c r="Y29" s="21"/>
      <c r="Z29" s="21"/>
      <c r="AA29" s="21"/>
      <c r="AB29" s="21"/>
      <c r="AC29" s="21"/>
      <c r="AD29" s="21"/>
      <c r="AE29" s="21"/>
      <c r="AF29" s="21"/>
      <c r="AG29" s="21"/>
      <c r="AH29" s="21"/>
    </row>
    <row r="30" spans="2:51" s="2" customFormat="1" ht="45.75" customHeight="1" thickTop="1" thickBot="1">
      <c r="B30" s="11" t="s">
        <v>14</v>
      </c>
      <c r="D30" s="22"/>
      <c r="P30" s="22"/>
      <c r="Q30" s="72">
        <f>IF(AND(Q12="○",Q14="○"),C24,0)</f>
        <v>267.39680584870689</v>
      </c>
      <c r="R30" s="73"/>
      <c r="S30" s="22"/>
      <c r="T30" s="22"/>
      <c r="U30" s="22">
        <v>1.1199999999999999E-3</v>
      </c>
      <c r="V30" s="22">
        <v>1.1199999999999999E-3</v>
      </c>
      <c r="W30" s="22">
        <v>1.1199999999999999E-3</v>
      </c>
      <c r="X30" s="1">
        <v>3.6510000000000001E-2</v>
      </c>
      <c r="Y30" s="1">
        <v>3.6459999999999999E-2</v>
      </c>
      <c r="Z30" s="1">
        <v>3.6420000000000001E-2</v>
      </c>
      <c r="AA30" s="1">
        <v>3.637E-2</v>
      </c>
      <c r="AB30" s="1">
        <v>3.6319999999999998E-2</v>
      </c>
      <c r="AC30" s="1">
        <v>3.6269999999999997E-2</v>
      </c>
      <c r="AD30" s="1">
        <v>3.6220000000000002E-2</v>
      </c>
      <c r="AE30" s="6">
        <v>3.6170000000000001E-2</v>
      </c>
      <c r="AF30" s="6">
        <v>3.6119999999999999E-2</v>
      </c>
      <c r="AG30" s="43">
        <v>3.6069999999999998E-2</v>
      </c>
      <c r="AH30" s="1">
        <v>3.6020000000000003E-2</v>
      </c>
      <c r="AI30" s="1">
        <v>3.5970000000000002E-2</v>
      </c>
      <c r="AJ30" s="1">
        <v>3.5920000000000001E-2</v>
      </c>
      <c r="AK30" s="6">
        <v>3.5869999999999999E-2</v>
      </c>
      <c r="AL30" s="6">
        <v>3.5830000000000001E-2</v>
      </c>
      <c r="AM30" s="43">
        <v>3.5779999999999999E-2</v>
      </c>
      <c r="AN30" s="1">
        <v>3.5729999999999998E-2</v>
      </c>
      <c r="AO30" s="1">
        <v>1.2529999999999999E-2</v>
      </c>
      <c r="AP30" s="1">
        <v>1.251E-2</v>
      </c>
      <c r="AQ30" s="1">
        <v>1.2489999999999999E-2</v>
      </c>
      <c r="AR30" s="1">
        <v>1.247E-2</v>
      </c>
      <c r="AS30" s="1">
        <v>1.2460000000000001E-2</v>
      </c>
      <c r="AT30" s="1">
        <v>1.244E-2</v>
      </c>
      <c r="AU30" s="1">
        <v>1.242E-2</v>
      </c>
      <c r="AV30" s="1">
        <v>1.24E-2</v>
      </c>
      <c r="AW30" s="1">
        <v>1.238E-2</v>
      </c>
      <c r="AX30" s="1">
        <v>1.2E-2</v>
      </c>
      <c r="AY30" s="2">
        <f>SUM(U30:AX30)</f>
        <v>0.74151</v>
      </c>
    </row>
    <row r="31" spans="2:51" s="2" customFormat="1" ht="30.6" customHeight="1" thickTop="1">
      <c r="C31" s="74" t="s">
        <v>21</v>
      </c>
      <c r="D31" s="74"/>
      <c r="E31" s="74"/>
      <c r="F31" s="74"/>
      <c r="G31" s="74"/>
      <c r="H31" s="74"/>
      <c r="I31" s="74"/>
      <c r="J31" s="74"/>
      <c r="K31" s="74"/>
      <c r="L31" s="74"/>
      <c r="M31" s="74"/>
      <c r="N31" s="74"/>
      <c r="O31" s="74"/>
      <c r="P31" s="74"/>
      <c r="Q31" s="74"/>
      <c r="R31" s="74"/>
      <c r="U31" s="2">
        <f>U30/$AY$30</f>
        <v>1.5104314169734729E-3</v>
      </c>
      <c r="V31" s="2">
        <f t="shared" ref="V31:AX31" si="2">V30/$AY$30</f>
        <v>1.5104314169734729E-3</v>
      </c>
      <c r="W31" s="2">
        <f t="shared" si="2"/>
        <v>1.5104314169734729E-3</v>
      </c>
      <c r="X31" s="2">
        <f t="shared" si="2"/>
        <v>4.9237366994376343E-2</v>
      </c>
      <c r="Y31" s="2">
        <f t="shared" si="2"/>
        <v>4.9169937020404307E-2</v>
      </c>
      <c r="Z31" s="2">
        <f t="shared" si="2"/>
        <v>4.9115993041226685E-2</v>
      </c>
      <c r="AA31" s="2">
        <f t="shared" si="2"/>
        <v>4.9048563067254657E-2</v>
      </c>
      <c r="AB31" s="2">
        <f t="shared" si="2"/>
        <v>4.8981133093282621E-2</v>
      </c>
      <c r="AC31" s="2">
        <f t="shared" si="2"/>
        <v>4.8913703119310592E-2</v>
      </c>
      <c r="AD31" s="2">
        <f t="shared" si="2"/>
        <v>4.884627314533857E-2</v>
      </c>
      <c r="AE31" s="2">
        <f t="shared" si="2"/>
        <v>4.8778843171366534E-2</v>
      </c>
      <c r="AF31" s="2">
        <f t="shared" si="2"/>
        <v>4.8711413197394506E-2</v>
      </c>
      <c r="AG31" s="2">
        <f t="shared" si="2"/>
        <v>4.864398322342247E-2</v>
      </c>
      <c r="AH31" s="2">
        <f t="shared" si="2"/>
        <v>4.8576553249450448E-2</v>
      </c>
      <c r="AI31" s="2">
        <f t="shared" si="2"/>
        <v>4.8509123275478419E-2</v>
      </c>
      <c r="AJ31" s="2">
        <f t="shared" si="2"/>
        <v>4.8441693301506383E-2</v>
      </c>
      <c r="AK31" s="2">
        <f t="shared" si="2"/>
        <v>4.8374263327534354E-2</v>
      </c>
      <c r="AL31" s="2">
        <f t="shared" si="2"/>
        <v>4.8320319348356733E-2</v>
      </c>
      <c r="AM31" s="2">
        <f t="shared" si="2"/>
        <v>4.8252889374384697E-2</v>
      </c>
      <c r="AN31" s="2">
        <f t="shared" si="2"/>
        <v>4.8185459400412668E-2</v>
      </c>
      <c r="AO31" s="2">
        <f t="shared" si="2"/>
        <v>1.6897951477390729E-2</v>
      </c>
      <c r="AP31" s="2">
        <f t="shared" si="2"/>
        <v>1.6870979487801918E-2</v>
      </c>
      <c r="AQ31" s="2">
        <f t="shared" si="2"/>
        <v>1.6844007498213104E-2</v>
      </c>
      <c r="AR31" s="2">
        <f t="shared" si="2"/>
        <v>1.6817035508624293E-2</v>
      </c>
      <c r="AS31" s="2">
        <f t="shared" si="2"/>
        <v>1.6803549513829889E-2</v>
      </c>
      <c r="AT31" s="2">
        <f t="shared" si="2"/>
        <v>1.6776577524241075E-2</v>
      </c>
      <c r="AU31" s="2">
        <f t="shared" si="2"/>
        <v>1.6749605534652264E-2</v>
      </c>
      <c r="AV31" s="2">
        <f t="shared" si="2"/>
        <v>1.672263354506345E-2</v>
      </c>
      <c r="AW31" s="2">
        <f t="shared" si="2"/>
        <v>1.6695661555474639E-2</v>
      </c>
      <c r="AX31" s="2">
        <f t="shared" si="2"/>
        <v>1.6183193753287212E-2</v>
      </c>
    </row>
    <row r="32" spans="2:51" ht="24" customHeight="1">
      <c r="U32" s="2"/>
      <c r="AD32" s="6"/>
      <c r="AE32" s="6"/>
      <c r="AF32" s="7"/>
      <c r="AJ32" s="6"/>
      <c r="AK32" s="6"/>
      <c r="AL32" s="7"/>
    </row>
    <row r="33" spans="3:15" ht="20.45" customHeight="1"/>
    <row r="35" spans="3:15" ht="46.5" customHeight="1"/>
    <row r="36" spans="3:15" ht="46.5" customHeight="1"/>
    <row r="37" spans="3:15" ht="15.6" customHeight="1">
      <c r="C37" s="6"/>
      <c r="D37" s="6"/>
      <c r="E37" s="6"/>
      <c r="F37" s="6"/>
      <c r="G37" s="6"/>
      <c r="H37" s="6"/>
      <c r="I37" s="6"/>
      <c r="J37" s="6"/>
      <c r="K37" s="6"/>
      <c r="L37" s="6"/>
      <c r="M37" s="6"/>
      <c r="N37" s="6"/>
      <c r="O37" s="6"/>
    </row>
    <row r="38" spans="3:15" ht="15.6" customHeight="1">
      <c r="C38" s="6"/>
      <c r="D38" s="6"/>
      <c r="E38" s="6"/>
      <c r="F38" s="6"/>
      <c r="G38" s="6"/>
      <c r="H38" s="6"/>
      <c r="I38" s="6"/>
      <c r="J38" s="6"/>
      <c r="K38" s="6"/>
      <c r="L38" s="6"/>
      <c r="M38" s="6"/>
      <c r="N38" s="6"/>
      <c r="O38" s="6"/>
    </row>
    <row r="39" spans="3:15" ht="15.6" customHeight="1">
      <c r="C39" s="7"/>
      <c r="D39" s="7"/>
      <c r="E39" s="7"/>
      <c r="F39" s="7"/>
      <c r="G39" s="7"/>
      <c r="H39" s="7"/>
      <c r="I39" s="7"/>
      <c r="J39" s="7"/>
      <c r="K39" s="7"/>
      <c r="L39" s="7"/>
      <c r="M39" s="7"/>
      <c r="N39" s="7"/>
      <c r="O39" s="7"/>
    </row>
    <row r="40" spans="3:15" s="6" customFormat="1" ht="63.95" customHeight="1">
      <c r="C40" s="23"/>
      <c r="D40" s="1"/>
      <c r="E40" s="1"/>
      <c r="F40" s="1"/>
      <c r="G40" s="1"/>
      <c r="H40" s="1"/>
      <c r="I40" s="1"/>
      <c r="J40" s="1"/>
      <c r="K40" s="1"/>
      <c r="L40" s="1"/>
      <c r="M40" s="1"/>
      <c r="N40" s="1"/>
      <c r="O40" s="1"/>
    </row>
    <row r="41" spans="3:15" s="6" customFormat="1" ht="63.95" customHeight="1">
      <c r="C41" s="1"/>
      <c r="D41" s="1"/>
      <c r="E41" s="1"/>
      <c r="F41" s="1"/>
      <c r="G41" s="1"/>
      <c r="H41" s="1"/>
      <c r="I41" s="1"/>
      <c r="J41" s="1"/>
      <c r="K41" s="1"/>
      <c r="L41" s="1"/>
      <c r="M41" s="1"/>
      <c r="N41" s="1"/>
      <c r="O41" s="1"/>
    </row>
    <row r="42" spans="3:15" s="7" customFormat="1" ht="15.6" customHeight="1">
      <c r="C42" s="1"/>
      <c r="D42" s="1"/>
      <c r="E42" s="1"/>
      <c r="F42" s="1"/>
      <c r="G42" s="1"/>
      <c r="H42" s="1"/>
      <c r="I42" s="1"/>
      <c r="J42" s="1"/>
      <c r="K42" s="1"/>
      <c r="L42" s="1"/>
      <c r="M42" s="1"/>
      <c r="N42" s="1"/>
      <c r="O42" s="1"/>
    </row>
    <row r="43" spans="3:15" ht="15.6" customHeight="1">
      <c r="C43" s="6"/>
      <c r="D43" s="6"/>
      <c r="E43" s="6"/>
      <c r="F43" s="6"/>
      <c r="G43" s="6"/>
      <c r="H43" s="6"/>
      <c r="I43" s="23"/>
      <c r="J43" s="6"/>
      <c r="K43" s="6"/>
      <c r="L43" s="6"/>
      <c r="M43" s="6"/>
      <c r="N43" s="6"/>
      <c r="O43" s="6"/>
    </row>
    <row r="44" spans="3:15" ht="15.6" customHeight="1">
      <c r="C44" s="6"/>
      <c r="D44" s="6"/>
      <c r="E44" s="6"/>
      <c r="F44" s="6"/>
      <c r="G44" s="6"/>
      <c r="H44" s="6"/>
      <c r="I44" s="6"/>
      <c r="J44" s="6"/>
      <c r="K44" s="6"/>
      <c r="L44" s="6"/>
      <c r="M44" s="6"/>
      <c r="N44" s="6"/>
      <c r="O44" s="6"/>
    </row>
    <row r="45" spans="3:15" ht="15.6" customHeight="1">
      <c r="C45" s="7"/>
      <c r="D45" s="7"/>
      <c r="E45" s="7"/>
      <c r="F45" s="7"/>
      <c r="G45" s="7"/>
      <c r="H45" s="7"/>
      <c r="I45" s="7"/>
      <c r="J45" s="7"/>
      <c r="K45" s="7"/>
      <c r="L45" s="7"/>
      <c r="M45" s="7"/>
      <c r="N45" s="7"/>
      <c r="O45" s="7"/>
    </row>
    <row r="46" spans="3:15" s="6" customFormat="1" ht="65.099999999999994" customHeight="1">
      <c r="C46" s="1"/>
      <c r="D46" s="1"/>
      <c r="E46" s="1"/>
      <c r="F46" s="1"/>
      <c r="G46" s="1"/>
      <c r="H46" s="1"/>
      <c r="I46" s="1"/>
      <c r="J46" s="1"/>
      <c r="K46" s="1"/>
      <c r="L46" s="1"/>
      <c r="M46" s="1"/>
      <c r="N46" s="1"/>
      <c r="O46" s="1"/>
    </row>
    <row r="47" spans="3:15" s="6" customFormat="1" ht="65.099999999999994" customHeight="1">
      <c r="C47" s="1"/>
      <c r="D47" s="1"/>
      <c r="E47" s="1"/>
      <c r="F47" s="1"/>
      <c r="G47" s="1"/>
      <c r="H47" s="1"/>
      <c r="I47" s="1"/>
      <c r="J47" s="1"/>
      <c r="K47" s="1"/>
      <c r="L47" s="1"/>
      <c r="M47" s="1"/>
      <c r="N47" s="1"/>
      <c r="O47" s="1"/>
    </row>
    <row r="48" spans="3:15" s="7" customFormat="1" ht="15.6" customHeight="1">
      <c r="C48" s="1"/>
      <c r="D48" s="1"/>
      <c r="E48" s="1"/>
      <c r="F48" s="1"/>
      <c r="G48" s="1"/>
      <c r="H48" s="1"/>
      <c r="I48" s="1"/>
      <c r="J48" s="1"/>
      <c r="K48" s="1"/>
      <c r="L48" s="1"/>
      <c r="M48" s="1"/>
      <c r="N48" s="1"/>
      <c r="O48" s="1"/>
    </row>
    <row r="50" spans="2:2" ht="15.6" customHeight="1">
      <c r="B50" s="8"/>
    </row>
    <row r="51" spans="2:2" ht="15.6" customHeight="1"/>
    <row r="52" spans="2:2" ht="15.6" customHeight="1"/>
  </sheetData>
  <mergeCells count="23">
    <mergeCell ref="Q30:R30"/>
    <mergeCell ref="C31:R31"/>
    <mergeCell ref="D15:R15"/>
    <mergeCell ref="C19:P19"/>
    <mergeCell ref="Q19:R19"/>
    <mergeCell ref="C20:P20"/>
    <mergeCell ref="Q20:R20"/>
    <mergeCell ref="C21:P21"/>
    <mergeCell ref="Q21:R21"/>
    <mergeCell ref="B2:R2"/>
    <mergeCell ref="D14:P14"/>
    <mergeCell ref="Q14:R14"/>
    <mergeCell ref="C5:P5"/>
    <mergeCell ref="Q5:R5"/>
    <mergeCell ref="C6:P6"/>
    <mergeCell ref="Q6:R6"/>
    <mergeCell ref="C7:P7"/>
    <mergeCell ref="Q7:R7"/>
    <mergeCell ref="B9:P9"/>
    <mergeCell ref="Q9:R9"/>
    <mergeCell ref="D12:P12"/>
    <mergeCell ref="Q12:R12"/>
    <mergeCell ref="D13:R13"/>
  </mergeCells>
  <phoneticPr fontId="25"/>
  <dataValidations count="1">
    <dataValidation type="list" allowBlank="1" showInputMessage="1" showErrorMessage="1" sqref="Q14:R14" xr:uid="{00000000-0002-0000-0000-000000000000}">
      <formula1>$T$14:$T$15</formula1>
    </dataValidation>
  </dataValidations>
  <printOptions horizontalCentered="1" verticalCentered="1"/>
  <pageMargins left="0.31496062992125984" right="0.31496062992125984" top="0.15748031496062992" bottom="0.15748031496062992" header="0.31496062992125984" footer="0.31496062992125984"/>
  <pageSetup paperSize="9"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都道府県分算定様式</vt:lpstr>
      <vt:lpstr>都道府県分算定様式!Print_Area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2022-04-28T00:25:26Z</dcterms:modified>
</cp:coreProperties>
</file>