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N40　財政企画グループ\05_公営企業担当\02_公営企業関係諸通知・諸調査\R04\050106_【照会】公営企業に係る経営比較分析表（令和３年度決算）の分析等について\05_総務省へ回答\分析表\"/>
    </mc:Choice>
  </mc:AlternateContent>
  <workbookProtection workbookAlgorithmName="SHA-512" workbookHashValue="1WE5AacbBsYJO27HTHlu/FHA1KQ+ngkaZNVxuDROl2TEnm/fny0VKttikM67CI/R+SjZDqd/jualE2u5ZAImvg==" workbookSaltValue="Asxfo+7HE+jw/+3ubhfl3A==" workbookSpinCount="100000" lockStructure="1"/>
  <bookViews>
    <workbookView xWindow="0" yWindow="0" windowWidth="15345" windowHeight="445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0" i="5" l="1"/>
  <c r="DR10" i="5"/>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GZ56" i="4"/>
  <c r="GF56" i="4"/>
  <c r="FL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F32" i="4"/>
  <c r="JL32" i="4"/>
  <c r="HT32" i="4"/>
  <c r="GZ32" i="4"/>
  <c r="GF32" i="4"/>
  <c r="FL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Z32" i="4" l="1"/>
  <c r="ER33" i="4"/>
  <c r="HT33" i="4"/>
  <c r="ER56" i="4"/>
  <c r="HT56"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U11" i="5"/>
  <c r="AS11"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<sst xmlns="http://schemas.openxmlformats.org/spreadsheetml/2006/main" count="262" uniqueCount="108">
  <si>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</si>
  <si>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</si>
  <si>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</si>
  <si>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</si>
  <si>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</si>
  <si>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</si>
  <si>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</si>
  <si>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</si>
  <si>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</si>
  <si>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</si>
  <si>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</si>
  <si>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</si>
  <si>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</si>
  <si>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</si>
  <si>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</si>
  <si>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</si>
  <si>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</si>
  <si>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</si>
  <si>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</si>
  <si>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</si>
  <si>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</si>
  <si>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</si>
  <si>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</si>
  <si>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</si>
  <si>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</si>
  <si>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</si>
  <si>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</si>
  <si>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</si>
  <si>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</si>
  <si>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</si>
  <si>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</si>
  <si>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</si>
  <si>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</si>
  <si>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</si>
  <si>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</si>
  <si>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</si>
  <si>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</si>
  <si>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</si>
  <si>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</si>
  <si>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</si>
  <si>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</si>
  <si>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</si>
  <si>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</si>
  <si>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</si>
  <si>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</si>
  <si>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</si>
  <si>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</si>
  <si>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</si>
  <si>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</si>
  <si>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</si>
  <si>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</si>
  <si>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</si>
  <si>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</si>
  <si>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</si>
  <si>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</si>
  <si>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</si>
  <si>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</si>
  <si>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</si>
  <si>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</si>
  <si>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</si>
  <si>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</si>
  <si>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</si>
  <si>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</si>
  <si>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</si>
  <si>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</si>
  <si>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</si>
  <si>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</si>
  <si>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</si>
  <si>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</si>
  <si>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</si>
  <si>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</si>
  <si>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</si>
  <si>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</si>
  <si>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</si>
  <si>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</si>
  <si>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</si>
  <si>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</si>
  <si>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</si>
  <si>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</si>
  <si>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</si>
  <si>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</si>
  <si>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</si>
  <si>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</si>
  <si>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</si>
  <si>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</si>
  <si>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</si>
  <si>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</si>
  <si>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</si>
  <si>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</si>
  <si>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010006</t>
  </si>
  <si>
    <t>46</t>
  </si>
  <si>
    <t>02</t>
  </si>
  <si>
    <t>0</t>
  </si>
  <si>
    <t>000</t>
  </si>
  <si>
    <t>北海道</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</si>
  <si>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</si>
  <si>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</si>
  <si>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</si>
  <si>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</si>
  <si>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</si>
  <si>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</si>
  <si>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</si>
  <si>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</si>
  <si>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</si>
  <si>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</si>
  <si>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高度経済成長期に整備され50年前後が経過した室蘭と苫小牧工水は、長寿命化を図りながら計画的に管路や設備の更新を行っています。一方、石狩工水は開業から約20年であるため機械装置を中心に更新を行っています。その結果、現在の減価償却率は３工水とも50%台であり、類似団体平均値より低くなっています。
②管路経年化率：室蘭工水は令和元年度までに一部区間の更新を完了し計画的に更新作業を進めているが、更新作業ペースよりも更新区域外の経年化の進行ペースが上回ったため、前年度より３ポイント上昇しましたが、類似団体平均値より低い状況となっており、今後も低い状況が続く見込みです。
③管路更新率：上記のとおり順次、経営状況を勘案しながら計画的に管路更新を進めており、類似団体平均値を上回るペースとなっています。</t>
    <rPh sb="189" eb="191">
      <t>カンリョウ</t>
    </rPh>
    <rPh sb="192" eb="195">
      <t>ケイカクテキ</t>
    </rPh>
    <rPh sb="196" eb="198">
      <t>コウシン</t>
    </rPh>
    <rPh sb="198" eb="200">
      <t>サギョウ</t>
    </rPh>
    <rPh sb="201" eb="202">
      <t>スス</t>
    </rPh>
    <rPh sb="208" eb="210">
      <t>コウシン</t>
    </rPh>
    <rPh sb="210" eb="212">
      <t>サギョウ</t>
    </rPh>
    <rPh sb="218" eb="220">
      <t>コウシン</t>
    </rPh>
    <rPh sb="220" eb="222">
      <t>クイキ</t>
    </rPh>
    <rPh sb="222" eb="223">
      <t>ガイ</t>
    </rPh>
    <rPh sb="224" eb="226">
      <t>ケイネン</t>
    </rPh>
    <rPh sb="226" eb="227">
      <t>カ</t>
    </rPh>
    <rPh sb="228" eb="230">
      <t>シンコウ</t>
    </rPh>
    <rPh sb="234" eb="236">
      <t>ウワマワ</t>
    </rPh>
    <rPh sb="251" eb="253">
      <t>ジョウショウ</t>
    </rPh>
    <rPh sb="265" eb="266">
      <t>アタイ</t>
    </rPh>
    <rPh sb="268" eb="269">
      <t>ヒク</t>
    </rPh>
    <rPh sb="270" eb="272">
      <t>ジョウキョウ</t>
    </rPh>
    <rPh sb="279" eb="281">
      <t>コンゴ</t>
    </rPh>
    <rPh sb="282" eb="283">
      <t>ヒク</t>
    </rPh>
    <rPh sb="284" eb="286">
      <t>ジョウキョウ</t>
    </rPh>
    <rPh sb="287" eb="288">
      <t>ツヅ</t>
    </rPh>
    <rPh sb="289" eb="291">
      <t>ミコ</t>
    </rPh>
    <rPh sb="312" eb="314">
      <t>ケイエイ</t>
    </rPh>
    <rPh sb="314" eb="316">
      <t>ジョウキョウ</t>
    </rPh>
    <rPh sb="317" eb="319">
      <t>カンアン</t>
    </rPh>
    <rPh sb="323" eb="326">
      <t>ケイカクテキ</t>
    </rPh>
    <rPh sb="327" eb="329">
      <t>カンロ</t>
    </rPh>
    <phoneticPr fontId="5"/>
  </si>
  <si>
    <t>経営の健全性・効率性については、平成２３年度から令和３年度まで１１期連続の黒字や減資による累積欠損金の補てんで累積欠損金比率が大幅に改善した一方、令和２年度からの契約水量の減少により料金回収率等の指標における類似団体平均値と大きく乖離が生じています。
特に石狩工水においては契約率が依然として低く、経営健全化計画の実施後も給水原価と料金水準のバランスがとれない状況が開業以来続いており、このことが全体の経営状況に大きな影響を与えています。
今後は再生可能エネルギー関連企業などへの新規給水や増量が見込まれ契約水量の大幅な上昇が予定されているものの、更なる給水契約の獲得やあらゆる経費の節減による経営基盤の強化、既存の施設・整備の更新にあわせて、今後の工水需要を踏まえた施設規模等の合理的な投資の検討が不可欠となっています。
一方、老朽化の状況については、３つの指標全てで類似団体平均値より良好な状況となっています。
管路については、室蘭･苫小牧工水では経年化が進んでいるため経営状況を勘案しながら計画的に更新を進めている一方、石狩工水は開業から約20年であり、ほとんど経年化していません。
その他の設備については、可能な限り長寿命化を図りながら適切な改修を行い、投資の効率化や平準化に取り組むとともに健全性を維持しています。</t>
    <rPh sb="16" eb="18">
      <t>ヘイセイ</t>
    </rPh>
    <rPh sb="20" eb="22">
      <t>ネンド</t>
    </rPh>
    <rPh sb="24" eb="26">
      <t>レイワ</t>
    </rPh>
    <rPh sb="27" eb="29">
      <t>ネンド</t>
    </rPh>
    <rPh sb="33" eb="34">
      <t>キ</t>
    </rPh>
    <rPh sb="34" eb="36">
      <t>レンゾク</t>
    </rPh>
    <rPh sb="45" eb="47">
      <t>ルイセキ</t>
    </rPh>
    <rPh sb="47" eb="50">
      <t>ケッソンキン</t>
    </rPh>
    <rPh sb="51" eb="52">
      <t>ホ</t>
    </rPh>
    <rPh sb="73" eb="75">
      <t>レイワ</t>
    </rPh>
    <rPh sb="76" eb="78">
      <t>ネンド</t>
    </rPh>
    <rPh sb="110" eb="111">
      <t>アタイ</t>
    </rPh>
    <rPh sb="112" eb="113">
      <t>オオ</t>
    </rPh>
    <rPh sb="118" eb="119">
      <t>ショウ</t>
    </rPh>
    <rPh sb="183" eb="185">
      <t>カイギョウ</t>
    </rPh>
    <rPh sb="185" eb="187">
      <t>イライ</t>
    </rPh>
    <rPh sb="198" eb="200">
      <t>ゼンタイ</t>
    </rPh>
    <rPh sb="201" eb="203">
      <t>ケイエイ</t>
    </rPh>
    <rPh sb="203" eb="205">
      <t>ジョウキョウ</t>
    </rPh>
    <rPh sb="245" eb="247">
      <t>ゾウリョウ</t>
    </rPh>
    <rPh sb="248" eb="250">
      <t>ミコ</t>
    </rPh>
    <rPh sb="252" eb="254">
      <t>ケイヤク</t>
    </rPh>
    <rPh sb="254" eb="256">
      <t>スイリョウ</t>
    </rPh>
    <rPh sb="257" eb="259">
      <t>オオハバ</t>
    </rPh>
    <rPh sb="260" eb="262">
      <t>ジョウショウ</t>
    </rPh>
    <rPh sb="274" eb="275">
      <t>サラ</t>
    </rPh>
    <rPh sb="297" eb="299">
      <t>ケイエイ</t>
    </rPh>
    <rPh sb="299" eb="301">
      <t>キバン</t>
    </rPh>
    <rPh sb="302" eb="304">
      <t>キョウカ</t>
    </rPh>
    <rPh sb="305" eb="307">
      <t>キゾン</t>
    </rPh>
    <rPh sb="308" eb="310">
      <t>シセツ</t>
    </rPh>
    <rPh sb="311" eb="313">
      <t>セイビ</t>
    </rPh>
    <rPh sb="322" eb="324">
      <t>コンゴ</t>
    </rPh>
    <rPh sb="325" eb="327">
      <t>コウスイ</t>
    </rPh>
    <rPh sb="327" eb="329">
      <t>ジュヨウ</t>
    </rPh>
    <rPh sb="330" eb="331">
      <t>フ</t>
    </rPh>
    <rPh sb="338" eb="339">
      <t>ナド</t>
    </rPh>
    <rPh sb="340" eb="343">
      <t>ゴウリテキ</t>
    </rPh>
    <rPh sb="344" eb="346">
      <t>トウシ</t>
    </rPh>
    <rPh sb="350" eb="353">
      <t>フカケツ</t>
    </rPh>
    <rPh sb="392" eb="393">
      <t>アタイ</t>
    </rPh>
    <rPh sb="438" eb="440">
      <t>ケイエイ</t>
    </rPh>
    <rPh sb="440" eb="442">
      <t>ジョウキョウ</t>
    </rPh>
    <rPh sb="443" eb="445">
      <t>カンアン</t>
    </rPh>
    <phoneticPr fontId="5"/>
  </si>
  <si>
    <t>現在運営している室蘭・苫小牧・石狩の３工水のうち、苫小牧工水では苫東工水の建設事業を中止、石狩工水では施設規模を縮小するなど、過大となった資産を平成18年度末に整理したことにより、多額の未処理欠損金が生じました。その後２回の経営健全化計画（平成18～26年度、平成27～令和元年度）の実施により、平成23年度には単年度黒字に転換しましたが、石狩工水単体では規模縮小後も契約率が低く料金収入のみでは収支均衡しない状況です。
①経常収支比率：単年度黒字の継続により100%以上を維持していますが、石狩工水の契約率が32％で給水収益が低いため、類似団体平均値より低くなっています。
②累積欠損金比率：令和元年度末に70億円の減資により生じた資本剰余金を累積欠損金に補てんして大幅に解消し、令和３年度は黒字決算だったため純利益を補てんに充て、前年度より４億円解消して約１億円となり、類似団体平均値を初めて下回りました。
③流動比率：流動負債の６割を占める企業債が減少したため、前年度より比率が改善されたが、類似団体平均値より低い状況が続いています。
④企業債残高対給水収益比率：施設規模等の適正化や経営効率化の取組による経費削減などにより企業債借入を減らし企業債残高の減少に努めているが、石狩工水の契約率が32％で給水収益が低いため、類似団体平均値より高い状況が続いている。
以下指標については、令和２年度に室蘭工水･苫小牧工水で契約水量の減（合計約▲15,000㎥/日）があったことにより、令和元年度までと比較して大きく変動しています。
⑤料金回収率：室蘭・苫小牧工水は前年度よりそれぞれ20％程度低下したものの100％以上を維持しており堅調ですが、石狩工水は供給単価55円と高水準の一方で、減価償却費などの固定費が高く、契約率も32％と低いことから料金回収率が約24％となっており、類似団体平均値より低い状況となっています。
⑥給水原価：委託料の減により経常費用が減少したこと、石狩工水の契約率が27%から32%に5ポイント高くなり有収水量が増加したことから給水原価は19.16円と前年より0.19円低下したが、類似団体平均値より高くなっています。
⑦施設利用率：契約率70%の苫小牧工水も実給水量が低いため施設利用率が40％で、契約率32％の石狩工水は更に13％と低く、類似団体平均値より低い状況となっており、契約水量を増やす需要開拓と施設のダウンサイジングやスペックダウンの検討を合わせて行う必要があります。
⑧契約率：令和２年度の減量により室蘭工水で▲９%、苫小牧工水で▲２%と契約率が大幅に低下したため、類似団体平均値より４ポイント低い水準となっています。令和３年度契約率32％と低迷している石狩工水については、今後は再生可能エネルギー関連企業などの新規契約や増量を予定しており、大幅に上昇する見込みで改善が見込まれています。</t>
    <rPh sb="246" eb="248">
      <t>イシカリ</t>
    </rPh>
    <rPh sb="248" eb="250">
      <t>コウスイ</t>
    </rPh>
    <rPh sb="259" eb="261">
      <t>キュウスイ</t>
    </rPh>
    <rPh sb="261" eb="263">
      <t>シュウエキ</t>
    </rPh>
    <rPh sb="264" eb="265">
      <t>ヒク</t>
    </rPh>
    <rPh sb="306" eb="308">
      <t>オクエン</t>
    </rPh>
    <rPh sb="317" eb="319">
      <t>シホン</t>
    </rPh>
    <rPh sb="329" eb="330">
      <t>ホ</t>
    </rPh>
    <rPh sb="334" eb="336">
      <t>オオハバ</t>
    </rPh>
    <rPh sb="337" eb="339">
      <t>カイショウ</t>
    </rPh>
    <rPh sb="341" eb="343">
      <t>レイワ</t>
    </rPh>
    <rPh sb="344" eb="346">
      <t>ネンド</t>
    </rPh>
    <rPh sb="347" eb="349">
      <t>クロジ</t>
    </rPh>
    <rPh sb="349" eb="351">
      <t>ケッサン</t>
    </rPh>
    <rPh sb="367" eb="370">
      <t>ゼンネンド</t>
    </rPh>
    <rPh sb="373" eb="375">
      <t>オクエン</t>
    </rPh>
    <rPh sb="375" eb="377">
      <t>カイショウ</t>
    </rPh>
    <rPh sb="379" eb="380">
      <t>ヤク</t>
    </rPh>
    <rPh sb="381" eb="382">
      <t>オッ</t>
    </rPh>
    <rPh sb="382" eb="383">
      <t>エン</t>
    </rPh>
    <rPh sb="387" eb="389">
      <t>ルイジ</t>
    </rPh>
    <rPh sb="389" eb="391">
      <t>ダンタイ</t>
    </rPh>
    <rPh sb="391" eb="394">
      <t>ヘイキンチ</t>
    </rPh>
    <rPh sb="395" eb="396">
      <t>ハジ</t>
    </rPh>
    <rPh sb="398" eb="399">
      <t>シタ</t>
    </rPh>
    <rPh sb="399" eb="400">
      <t>ウワマワ</t>
    </rPh>
    <rPh sb="434" eb="437">
      <t>ゼンネンド</t>
    </rPh>
    <rPh sb="439" eb="441">
      <t>ヒリツ</t>
    </rPh>
    <rPh sb="442" eb="444">
      <t>カイゼン</t>
    </rPh>
    <rPh sb="485" eb="487">
      <t>シセツ</t>
    </rPh>
    <rPh sb="487" eb="489">
      <t>キボ</t>
    </rPh>
    <rPh sb="489" eb="490">
      <t>ナド</t>
    </rPh>
    <rPh sb="491" eb="494">
      <t>テキセイカ</t>
    </rPh>
    <rPh sb="495" eb="497">
      <t>ケイエイ</t>
    </rPh>
    <rPh sb="497" eb="500">
      <t>コウリツカ</t>
    </rPh>
    <rPh sb="501" eb="503">
      <t>トリクミ</t>
    </rPh>
    <rPh sb="506" eb="508">
      <t>ケイヒ</t>
    </rPh>
    <rPh sb="508" eb="510">
      <t>サクゲン</t>
    </rPh>
    <rPh sb="515" eb="518">
      <t>キギョウサイ</t>
    </rPh>
    <rPh sb="518" eb="520">
      <t>カリイレ</t>
    </rPh>
    <rPh sb="521" eb="522">
      <t>ヘ</t>
    </rPh>
    <rPh sb="524" eb="527">
      <t>キギョウサイ</t>
    </rPh>
    <rPh sb="527" eb="529">
      <t>ザンダカ</t>
    </rPh>
    <rPh sb="530" eb="532">
      <t>ゲンショウ</t>
    </rPh>
    <rPh sb="533" eb="534">
      <t>ツト</t>
    </rPh>
    <rPh sb="563" eb="565">
      <t>ルイジ</t>
    </rPh>
    <rPh sb="565" eb="567">
      <t>ダンタイ</t>
    </rPh>
    <rPh sb="567" eb="569">
      <t>ヘイキン</t>
    </rPh>
    <rPh sb="569" eb="570">
      <t>アタイ</t>
    </rPh>
    <rPh sb="572" eb="573">
      <t>タカ</t>
    </rPh>
    <rPh sb="574" eb="576">
      <t>ジョウキョウ</t>
    </rPh>
    <rPh sb="577" eb="578">
      <t>ツヅ</t>
    </rPh>
    <rPh sb="643" eb="645">
      <t>レイワ</t>
    </rPh>
    <rPh sb="645" eb="648">
      <t>ガンネンド</t>
    </rPh>
    <rPh sb="674" eb="676">
      <t>ムロラン</t>
    </rPh>
    <rPh sb="677" eb="680">
      <t>トマコマイ</t>
    </rPh>
    <rPh sb="680" eb="682">
      <t>コウスイ</t>
    </rPh>
    <rPh sb="790" eb="792">
      <t>ルイジ</t>
    </rPh>
    <rPh sb="792" eb="794">
      <t>ダンタイ</t>
    </rPh>
    <rPh sb="796" eb="797">
      <t>アタイ</t>
    </rPh>
    <rPh sb="818" eb="820">
      <t>イタク</t>
    </rPh>
    <rPh sb="820" eb="821">
      <t>リョウ</t>
    </rPh>
    <rPh sb="826" eb="828">
      <t>ケイジョウ</t>
    </rPh>
    <rPh sb="828" eb="830">
      <t>ヒヨウ</t>
    </rPh>
    <rPh sb="831" eb="833">
      <t>ゲンショウ</t>
    </rPh>
    <rPh sb="838" eb="840">
      <t>イシカリ</t>
    </rPh>
    <rPh sb="840" eb="842">
      <t>コウスイ</t>
    </rPh>
    <rPh sb="843" eb="846">
      <t>ケイヤクリツ</t>
    </rPh>
    <rPh sb="861" eb="862">
      <t>タカ</t>
    </rPh>
    <rPh sb="878" eb="882">
      <t>キュウスイゲンカ</t>
    </rPh>
    <rPh sb="888" eb="889">
      <t>エン</t>
    </rPh>
    <rPh sb="899" eb="901">
      <t>テイカ</t>
    </rPh>
    <rPh sb="911" eb="912">
      <t>アタイ</t>
    </rPh>
    <rPh sb="914" eb="915">
      <t>タカ</t>
    </rPh>
    <rPh sb="931" eb="934">
      <t>ケイヤクリツ</t>
    </rPh>
    <rPh sb="944" eb="945">
      <t>ジツ</t>
    </rPh>
    <rPh sb="945" eb="948">
      <t>キュウスイリョウ</t>
    </rPh>
    <rPh sb="949" eb="950">
      <t>ヒク</t>
    </rPh>
    <rPh sb="953" eb="955">
      <t>シセツ</t>
    </rPh>
    <rPh sb="955" eb="958">
      <t>リヨウリツ</t>
    </rPh>
    <rPh sb="976" eb="977">
      <t>サラ</t>
    </rPh>
    <rPh sb="994" eb="995">
      <t>ヒク</t>
    </rPh>
    <rPh sb="996" eb="998">
      <t>ジョウキョウ</t>
    </rPh>
    <rPh sb="1005" eb="1007">
      <t>ケイヤク</t>
    </rPh>
    <rPh sb="1007" eb="1009">
      <t>スイリョウ</t>
    </rPh>
    <rPh sb="1010" eb="1011">
      <t>フ</t>
    </rPh>
    <rPh sb="1072" eb="1074">
      <t>ムロラン</t>
    </rPh>
    <rPh sb="1074" eb="1076">
      <t>コウスイ</t>
    </rPh>
    <rPh sb="1095" eb="1097">
      <t>オオハバ</t>
    </rPh>
    <rPh sb="1111" eb="1112">
      <t>アタイ</t>
    </rPh>
    <rPh sb="1131" eb="1133">
      <t>レイワ</t>
    </rPh>
    <rPh sb="1134" eb="1136">
      <t>ネンド</t>
    </rPh>
    <rPh sb="1136" eb="1139">
      <t>ケイヤクリツ</t>
    </rPh>
    <rPh sb="1143" eb="1145">
      <t>テイメイ</t>
    </rPh>
    <rPh sb="1193" eb="1195">
      <t>オオハバ</t>
    </rPh>
    <rPh sb="1204" eb="1206">
      <t>カイゼン</t>
    </rPh>
    <rPh sb="1207" eb="1209">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</si>
</sst>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54.6</c:v>
                </c:pt>
                <c:pt idx="1">
                  <c:v>55.56</c:v>
                </c:pt>
                <c:pt idx="2">
                  <c:v>52.04</c:v>
                </c:pt>
                <c:pt idx="3">
                  <c:v>53.15</c:v>
                </c:pt>
                <c:pt idx="4">
                  <c:v>54.12</c:v>
                </c:pt>
              </c:numCache>
            </c:numRef>
          </c:val>
          <c:extLst>
            <c:ext xmlns:c16="http://schemas.microsoft.com/office/drawing/2014/chart" uri="{C3380CC4-5D6E-409C-BE32-E72D297353CC}">
              <c16:uniqueId val="{00000000-93DA-41EF-A8E4-3F7CF21164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93DA-41EF-A8E4-3F7CF21164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463.84</c:v>
                </c:pt>
                <c:pt idx="1">
                  <c:v>435.2</c:v>
                </c:pt>
                <c:pt idx="2">
                  <c:v>390.93</c:v>
                </c:pt>
                <c:pt idx="3">
                  <c:v>30.48</c:v>
                </c:pt>
                <c:pt idx="4">
                  <c:v>7.09</c:v>
                </c:pt>
              </c:numCache>
            </c:numRef>
          </c:val>
          <c:extLst>
            <c:ext xmlns:c16="http://schemas.microsoft.com/office/drawing/2014/chart" uri="{C3380CC4-5D6E-409C-BE32-E72D297353CC}">
              <c16:uniqueId val="{00000000-6569-443E-BC1B-B3024890A0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6569-443E-BC1B-B3024890A0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110.62</c:v>
                </c:pt>
                <c:pt idx="1">
                  <c:v>114.42</c:v>
                </c:pt>
                <c:pt idx="2">
                  <c:v>115.32</c:v>
                </c:pt>
                <c:pt idx="3">
                  <c:v>113.77</c:v>
                </c:pt>
                <c:pt idx="4">
                  <c:v>109.59</c:v>
                </c:pt>
              </c:numCache>
            </c:numRef>
          </c:val>
          <c:extLst>
            <c:ext xmlns:c16="http://schemas.microsoft.com/office/drawing/2014/chart" uri="{C3380CC4-5D6E-409C-BE32-E72D297353CC}">
              <c16:uniqueId val="{00000000-681A-4C08-9A9F-69A1A731A5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681A-4C08-9A9F-69A1A731A5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24.03</c:v>
                </c:pt>
                <c:pt idx="1">
                  <c:v>29.3</c:v>
                </c:pt>
                <c:pt idx="2">
                  <c:v>27.05</c:v>
                </c:pt>
                <c:pt idx="3">
                  <c:v>22.82</c:v>
                </c:pt>
                <c:pt idx="4">
                  <c:v>25.84</c:v>
                </c:pt>
              </c:numCache>
            </c:numRef>
          </c:val>
          <c:extLst>
            <c:ext xmlns:c16="http://schemas.microsoft.com/office/drawing/2014/chart" uri="{C3380CC4-5D6E-409C-BE32-E72D297353CC}">
              <c16:uniqueId val="{00000000-FE19-4FF3-B6B0-DED4CE2BC9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FE19-4FF3-B6B0-DED4CE2BC9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0.98</c:v>
                </c:pt>
                <c:pt idx="1">
                  <c:v>0.94</c:v>
                </c:pt>
                <c:pt idx="2">
                  <c:v>1.72</c:v>
                </c:pt>
                <c:pt idx="3">
                  <c:v>0.54</c:v>
                </c:pt>
                <c:pt idx="4">
                  <c:v>0.64</c:v>
                </c:pt>
              </c:numCache>
            </c:numRef>
          </c:val>
          <c:extLst>
            <c:ext xmlns:c16="http://schemas.microsoft.com/office/drawing/2014/chart" uri="{C3380CC4-5D6E-409C-BE32-E72D297353CC}">
              <c16:uniqueId val="{00000000-9912-4432-BE10-D2DE695FB8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9912-4432-BE10-D2DE695FB8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249.03</c:v>
                </c:pt>
                <c:pt idx="1">
                  <c:v>208.71</c:v>
                </c:pt>
                <c:pt idx="2">
                  <c:v>220.94</c:v>
                </c:pt>
                <c:pt idx="3">
                  <c:v>249.57</c:v>
                </c:pt>
                <c:pt idx="4">
                  <c:v>267.62</c:v>
                </c:pt>
              </c:numCache>
            </c:numRef>
          </c:val>
          <c:extLst>
            <c:ext xmlns:c16="http://schemas.microsoft.com/office/drawing/2014/chart" uri="{C3380CC4-5D6E-409C-BE32-E72D297353CC}">
              <c16:uniqueId val="{00000000-8AE0-4EFF-8EFD-7228ECA324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8AE0-4EFF-8EFD-7228ECA324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466.08</c:v>
                </c:pt>
                <c:pt idx="1">
                  <c:v>481.66</c:v>
                </c:pt>
                <c:pt idx="2">
                  <c:v>519.37</c:v>
                </c:pt>
                <c:pt idx="3">
                  <c:v>541.86</c:v>
                </c:pt>
                <c:pt idx="4">
                  <c:v>508.55</c:v>
                </c:pt>
              </c:numCache>
            </c:numRef>
          </c:val>
          <c:extLst>
            <c:ext xmlns:c16="http://schemas.microsoft.com/office/drawing/2014/chart" uri="{C3380CC4-5D6E-409C-BE32-E72D297353CC}">
              <c16:uniqueId val="{00000000-07C2-4CE1-B076-62D4F11D43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07C2-4CE1-B076-62D4F11D43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111.73</c:v>
                </c:pt>
                <c:pt idx="1">
                  <c:v>115.66</c:v>
                </c:pt>
                <c:pt idx="2">
                  <c:v>117.04</c:v>
                </c:pt>
                <c:pt idx="3">
                  <c:v>102.72</c:v>
                </c:pt>
                <c:pt idx="4">
                  <c:v>103.78</c:v>
                </c:pt>
              </c:numCache>
            </c:numRef>
          </c:val>
          <c:extLst>
            <c:ext xmlns:c16="http://schemas.microsoft.com/office/drawing/2014/chart" uri="{C3380CC4-5D6E-409C-BE32-E72D297353CC}">
              <c16:uniqueId val="{00000000-57AE-47B0-80A3-7ADFB2E013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57AE-47B0-80A3-7ADFB2E013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17.72</c:v>
                </c:pt>
                <c:pt idx="1">
                  <c:v>17.07</c:v>
                </c:pt>
                <c:pt idx="2">
                  <c:v>16.989999999999998</c:v>
                </c:pt>
                <c:pt idx="3">
                  <c:v>19.350000000000001</c:v>
                </c:pt>
                <c:pt idx="4">
                  <c:v>19.170000000000002</c:v>
                </c:pt>
              </c:numCache>
            </c:numRef>
          </c:val>
          <c:extLst>
            <c:ext xmlns:c16="http://schemas.microsoft.com/office/drawing/2014/chart" uri="{C3380CC4-5D6E-409C-BE32-E72D297353CC}">
              <c16:uniqueId val="{00000000-A3CD-472C-94E8-223211599FE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A3CD-472C-94E8-223211599FE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56.14</c:v>
                </c:pt>
                <c:pt idx="1">
                  <c:v>54.56</c:v>
                </c:pt>
                <c:pt idx="2">
                  <c:v>51.35</c:v>
                </c:pt>
                <c:pt idx="3">
                  <c:v>48.86</c:v>
                </c:pt>
                <c:pt idx="4">
                  <c:v>48.69</c:v>
                </c:pt>
              </c:numCache>
            </c:numRef>
          </c:val>
          <c:extLst>
            <c:ext xmlns:c16="http://schemas.microsoft.com/office/drawing/2014/chart" uri="{C3380CC4-5D6E-409C-BE32-E72D297353CC}">
              <c16:uniqueId val="{00000000-B057-4BDB-ACF6-9A70F3F8D4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B057-4BDB-ACF6-9A70F3F8D4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78.3</c:v>
                </c:pt>
                <c:pt idx="1">
                  <c:v>78.36</c:v>
                </c:pt>
                <c:pt idx="2">
                  <c:v>80.290000000000006</c:v>
                </c:pt>
                <c:pt idx="3">
                  <c:v>75.41</c:v>
                </c:pt>
                <c:pt idx="4">
                  <c:v>75.599999999999994</c:v>
                </c:pt>
              </c:numCache>
            </c:numRef>
          </c:val>
          <c:extLst>
            <c:ext xmlns:c16="http://schemas.microsoft.com/office/drawing/2014/chart" uri="{C3380CC4-5D6E-409C-BE32-E72D297353CC}">
              <c16:uniqueId val="{00000000-2A64-4E03-81E7-B3161D50EF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2A64-4E03-81E7-B3161D50EF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LP16" zoomScale="80" zoomScaleNormal="8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0" width="3.125" customWidth="1"/>
    <col min="521" max="521" width="75.6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北海道</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327000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3</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159203</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44.2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78</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247213</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51" t="s">
        <v>107</v>
      </c>
      <c r="SN16" s="152"/>
      <c r="SO16" s="152"/>
      <c r="SP16" s="152"/>
      <c r="SQ16" s="152"/>
      <c r="SR16" s="152"/>
      <c r="SS16" s="152"/>
      <c r="ST16" s="152"/>
      <c r="SU16" s="152"/>
      <c r="SV16" s="152"/>
      <c r="SW16" s="152"/>
      <c r="SX16" s="152"/>
      <c r="SY16" s="152"/>
      <c r="SZ16" s="152"/>
      <c r="TA16" s="153"/>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51"/>
      <c r="SN17" s="152"/>
      <c r="SO17" s="152"/>
      <c r="SP17" s="152"/>
      <c r="SQ17" s="152"/>
      <c r="SR17" s="152"/>
      <c r="SS17" s="152"/>
      <c r="ST17" s="152"/>
      <c r="SU17" s="152"/>
      <c r="SV17" s="152"/>
      <c r="SW17" s="152"/>
      <c r="SX17" s="152"/>
      <c r="SY17" s="152"/>
      <c r="SZ17" s="152"/>
      <c r="TA17" s="153"/>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51"/>
      <c r="SN18" s="152"/>
      <c r="SO18" s="152"/>
      <c r="SP18" s="152"/>
      <c r="SQ18" s="152"/>
      <c r="SR18" s="152"/>
      <c r="SS18" s="152"/>
      <c r="ST18" s="152"/>
      <c r="SU18" s="152"/>
      <c r="SV18" s="152"/>
      <c r="SW18" s="152"/>
      <c r="SX18" s="152"/>
      <c r="SY18" s="152"/>
      <c r="SZ18" s="152"/>
      <c r="TA18" s="153"/>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51"/>
      <c r="SN19" s="152"/>
      <c r="SO19" s="152"/>
      <c r="SP19" s="152"/>
      <c r="SQ19" s="152"/>
      <c r="SR19" s="152"/>
      <c r="SS19" s="152"/>
      <c r="ST19" s="152"/>
      <c r="SU19" s="152"/>
      <c r="SV19" s="152"/>
      <c r="SW19" s="152"/>
      <c r="SX19" s="152"/>
      <c r="SY19" s="152"/>
      <c r="SZ19" s="152"/>
      <c r="TA19" s="153"/>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51"/>
      <c r="SN20" s="152"/>
      <c r="SO20" s="152"/>
      <c r="SP20" s="152"/>
      <c r="SQ20" s="152"/>
      <c r="SR20" s="152"/>
      <c r="SS20" s="152"/>
      <c r="ST20" s="152"/>
      <c r="SU20" s="152"/>
      <c r="SV20" s="152"/>
      <c r="SW20" s="152"/>
      <c r="SX20" s="152"/>
      <c r="SY20" s="152"/>
      <c r="SZ20" s="152"/>
      <c r="TA20" s="153"/>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51"/>
      <c r="SN21" s="152"/>
      <c r="SO21" s="152"/>
      <c r="SP21" s="152"/>
      <c r="SQ21" s="152"/>
      <c r="SR21" s="152"/>
      <c r="SS21" s="152"/>
      <c r="ST21" s="152"/>
      <c r="SU21" s="152"/>
      <c r="SV21" s="152"/>
      <c r="SW21" s="152"/>
      <c r="SX21" s="152"/>
      <c r="SY21" s="152"/>
      <c r="SZ21" s="152"/>
      <c r="TA21" s="153"/>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51"/>
      <c r="SN22" s="152"/>
      <c r="SO22" s="152"/>
      <c r="SP22" s="152"/>
      <c r="SQ22" s="152"/>
      <c r="SR22" s="152"/>
      <c r="SS22" s="152"/>
      <c r="ST22" s="152"/>
      <c r="SU22" s="152"/>
      <c r="SV22" s="152"/>
      <c r="SW22" s="152"/>
      <c r="SX22" s="152"/>
      <c r="SY22" s="152"/>
      <c r="SZ22" s="152"/>
      <c r="TA22" s="153"/>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51"/>
      <c r="SN23" s="152"/>
      <c r="SO23" s="152"/>
      <c r="SP23" s="152"/>
      <c r="SQ23" s="152"/>
      <c r="SR23" s="152"/>
      <c r="SS23" s="152"/>
      <c r="ST23" s="152"/>
      <c r="SU23" s="152"/>
      <c r="SV23" s="152"/>
      <c r="SW23" s="152"/>
      <c r="SX23" s="152"/>
      <c r="SY23" s="152"/>
      <c r="SZ23" s="152"/>
      <c r="TA23" s="153"/>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51"/>
      <c r="SN24" s="152"/>
      <c r="SO24" s="152"/>
      <c r="SP24" s="152"/>
      <c r="SQ24" s="152"/>
      <c r="SR24" s="152"/>
      <c r="SS24" s="152"/>
      <c r="ST24" s="152"/>
      <c r="SU24" s="152"/>
      <c r="SV24" s="152"/>
      <c r="SW24" s="152"/>
      <c r="SX24" s="152"/>
      <c r="SY24" s="152"/>
      <c r="SZ24" s="152"/>
      <c r="TA24" s="153"/>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51"/>
      <c r="SN25" s="152"/>
      <c r="SO25" s="152"/>
      <c r="SP25" s="152"/>
      <c r="SQ25" s="152"/>
      <c r="SR25" s="152"/>
      <c r="SS25" s="152"/>
      <c r="ST25" s="152"/>
      <c r="SU25" s="152"/>
      <c r="SV25" s="152"/>
      <c r="SW25" s="152"/>
      <c r="SX25" s="152"/>
      <c r="SY25" s="152"/>
      <c r="SZ25" s="152"/>
      <c r="TA25" s="153"/>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51"/>
      <c r="SN26" s="152"/>
      <c r="SO26" s="152"/>
      <c r="SP26" s="152"/>
      <c r="SQ26" s="152"/>
      <c r="SR26" s="152"/>
      <c r="SS26" s="152"/>
      <c r="ST26" s="152"/>
      <c r="SU26" s="152"/>
      <c r="SV26" s="152"/>
      <c r="SW26" s="152"/>
      <c r="SX26" s="152"/>
      <c r="SY26" s="152"/>
      <c r="SZ26" s="152"/>
      <c r="TA26" s="153"/>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51"/>
      <c r="SN27" s="152"/>
      <c r="SO27" s="152"/>
      <c r="SP27" s="152"/>
      <c r="SQ27" s="152"/>
      <c r="SR27" s="152"/>
      <c r="SS27" s="152"/>
      <c r="ST27" s="152"/>
      <c r="SU27" s="152"/>
      <c r="SV27" s="152"/>
      <c r="SW27" s="152"/>
      <c r="SX27" s="152"/>
      <c r="SY27" s="152"/>
      <c r="SZ27" s="152"/>
      <c r="TA27" s="153"/>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51"/>
      <c r="SN28" s="152"/>
      <c r="SO28" s="152"/>
      <c r="SP28" s="152"/>
      <c r="SQ28" s="152"/>
      <c r="SR28" s="152"/>
      <c r="SS28" s="152"/>
      <c r="ST28" s="152"/>
      <c r="SU28" s="152"/>
      <c r="SV28" s="152"/>
      <c r="SW28" s="152"/>
      <c r="SX28" s="152"/>
      <c r="SY28" s="152"/>
      <c r="SZ28" s="152"/>
      <c r="TA28" s="153"/>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51"/>
      <c r="SN29" s="152"/>
      <c r="SO29" s="152"/>
      <c r="SP29" s="152"/>
      <c r="SQ29" s="152"/>
      <c r="SR29" s="152"/>
      <c r="SS29" s="152"/>
      <c r="ST29" s="152"/>
      <c r="SU29" s="152"/>
      <c r="SV29" s="152"/>
      <c r="SW29" s="152"/>
      <c r="SX29" s="152"/>
      <c r="SY29" s="152"/>
      <c r="SZ29" s="152"/>
      <c r="TA29" s="15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51"/>
      <c r="SN30" s="152"/>
      <c r="SO30" s="152"/>
      <c r="SP30" s="152"/>
      <c r="SQ30" s="152"/>
      <c r="SR30" s="152"/>
      <c r="SS30" s="152"/>
      <c r="ST30" s="152"/>
      <c r="SU30" s="152"/>
      <c r="SV30" s="152"/>
      <c r="SW30" s="152"/>
      <c r="SX30" s="152"/>
      <c r="SY30" s="152"/>
      <c r="SZ30" s="152"/>
      <c r="TA30" s="153"/>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51"/>
      <c r="SN31" s="152"/>
      <c r="SO31" s="152"/>
      <c r="SP31" s="152"/>
      <c r="SQ31" s="152"/>
      <c r="SR31" s="152"/>
      <c r="SS31" s="152"/>
      <c r="ST31" s="152"/>
      <c r="SU31" s="152"/>
      <c r="SV31" s="152"/>
      <c r="SW31" s="152"/>
      <c r="SX31" s="152"/>
      <c r="SY31" s="152"/>
      <c r="SZ31" s="152"/>
      <c r="TA31" s="153"/>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110.62</v>
      </c>
      <c r="Y32" s="121"/>
      <c r="Z32" s="121"/>
      <c r="AA32" s="121"/>
      <c r="AB32" s="121"/>
      <c r="AC32" s="121"/>
      <c r="AD32" s="121"/>
      <c r="AE32" s="121"/>
      <c r="AF32" s="121"/>
      <c r="AG32" s="121"/>
      <c r="AH32" s="121"/>
      <c r="AI32" s="121"/>
      <c r="AJ32" s="121"/>
      <c r="AK32" s="121"/>
      <c r="AL32" s="121"/>
      <c r="AM32" s="121"/>
      <c r="AN32" s="121"/>
      <c r="AO32" s="121"/>
      <c r="AP32" s="121"/>
      <c r="AQ32" s="122"/>
      <c r="AR32" s="120">
        <f>データ!U6</f>
        <v>114.42</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115.32</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113.77</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109.59</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463.84</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435.2</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390.93</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30.48</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7.09</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249.03</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208.71</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220.94</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249.57</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267.62</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466.08</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481.66</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519.37</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541.86</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508.55</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51"/>
      <c r="SN32" s="152"/>
      <c r="SO32" s="152"/>
      <c r="SP32" s="152"/>
      <c r="SQ32" s="152"/>
      <c r="SR32" s="152"/>
      <c r="SS32" s="152"/>
      <c r="ST32" s="152"/>
      <c r="SU32" s="152"/>
      <c r="SV32" s="152"/>
      <c r="SW32" s="152"/>
      <c r="SX32" s="152"/>
      <c r="SY32" s="152"/>
      <c r="SZ32" s="152"/>
      <c r="TA32" s="153"/>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121.19</v>
      </c>
      <c r="Y33" s="121"/>
      <c r="Z33" s="121"/>
      <c r="AA33" s="121"/>
      <c r="AB33" s="121"/>
      <c r="AC33" s="121"/>
      <c r="AD33" s="121"/>
      <c r="AE33" s="121"/>
      <c r="AF33" s="121"/>
      <c r="AG33" s="121"/>
      <c r="AH33" s="121"/>
      <c r="AI33" s="121"/>
      <c r="AJ33" s="121"/>
      <c r="AK33" s="121"/>
      <c r="AL33" s="121"/>
      <c r="AM33" s="121"/>
      <c r="AN33" s="121"/>
      <c r="AO33" s="121"/>
      <c r="AP33" s="121"/>
      <c r="AQ33" s="122"/>
      <c r="AR33" s="120">
        <f>データ!Z6</f>
        <v>120.32</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119.89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119.93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118.4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18.82</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17.88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16.670000000000002</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9.4700000000000006</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11.03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379.14</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394.58</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368.36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380.84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424.64</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242.57</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235.79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227.51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225.72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217.8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51"/>
      <c r="SN33" s="152"/>
      <c r="SO33" s="152"/>
      <c r="SP33" s="152"/>
      <c r="SQ33" s="152"/>
      <c r="SR33" s="152"/>
      <c r="SS33" s="152"/>
      <c r="ST33" s="152"/>
      <c r="SU33" s="152"/>
      <c r="SV33" s="152"/>
      <c r="SW33" s="152"/>
      <c r="SX33" s="152"/>
      <c r="SY33" s="152"/>
      <c r="SZ33" s="152"/>
      <c r="TA33" s="153"/>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51"/>
      <c r="SN34" s="152"/>
      <c r="SO34" s="152"/>
      <c r="SP34" s="152"/>
      <c r="SQ34" s="152"/>
      <c r="SR34" s="152"/>
      <c r="SS34" s="152"/>
      <c r="ST34" s="152"/>
      <c r="SU34" s="152"/>
      <c r="SV34" s="152"/>
      <c r="SW34" s="152"/>
      <c r="SX34" s="152"/>
      <c r="SY34" s="152"/>
      <c r="SZ34" s="152"/>
      <c r="TA34" s="153"/>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51"/>
      <c r="SN35" s="152"/>
      <c r="SO35" s="152"/>
      <c r="SP35" s="152"/>
      <c r="SQ35" s="152"/>
      <c r="SR35" s="152"/>
      <c r="SS35" s="152"/>
      <c r="ST35" s="152"/>
      <c r="SU35" s="152"/>
      <c r="SV35" s="152"/>
      <c r="SW35" s="152"/>
      <c r="SX35" s="152"/>
      <c r="SY35" s="152"/>
      <c r="SZ35" s="152"/>
      <c r="TA35" s="153"/>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51"/>
      <c r="SN36" s="152"/>
      <c r="SO36" s="152"/>
      <c r="SP36" s="152"/>
      <c r="SQ36" s="152"/>
      <c r="SR36" s="152"/>
      <c r="SS36" s="152"/>
      <c r="ST36" s="152"/>
      <c r="SU36" s="152"/>
      <c r="SV36" s="152"/>
      <c r="SW36" s="152"/>
      <c r="SX36" s="152"/>
      <c r="SY36" s="152"/>
      <c r="SZ36" s="152"/>
      <c r="TA36" s="153"/>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51"/>
      <c r="SN37" s="152"/>
      <c r="SO37" s="152"/>
      <c r="SP37" s="152"/>
      <c r="SQ37" s="152"/>
      <c r="SR37" s="152"/>
      <c r="SS37" s="152"/>
      <c r="ST37" s="152"/>
      <c r="SU37" s="152"/>
      <c r="SV37" s="152"/>
      <c r="SW37" s="152"/>
      <c r="SX37" s="152"/>
      <c r="SY37" s="152"/>
      <c r="SZ37" s="152"/>
      <c r="TA37" s="153"/>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51"/>
      <c r="SN38" s="152"/>
      <c r="SO38" s="152"/>
      <c r="SP38" s="152"/>
      <c r="SQ38" s="152"/>
      <c r="SR38" s="152"/>
      <c r="SS38" s="152"/>
      <c r="ST38" s="152"/>
      <c r="SU38" s="152"/>
      <c r="SV38" s="152"/>
      <c r="SW38" s="152"/>
      <c r="SX38" s="152"/>
      <c r="SY38" s="152"/>
      <c r="SZ38" s="152"/>
      <c r="TA38" s="153"/>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51"/>
      <c r="SN39" s="152"/>
      <c r="SO39" s="152"/>
      <c r="SP39" s="152"/>
      <c r="SQ39" s="152"/>
      <c r="SR39" s="152"/>
      <c r="SS39" s="152"/>
      <c r="ST39" s="152"/>
      <c r="SU39" s="152"/>
      <c r="SV39" s="152"/>
      <c r="SW39" s="152"/>
      <c r="SX39" s="152"/>
      <c r="SY39" s="152"/>
      <c r="SZ39" s="152"/>
      <c r="TA39" s="153"/>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51"/>
      <c r="SN40" s="152"/>
      <c r="SO40" s="152"/>
      <c r="SP40" s="152"/>
      <c r="SQ40" s="152"/>
      <c r="SR40" s="152"/>
      <c r="SS40" s="152"/>
      <c r="ST40" s="152"/>
      <c r="SU40" s="152"/>
      <c r="SV40" s="152"/>
      <c r="SW40" s="152"/>
      <c r="SX40" s="152"/>
      <c r="SY40" s="152"/>
      <c r="SZ40" s="152"/>
      <c r="TA40" s="153"/>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51"/>
      <c r="SN41" s="152"/>
      <c r="SO41" s="152"/>
      <c r="SP41" s="152"/>
      <c r="SQ41" s="152"/>
      <c r="SR41" s="152"/>
      <c r="SS41" s="152"/>
      <c r="ST41" s="152"/>
      <c r="SU41" s="152"/>
      <c r="SV41" s="152"/>
      <c r="SW41" s="152"/>
      <c r="SX41" s="152"/>
      <c r="SY41" s="152"/>
      <c r="SZ41" s="152"/>
      <c r="TA41" s="153"/>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51"/>
      <c r="SN42" s="152"/>
      <c r="SO42" s="152"/>
      <c r="SP42" s="152"/>
      <c r="SQ42" s="152"/>
      <c r="SR42" s="152"/>
      <c r="SS42" s="152"/>
      <c r="ST42" s="152"/>
      <c r="SU42" s="152"/>
      <c r="SV42" s="152"/>
      <c r="SW42" s="152"/>
      <c r="SX42" s="152"/>
      <c r="SY42" s="152"/>
      <c r="SZ42" s="152"/>
      <c r="TA42" s="153"/>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51"/>
      <c r="SN43" s="152"/>
      <c r="SO43" s="152"/>
      <c r="SP43" s="152"/>
      <c r="SQ43" s="152"/>
      <c r="SR43" s="152"/>
      <c r="SS43" s="152"/>
      <c r="ST43" s="152"/>
      <c r="SU43" s="152"/>
      <c r="SV43" s="152"/>
      <c r="SW43" s="152"/>
      <c r="SX43" s="152"/>
      <c r="SY43" s="152"/>
      <c r="SZ43" s="152"/>
      <c r="TA43" s="153"/>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51"/>
      <c r="SN44" s="152"/>
      <c r="SO44" s="152"/>
      <c r="SP44" s="152"/>
      <c r="SQ44" s="152"/>
      <c r="SR44" s="152"/>
      <c r="SS44" s="152"/>
      <c r="ST44" s="152"/>
      <c r="SU44" s="152"/>
      <c r="SV44" s="152"/>
      <c r="SW44" s="152"/>
      <c r="SX44" s="152"/>
      <c r="SY44" s="152"/>
      <c r="SZ44" s="152"/>
      <c r="TA44" s="153"/>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54"/>
      <c r="SN45" s="155"/>
      <c r="SO45" s="155"/>
      <c r="SP45" s="155"/>
      <c r="SQ45" s="155"/>
      <c r="SR45" s="155"/>
      <c r="SS45" s="155"/>
      <c r="ST45" s="155"/>
      <c r="SU45" s="155"/>
      <c r="SV45" s="155"/>
      <c r="SW45" s="155"/>
      <c r="SX45" s="155"/>
      <c r="SY45" s="155"/>
      <c r="SZ45" s="155"/>
      <c r="TA45" s="156"/>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111.73</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115.66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117.04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102.72</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103.78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17.72</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17.07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16.989999999999998</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19.350000000000001</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19.170000000000002</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56.14</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54.56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51.35</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48.86</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48.69</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78.3</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78.36</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80.290000000000006</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75.41</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75.599999999999994</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119.17</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117.72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117.69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116.75</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115.48</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16.8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17.07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17.22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17.440000000000001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57.69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58.56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57.96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56.81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79.2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80.540000000000006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80.08</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79.69</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54.6</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55.56</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52.04</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53.15</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54.12</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24.03</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29.3</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27.05</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22.82</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25.84</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0.98</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0.94</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1.72</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0.54</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0.64</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58.88</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59.48</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60.09</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60.35</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61.07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43.44</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48.09</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50.93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52.07</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50.36</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0.21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0.13</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0.22</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0.5</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0.2</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37</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38</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【117.41】</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【23.68】</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【462.72】</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【233.92】</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【112.31】</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【19.07】</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Jh82rvwfynUlN8J9pr7np7qKTc3iDwdO7QKzrMJv6+xwcdeC1RBDqf91iqEnhWM+O9n/ecNX1iNrgzZS3tw6tg==" saltValue="NR3Zn16BU3SmlTzk25crw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110.62</v>
      </c>
      <c r="U6" s="35">
        <f>U7</f>
        <v>114.42</v>
      </c>
      <c r="V6" s="35">
        <f>V7</f>
        <v>115.32</v>
      </c>
      <c r="W6" s="35">
        <f>W7</f>
        <v>113.77</v>
      </c>
      <c r="X6" s="35">
        <f t="shared" si="3"/>
        <v>109.59</v>
      </c>
      <c r="Y6" s="35">
        <f t="shared" si="3"/>
        <v>121.19</v>
      </c>
      <c r="Z6" s="35">
        <f t="shared" si="3"/>
        <v>120.32</v>
      </c>
      <c r="AA6" s="35">
        <f t="shared" si="3"/>
        <v>119.89</v>
      </c>
      <c r="AB6" s="35">
        <f t="shared" si="3"/>
        <v>119.93</v>
      </c>
      <c r="AC6" s="35">
        <f t="shared" si="3"/>
        <v>118.4</v>
      </c>
      <c r="AD6" s="33" t="str">
        <f>IF(AD7="-","【-】","【"&amp;SUBSTITUTE(TEXT(AD7,"#,##0.00"),"-","△")&amp;"】")</f>
        <v>【117.41】</v>
      </c>
      <c r="AE6" s="35">
        <f t="shared" si="3"/>
        <v>463.84</v>
      </c>
      <c r="AF6" s="35">
        <f>AF7</f>
        <v>435.2</v>
      </c>
      <c r="AG6" s="35">
        <f>AG7</f>
        <v>390.93</v>
      </c>
      <c r="AH6" s="35">
        <f>AH7</f>
        <v>30.48</v>
      </c>
      <c r="AI6" s="35">
        <f t="shared" si="3"/>
        <v>7.09</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249.03</v>
      </c>
      <c r="AQ6" s="35">
        <f>AQ7</f>
        <v>208.71</v>
      </c>
      <c r="AR6" s="35">
        <f>AR7</f>
        <v>220.94</v>
      </c>
      <c r="AS6" s="35">
        <f>AS7</f>
        <v>249.57</v>
      </c>
      <c r="AT6" s="35">
        <f t="shared" si="3"/>
        <v>267.62</v>
      </c>
      <c r="AU6" s="35">
        <f t="shared" si="3"/>
        <v>379.14</v>
      </c>
      <c r="AV6" s="35">
        <f t="shared" si="3"/>
        <v>394.58</v>
      </c>
      <c r="AW6" s="35">
        <f t="shared" si="3"/>
        <v>368.36</v>
      </c>
      <c r="AX6" s="35">
        <f t="shared" si="3"/>
        <v>380.84</v>
      </c>
      <c r="AY6" s="35">
        <f t="shared" si="3"/>
        <v>424.64</v>
      </c>
      <c r="AZ6" s="33" t="str">
        <f>IF(AZ7="-","【-】","【"&amp;SUBSTITUTE(TEXT(AZ7,"#,##0.00"),"-","△")&amp;"】")</f>
        <v>【462.72】</v>
      </c>
      <c r="BA6" s="35">
        <f t="shared" si="3"/>
        <v>466.08</v>
      </c>
      <c r="BB6" s="35">
        <f>BB7</f>
        <v>481.66</v>
      </c>
      <c r="BC6" s="35">
        <f>BC7</f>
        <v>519.37</v>
      </c>
      <c r="BD6" s="35">
        <f>BD7</f>
        <v>541.86</v>
      </c>
      <c r="BE6" s="35">
        <f t="shared" si="3"/>
        <v>508.55</v>
      </c>
      <c r="BF6" s="35">
        <f t="shared" si="3"/>
        <v>242.57</v>
      </c>
      <c r="BG6" s="35">
        <f t="shared" si="3"/>
        <v>235.79</v>
      </c>
      <c r="BH6" s="35">
        <f t="shared" si="3"/>
        <v>227.51</v>
      </c>
      <c r="BI6" s="35">
        <f t="shared" si="3"/>
        <v>225.72</v>
      </c>
      <c r="BJ6" s="35">
        <f t="shared" si="3"/>
        <v>217.8</v>
      </c>
      <c r="BK6" s="33" t="str">
        <f>IF(BK7="-","【-】","【"&amp;SUBSTITUTE(TEXT(BK7,"#,##0.00"),"-","△")&amp;"】")</f>
        <v>【233.92】</v>
      </c>
      <c r="BL6" s="35">
        <f t="shared" si="3"/>
        <v>111.73</v>
      </c>
      <c r="BM6" s="35">
        <f>BM7</f>
        <v>115.66</v>
      </c>
      <c r="BN6" s="35">
        <f>BN7</f>
        <v>117.04</v>
      </c>
      <c r="BO6" s="35">
        <f>BO7</f>
        <v>102.72</v>
      </c>
      <c r="BP6" s="35">
        <f t="shared" si="3"/>
        <v>103.78</v>
      </c>
      <c r="BQ6" s="35">
        <f t="shared" si="3"/>
        <v>119.17</v>
      </c>
      <c r="BR6" s="35">
        <f t="shared" si="3"/>
        <v>117.72</v>
      </c>
      <c r="BS6" s="35">
        <f t="shared" si="3"/>
        <v>117.69</v>
      </c>
      <c r="BT6" s="35">
        <f t="shared" si="3"/>
        <v>116.75</v>
      </c>
      <c r="BU6" s="35">
        <f t="shared" si="3"/>
        <v>115.48</v>
      </c>
      <c r="BV6" s="33" t="str">
        <f>IF(BV7="-","【-】","【"&amp;SUBSTITUTE(TEXT(BV7,"#,##0.00"),"-","△")&amp;"】")</f>
        <v>【112.31】</v>
      </c>
      <c r="BW6" s="35">
        <f t="shared" si="3"/>
        <v>17.72</v>
      </c>
      <c r="BX6" s="35">
        <f>BX7</f>
        <v>17.07</v>
      </c>
      <c r="BY6" s="35">
        <f>BY7</f>
        <v>16.989999999999998</v>
      </c>
      <c r="BZ6" s="35">
        <f>BZ7</f>
        <v>19.350000000000001</v>
      </c>
      <c r="CA6" s="35">
        <f t="shared" si="3"/>
        <v>19.170000000000002</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56.14</v>
      </c>
      <c r="CI6" s="35">
        <f>CI7</f>
        <v>54.56</v>
      </c>
      <c r="CJ6" s="35">
        <f>CJ7</f>
        <v>51.35</v>
      </c>
      <c r="CK6" s="35">
        <f>CK7</f>
        <v>48.86</v>
      </c>
      <c r="CL6" s="35">
        <f t="shared" si="5"/>
        <v>48.69</v>
      </c>
      <c r="CM6" s="35">
        <f t="shared" si="5"/>
        <v>57.69</v>
      </c>
      <c r="CN6" s="35">
        <f t="shared" si="5"/>
        <v>58.56</v>
      </c>
      <c r="CO6" s="35">
        <f t="shared" si="5"/>
        <v>57.96</v>
      </c>
      <c r="CP6" s="35">
        <f t="shared" si="5"/>
        <v>56</v>
      </c>
      <c r="CQ6" s="35">
        <f t="shared" si="5"/>
        <v>56.81</v>
      </c>
      <c r="CR6" s="33" t="str">
        <f>IF(CR7="-","【-】","【"&amp;SUBSTITUTE(TEXT(CR7,"#,##0.00"),"-","△")&amp;"】")</f>
        <v>【54.01】</v>
      </c>
      <c r="CS6" s="35">
        <f t="shared" ref="CS6:DB6" si="6">CS7</f>
        <v>78.3</v>
      </c>
      <c r="CT6" s="35">
        <f>CT7</f>
        <v>78.36</v>
      </c>
      <c r="CU6" s="35">
        <f>CU7</f>
        <v>80.290000000000006</v>
      </c>
      <c r="CV6" s="35">
        <f>CV7</f>
        <v>75.41</v>
      </c>
      <c r="CW6" s="35">
        <f t="shared" si="6"/>
        <v>75.599999999999994</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54.6</v>
      </c>
      <c r="DE6" s="35">
        <f>DE7</f>
        <v>55.56</v>
      </c>
      <c r="DF6" s="35">
        <f>DF7</f>
        <v>52.04</v>
      </c>
      <c r="DG6" s="35">
        <f>DG7</f>
        <v>53.15</v>
      </c>
      <c r="DH6" s="35">
        <f t="shared" si="7"/>
        <v>54.12</v>
      </c>
      <c r="DI6" s="35">
        <f t="shared" si="7"/>
        <v>58.88</v>
      </c>
      <c r="DJ6" s="35">
        <f t="shared" si="7"/>
        <v>59.48</v>
      </c>
      <c r="DK6" s="35">
        <f t="shared" si="7"/>
        <v>60.09</v>
      </c>
      <c r="DL6" s="35">
        <f t="shared" si="7"/>
        <v>60.35</v>
      </c>
      <c r="DM6" s="35">
        <f t="shared" si="7"/>
        <v>61.07</v>
      </c>
      <c r="DN6" s="33" t="str">
        <f>IF(DN7="-","【-】","【"&amp;SUBSTITUTE(TEXT(DN7,"#,##0.00"),"-","△")&amp;"】")</f>
        <v>【60.20】</v>
      </c>
      <c r="DO6" s="35">
        <f t="shared" ref="DO6:DX6" si="8">DO7</f>
        <v>24.03</v>
      </c>
      <c r="DP6" s="35">
        <f>DP7</f>
        <v>29.3</v>
      </c>
      <c r="DQ6" s="35">
        <f>DQ7</f>
        <v>27.05</v>
      </c>
      <c r="DR6" s="35">
        <f>DR7</f>
        <v>22.82</v>
      </c>
      <c r="DS6" s="35">
        <f t="shared" si="8"/>
        <v>25.84</v>
      </c>
      <c r="DT6" s="35">
        <f t="shared" si="8"/>
        <v>43.44</v>
      </c>
      <c r="DU6" s="35">
        <f t="shared" si="8"/>
        <v>48.09</v>
      </c>
      <c r="DV6" s="35">
        <f t="shared" si="8"/>
        <v>50.93</v>
      </c>
      <c r="DW6" s="35">
        <f t="shared" si="8"/>
        <v>52.07</v>
      </c>
      <c r="DX6" s="35">
        <f t="shared" si="8"/>
        <v>50.36</v>
      </c>
      <c r="DY6" s="33" t="str">
        <f>IF(DY7="-","【-】","【"&amp;SUBSTITUTE(TEXT(DY7,"#,##0.00"),"-","△")&amp;"】")</f>
        <v>【48.27】</v>
      </c>
      <c r="DZ6" s="35">
        <f t="shared" ref="DZ6:EI6" si="9">DZ7</f>
        <v>0.98</v>
      </c>
      <c r="EA6" s="35">
        <f>EA7</f>
        <v>0.94</v>
      </c>
      <c r="EB6" s="35">
        <f>EB7</f>
        <v>1.72</v>
      </c>
      <c r="EC6" s="35">
        <f>EC7</f>
        <v>0.54</v>
      </c>
      <c r="ED6" s="35">
        <f t="shared" si="9"/>
        <v>0.64</v>
      </c>
      <c r="EE6" s="35">
        <f t="shared" si="9"/>
        <v>0.21</v>
      </c>
      <c r="EF6" s="35">
        <f t="shared" si="9"/>
        <v>0.13</v>
      </c>
      <c r="EG6" s="35">
        <f t="shared" si="9"/>
        <v>0.22</v>
      </c>
      <c r="EH6" s="35">
        <f t="shared" si="9"/>
        <v>0.5</v>
      </c>
      <c r="EI6" s="35">
        <f t="shared" si="9"/>
        <v>0.2</v>
      </c>
      <c r="EJ6" s="33" t="str">
        <f>IF(EJ7="-","【-】","【"&amp;SUBSTITUTE(TEXT(EJ7,"#,##0.00"),"-","△")&amp;"】")</f>
        <v>【0.22】</v>
      </c>
    </row>
    <row r="7" spans="1:140" s="36" customFormat="1" x14ac:dyDescent="0.15">
      <c r="A7"/>
      <c r="B7" s="37" t="s">
        <v>88</v>
      </c>
      <c r="C7" s="37" t="s">
        <v>89</v>
      </c>
      <c r="D7" s="37" t="s">
        <v>90</v>
      </c>
      <c r="E7" s="37" t="s">
        <v>91</v>
      </c>
      <c r="F7" s="37" t="s">
        <v>92</v>
      </c>
      <c r="G7" s="37" t="s">
        <v>93</v>
      </c>
      <c r="H7" s="37" t="s">
        <v>94</v>
      </c>
      <c r="I7" s="37" t="s">
        <v>95</v>
      </c>
      <c r="J7" s="37" t="s">
        <v>96</v>
      </c>
      <c r="K7" s="38">
        <v>327000</v>
      </c>
      <c r="L7" s="37" t="s">
        <v>97</v>
      </c>
      <c r="M7" s="38">
        <v>3</v>
      </c>
      <c r="N7" s="38">
        <v>159203</v>
      </c>
      <c r="O7" s="39" t="s">
        <v>98</v>
      </c>
      <c r="P7" s="39">
        <v>44.2</v>
      </c>
      <c r="Q7" s="38">
        <v>78</v>
      </c>
      <c r="R7" s="38">
        <v>247213</v>
      </c>
      <c r="S7" s="37" t="s">
        <v>99</v>
      </c>
      <c r="T7" s="40">
        <v>110.62</v>
      </c>
      <c r="U7" s="40">
        <v>114.42</v>
      </c>
      <c r="V7" s="40">
        <v>115.32</v>
      </c>
      <c r="W7" s="40">
        <v>113.77</v>
      </c>
      <c r="X7" s="40">
        <v>109.59</v>
      </c>
      <c r="Y7" s="40">
        <v>121.19</v>
      </c>
      <c r="Z7" s="40">
        <v>120.32</v>
      </c>
      <c r="AA7" s="40">
        <v>119.89</v>
      </c>
      <c r="AB7" s="40">
        <v>119.93</v>
      </c>
      <c r="AC7" s="41">
        <v>118.4</v>
      </c>
      <c r="AD7" s="40">
        <v>117.41</v>
      </c>
      <c r="AE7" s="40">
        <v>463.84</v>
      </c>
      <c r="AF7" s="40">
        <v>435.2</v>
      </c>
      <c r="AG7" s="40">
        <v>390.93</v>
      </c>
      <c r="AH7" s="40">
        <v>30.48</v>
      </c>
      <c r="AI7" s="40">
        <v>7.09</v>
      </c>
      <c r="AJ7" s="40">
        <v>18.82</v>
      </c>
      <c r="AK7" s="40">
        <v>17.88</v>
      </c>
      <c r="AL7" s="40">
        <v>16.670000000000002</v>
      </c>
      <c r="AM7" s="40">
        <v>9.4700000000000006</v>
      </c>
      <c r="AN7" s="40">
        <v>11.03</v>
      </c>
      <c r="AO7" s="40">
        <v>23.68</v>
      </c>
      <c r="AP7" s="40">
        <v>249.03</v>
      </c>
      <c r="AQ7" s="40">
        <v>208.71</v>
      </c>
      <c r="AR7" s="40">
        <v>220.94</v>
      </c>
      <c r="AS7" s="40">
        <v>249.57</v>
      </c>
      <c r="AT7" s="40">
        <v>267.62</v>
      </c>
      <c r="AU7" s="40">
        <v>379.14</v>
      </c>
      <c r="AV7" s="40">
        <v>394.58</v>
      </c>
      <c r="AW7" s="40">
        <v>368.36</v>
      </c>
      <c r="AX7" s="40">
        <v>380.84</v>
      </c>
      <c r="AY7" s="40">
        <v>424.64</v>
      </c>
      <c r="AZ7" s="40">
        <v>462.72</v>
      </c>
      <c r="BA7" s="40">
        <v>466.08</v>
      </c>
      <c r="BB7" s="40">
        <v>481.66</v>
      </c>
      <c r="BC7" s="40">
        <v>519.37</v>
      </c>
      <c r="BD7" s="40">
        <v>541.86</v>
      </c>
      <c r="BE7" s="40">
        <v>508.55</v>
      </c>
      <c r="BF7" s="40">
        <v>242.57</v>
      </c>
      <c r="BG7" s="40">
        <v>235.79</v>
      </c>
      <c r="BH7" s="40">
        <v>227.51</v>
      </c>
      <c r="BI7" s="40">
        <v>225.72</v>
      </c>
      <c r="BJ7" s="40">
        <v>217.8</v>
      </c>
      <c r="BK7" s="40">
        <v>233.92</v>
      </c>
      <c r="BL7" s="40">
        <v>111.73</v>
      </c>
      <c r="BM7" s="40">
        <v>115.66</v>
      </c>
      <c r="BN7" s="40">
        <v>117.04</v>
      </c>
      <c r="BO7" s="40">
        <v>102.72</v>
      </c>
      <c r="BP7" s="40">
        <v>103.78</v>
      </c>
      <c r="BQ7" s="40">
        <v>119.17</v>
      </c>
      <c r="BR7" s="40">
        <v>117.72</v>
      </c>
      <c r="BS7" s="40">
        <v>117.69</v>
      </c>
      <c r="BT7" s="40">
        <v>116.75</v>
      </c>
      <c r="BU7" s="40">
        <v>115.48</v>
      </c>
      <c r="BV7" s="40">
        <v>112.31</v>
      </c>
      <c r="BW7" s="40">
        <v>17.72</v>
      </c>
      <c r="BX7" s="40">
        <v>17.07</v>
      </c>
      <c r="BY7" s="40">
        <v>16.989999999999998</v>
      </c>
      <c r="BZ7" s="40">
        <v>19.350000000000001</v>
      </c>
      <c r="CA7" s="40">
        <v>19.170000000000002</v>
      </c>
      <c r="CB7" s="40">
        <v>16.8</v>
      </c>
      <c r="CC7" s="40">
        <v>17.03</v>
      </c>
      <c r="CD7" s="40">
        <v>17.07</v>
      </c>
      <c r="CE7" s="40">
        <v>17.22</v>
      </c>
      <c r="CF7" s="40">
        <v>17.440000000000001</v>
      </c>
      <c r="CG7" s="40">
        <v>19.07</v>
      </c>
      <c r="CH7" s="40">
        <v>56.14</v>
      </c>
      <c r="CI7" s="40">
        <v>54.56</v>
      </c>
      <c r="CJ7" s="40">
        <v>51.35</v>
      </c>
      <c r="CK7" s="40">
        <v>48.86</v>
      </c>
      <c r="CL7" s="40">
        <v>48.69</v>
      </c>
      <c r="CM7" s="40">
        <v>57.69</v>
      </c>
      <c r="CN7" s="40">
        <v>58.56</v>
      </c>
      <c r="CO7" s="40">
        <v>57.96</v>
      </c>
      <c r="CP7" s="40">
        <v>56</v>
      </c>
      <c r="CQ7" s="40">
        <v>56.81</v>
      </c>
      <c r="CR7" s="40">
        <v>54.01</v>
      </c>
      <c r="CS7" s="40">
        <v>78.3</v>
      </c>
      <c r="CT7" s="40">
        <v>78.36</v>
      </c>
      <c r="CU7" s="40">
        <v>80.290000000000006</v>
      </c>
      <c r="CV7" s="40">
        <v>75.41</v>
      </c>
      <c r="CW7" s="40">
        <v>75.599999999999994</v>
      </c>
      <c r="CX7" s="40">
        <v>79.2</v>
      </c>
      <c r="CY7" s="40">
        <v>80.5</v>
      </c>
      <c r="CZ7" s="40">
        <v>80.540000000000006</v>
      </c>
      <c r="DA7" s="40">
        <v>80.08</v>
      </c>
      <c r="DB7" s="40">
        <v>79.69</v>
      </c>
      <c r="DC7" s="40">
        <v>76.67</v>
      </c>
      <c r="DD7" s="40">
        <v>54.6</v>
      </c>
      <c r="DE7" s="40">
        <v>55.56</v>
      </c>
      <c r="DF7" s="40">
        <v>52.04</v>
      </c>
      <c r="DG7" s="40">
        <v>53.15</v>
      </c>
      <c r="DH7" s="40">
        <v>54.12</v>
      </c>
      <c r="DI7" s="40">
        <v>58.88</v>
      </c>
      <c r="DJ7" s="40">
        <v>59.48</v>
      </c>
      <c r="DK7" s="40">
        <v>60.09</v>
      </c>
      <c r="DL7" s="40">
        <v>60.35</v>
      </c>
      <c r="DM7" s="40">
        <v>61.07</v>
      </c>
      <c r="DN7" s="40">
        <v>60.2</v>
      </c>
      <c r="DO7" s="40">
        <v>24.03</v>
      </c>
      <c r="DP7" s="40">
        <v>29.3</v>
      </c>
      <c r="DQ7" s="40">
        <v>27.05</v>
      </c>
      <c r="DR7" s="40">
        <v>22.82</v>
      </c>
      <c r="DS7" s="40">
        <v>25.84</v>
      </c>
      <c r="DT7" s="40">
        <v>43.44</v>
      </c>
      <c r="DU7" s="40">
        <v>48.09</v>
      </c>
      <c r="DV7" s="40">
        <v>50.93</v>
      </c>
      <c r="DW7" s="40">
        <v>52.07</v>
      </c>
      <c r="DX7" s="40">
        <v>50.36</v>
      </c>
      <c r="DY7" s="40">
        <v>48.27</v>
      </c>
      <c r="DZ7" s="40">
        <v>0.98</v>
      </c>
      <c r="EA7" s="40">
        <v>0.94</v>
      </c>
      <c r="EB7" s="40">
        <v>1.72</v>
      </c>
      <c r="EC7" s="40">
        <v>0.54</v>
      </c>
      <c r="ED7" s="40">
        <v>0.64</v>
      </c>
      <c r="EE7" s="40">
        <v>0.21</v>
      </c>
      <c r="EF7" s="40">
        <v>0.13</v>
      </c>
      <c r="EG7" s="40">
        <v>0.22</v>
      </c>
      <c r="EH7" s="40">
        <v>0.5</v>
      </c>
      <c r="EI7" s="40">
        <v>0.2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42</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110.62</v>
      </c>
      <c r="V11" s="48">
        <f>IF(U6="-",NA(),U6)</f>
        <v>114.42</v>
      </c>
      <c r="W11" s="48">
        <f>IF(V6="-",NA(),V6)</f>
        <v>115.32</v>
      </c>
      <c r="X11" s="48">
        <f>IF(W6="-",NA(),W6)</f>
        <v>113.77</v>
      </c>
      <c r="Y11" s="48">
        <f>IF(X6="-",NA(),X6)</f>
        <v>109.59</v>
      </c>
      <c r="AE11" s="47" t="s">
        <v>23</v>
      </c>
      <c r="AF11" s="48">
        <f>IF(AE6="-",NA(),AE6)</f>
        <v>463.84</v>
      </c>
      <c r="AG11" s="48">
        <f>IF(AF6="-",NA(),AF6)</f>
        <v>435.2</v>
      </c>
      <c r="AH11" s="48">
        <f>IF(AG6="-",NA(),AG6)</f>
        <v>390.93</v>
      </c>
      <c r="AI11" s="48">
        <f>IF(AH6="-",NA(),AH6)</f>
        <v>30.48</v>
      </c>
      <c r="AJ11" s="48">
        <f>IF(AI6="-",NA(),AI6)</f>
        <v>7.09</v>
      </c>
      <c r="AP11" s="47" t="s">
        <v>23</v>
      </c>
      <c r="AQ11" s="48">
        <f>IF(AP6="-",NA(),AP6)</f>
        <v>249.03</v>
      </c>
      <c r="AR11" s="48">
        <f>IF(AQ6="-",NA(),AQ6)</f>
        <v>208.71</v>
      </c>
      <c r="AS11" s="48">
        <f>IF(AR6="-",NA(),AR6)</f>
        <v>220.94</v>
      </c>
      <c r="AT11" s="48">
        <f>IF(AS6="-",NA(),AS6)</f>
        <v>249.57</v>
      </c>
      <c r="AU11" s="48">
        <f>IF(AT6="-",NA(),AT6)</f>
        <v>267.62</v>
      </c>
      <c r="BA11" s="47" t="s">
        <v>23</v>
      </c>
      <c r="BB11" s="48">
        <f>IF(BA6="-",NA(),BA6)</f>
        <v>466.08</v>
      </c>
      <c r="BC11" s="48">
        <f>IF(BB6="-",NA(),BB6)</f>
        <v>481.66</v>
      </c>
      <c r="BD11" s="48">
        <f>IF(BC6="-",NA(),BC6)</f>
        <v>519.37</v>
      </c>
      <c r="BE11" s="48">
        <f>IF(BD6="-",NA(),BD6)</f>
        <v>541.86</v>
      </c>
      <c r="BF11" s="48">
        <f>IF(BE6="-",NA(),BE6)</f>
        <v>508.55</v>
      </c>
      <c r="BL11" s="47" t="s">
        <v>23</v>
      </c>
      <c r="BM11" s="48">
        <f>IF(BL6="-",NA(),BL6)</f>
        <v>111.73</v>
      </c>
      <c r="BN11" s="48">
        <f>IF(BM6="-",NA(),BM6)</f>
        <v>115.66</v>
      </c>
      <c r="BO11" s="48">
        <f>IF(BN6="-",NA(),BN6)</f>
        <v>117.04</v>
      </c>
      <c r="BP11" s="48">
        <f>IF(BO6="-",NA(),BO6)</f>
        <v>102.72</v>
      </c>
      <c r="BQ11" s="48">
        <f>IF(BP6="-",NA(),BP6)</f>
        <v>103.78</v>
      </c>
      <c r="BW11" s="47" t="s">
        <v>23</v>
      </c>
      <c r="BX11" s="48">
        <f>IF(BW6="-",NA(),BW6)</f>
        <v>17.72</v>
      </c>
      <c r="BY11" s="48">
        <f>IF(BX6="-",NA(),BX6)</f>
        <v>17.07</v>
      </c>
      <c r="BZ11" s="48">
        <f>IF(BY6="-",NA(),BY6)</f>
        <v>16.989999999999998</v>
      </c>
      <c r="CA11" s="48">
        <f>IF(BZ6="-",NA(),BZ6)</f>
        <v>19.350000000000001</v>
      </c>
      <c r="CB11" s="48">
        <f>IF(CA6="-",NA(),CA6)</f>
        <v>19.170000000000002</v>
      </c>
      <c r="CH11" s="47" t="s">
        <v>23</v>
      </c>
      <c r="CI11" s="48">
        <f>IF(CH6="-",NA(),CH6)</f>
        <v>56.14</v>
      </c>
      <c r="CJ11" s="48">
        <f>IF(CI6="-",NA(),CI6)</f>
        <v>54.56</v>
      </c>
      <c r="CK11" s="48">
        <f>IF(CJ6="-",NA(),CJ6)</f>
        <v>51.35</v>
      </c>
      <c r="CL11" s="48">
        <f>IF(CK6="-",NA(),CK6)</f>
        <v>48.86</v>
      </c>
      <c r="CM11" s="48">
        <f>IF(CL6="-",NA(),CL6)</f>
        <v>48.69</v>
      </c>
      <c r="CS11" s="47" t="s">
        <v>23</v>
      </c>
      <c r="CT11" s="48">
        <f>IF(CS6="-",NA(),CS6)</f>
        <v>78.3</v>
      </c>
      <c r="CU11" s="48">
        <f>IF(CT6="-",NA(),CT6)</f>
        <v>78.36</v>
      </c>
      <c r="CV11" s="48">
        <f>IF(CU6="-",NA(),CU6)</f>
        <v>80.290000000000006</v>
      </c>
      <c r="CW11" s="48">
        <f>IF(CV6="-",NA(),CV6)</f>
        <v>75.41</v>
      </c>
      <c r="CX11" s="48">
        <f>IF(CW6="-",NA(),CW6)</f>
        <v>75.599999999999994</v>
      </c>
      <c r="DD11" s="47" t="s">
        <v>23</v>
      </c>
      <c r="DE11" s="48">
        <f>IF(DD6="-",NA(),DD6)</f>
        <v>54.6</v>
      </c>
      <c r="DF11" s="48">
        <f>IF(DE6="-",NA(),DE6)</f>
        <v>55.56</v>
      </c>
      <c r="DG11" s="48">
        <f>IF(DF6="-",NA(),DF6)</f>
        <v>52.04</v>
      </c>
      <c r="DH11" s="48">
        <f>IF(DG6="-",NA(),DG6)</f>
        <v>53.15</v>
      </c>
      <c r="DI11" s="48">
        <f>IF(DH6="-",NA(),DH6)</f>
        <v>54.12</v>
      </c>
      <c r="DO11" s="47" t="s">
        <v>23</v>
      </c>
      <c r="DP11" s="48">
        <f>IF(DO6="-",NA(),DO6)</f>
        <v>24.03</v>
      </c>
      <c r="DQ11" s="48">
        <f>IF(DP6="-",NA(),DP6)</f>
        <v>29.3</v>
      </c>
      <c r="DR11" s="48">
        <f>IF(DQ6="-",NA(),DQ6)</f>
        <v>27.05</v>
      </c>
      <c r="DS11" s="48">
        <f>IF(DR6="-",NA(),DR6)</f>
        <v>22.82</v>
      </c>
      <c r="DT11" s="48">
        <f>IF(DS6="-",NA(),DS6)</f>
        <v>25.84</v>
      </c>
      <c r="DZ11" s="47" t="s">
        <v>23</v>
      </c>
      <c r="EA11" s="48">
        <f>IF(DZ6="-",NA(),DZ6)</f>
        <v>0.98</v>
      </c>
      <c r="EB11" s="48">
        <f>IF(EA6="-",NA(),EA6)</f>
        <v>0.94</v>
      </c>
      <c r="EC11" s="48">
        <f>IF(EB6="-",NA(),EB6)</f>
        <v>1.72</v>
      </c>
      <c r="ED11" s="48">
        <f>IF(EC6="-",NA(),EC6)</f>
        <v>0.54</v>
      </c>
      <c r="EE11" s="48">
        <f>IF(ED6="-",NA(),ED6)</f>
        <v>0.64</v>
      </c>
    </row>
    <row r="12" spans="1:140" x14ac:dyDescent="0.15">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2023-01-25T01:49:45Z</cp:lastPrinted>
  <dcterms:created xsi:type="dcterms:W3CDTF">2022-12-01T02:33:34Z</dcterms:created>
  <dcterms:modified xsi:type="dcterms:W3CDTF">2023-01-27T00:52:28Z</dcterms:modified>
  <cp:category/>
</cp:coreProperties>
</file>