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1 作成中\0119経営分析\【駐車場】【経営比較分析表】2021_020001_47_140\【経営比較分析表】2021_020001_47_140\"/>
    </mc:Choice>
  </mc:AlternateContent>
  <workbookProtection workbookAlgorithmName="SHA-512" workbookHashValue="+QkR4EIwhEz7y7UQziAnxOZHbAQPkBbY58gI3wQtkxL+LJC6MFuv4H7HgLhNF09KiTBG0sVogqa5553nmwXSoQ==" workbookSaltValue="Q5TbWcn1+YgkpEE8eqHOA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30" i="4"/>
  <c r="IT76" i="4"/>
  <c r="CS51" i="4"/>
  <c r="HJ30" i="4"/>
  <c r="MA51" i="4"/>
  <c r="C11" i="5"/>
  <c r="D11" i="5"/>
  <c r="E11" i="5"/>
  <c r="B11" i="5"/>
  <c r="BK76" i="4" l="1"/>
  <c r="LH51" i="4"/>
  <c r="LT76" i="4"/>
  <c r="GQ51" i="4"/>
  <c r="LH30" i="4"/>
  <c r="BZ51" i="4"/>
  <c r="BZ30" i="4"/>
  <c r="IE76" i="4"/>
  <c r="GQ30" i="4"/>
  <c r="BG30" i="4"/>
  <c r="HP76" i="4"/>
  <c r="BG51" i="4"/>
  <c r="AV76" i="4"/>
  <c r="KO51" i="4"/>
  <c r="KO30" i="4"/>
  <c r="LE76" i="4"/>
  <c r="FX51" i="4"/>
  <c r="FX30" i="4"/>
  <c r="FE51" i="4"/>
  <c r="JV30" i="4"/>
  <c r="HA76" i="4"/>
  <c r="AN51" i="4"/>
  <c r="FE30" i="4"/>
  <c r="AN30" i="4"/>
  <c r="JV51" i="4"/>
  <c r="KP76" i="4"/>
  <c r="AG76" i="4"/>
  <c r="KA76" i="4"/>
  <c r="EL51" i="4"/>
  <c r="JC30" i="4"/>
  <c r="R76" i="4"/>
  <c r="GL76" i="4"/>
  <c r="U51" i="4"/>
  <c r="EL30" i="4"/>
  <c r="U30" i="4"/>
  <c r="JC51"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<sst xmlns="http://schemas.openxmlformats.org/spreadsheetml/2006/main" count="278" uniqueCount="132">
  <si>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</si>
  <si>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</si>
  <si>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</si>
  <si>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</si>
  <si>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</si>
  <si>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</si>
  <si>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</si>
  <si>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</si>
  <si>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</si>
  <si>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</si>
  <si>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</si>
  <si>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</si>
  <si>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</si>
  <si>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</si>
  <si>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</si>
  <si>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</si>
  <si>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</si>
  <si>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</si>
  <si>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</si>
  <si>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</si>
  <si>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</si>
  <si>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</si>
  <si>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</si>
  <si>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</si>
  <si>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</si>
  <si>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</si>
  <si>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</si>
  <si>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</si>
  <si>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</si>
  <si>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</si>
  <si>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</si>
  <si>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</si>
  <si>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</si>
  <si>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</si>
  <si>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</si>
  <si>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</si>
  <si>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</si>
  <si>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</si>
  <si>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</si>
  <si>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</si>
  <si>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</si>
  <si>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</si>
  <si>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</si>
  <si>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</si>
  <si>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</si>
  <si>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</si>
  <si>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</si>
  <si>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</si>
  <si>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</si>
  <si>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</si>
  <si>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</si>
  <si>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</si>
  <si>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</si>
  <si>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</si>
  <si>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</si>
  <si>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</si>
  <si>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</si>
  <si>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</si>
  <si>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</si>
  <si>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</si>
  <si>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</si>
  <si>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</si>
  <si>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</si>
  <si>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</si>
  <si>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</si>
  <si>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</si>
  <si>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</si>
  <si>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</si>
  <si>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</si>
  <si>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</si>
  <si>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</si>
  <si>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</si>
  <si>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</si>
  <si>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</si>
  <si>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</si>
  <si>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</si>
  <si>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</si>
  <si>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</si>
  <si>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</si>
  <si>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</si>
  <si>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</si>
  <si>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</si>
  <si>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</si>
  <si>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</si>
  <si>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</si>
  <si>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</si>
  <si>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</si>
  <si>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</si>
  <si>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</si>
  <si>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</si>
  <si>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</si>
  <si>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</si>
  <si>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</si>
  <si>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</si>
  <si>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</si>
  <si>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</si>
  <si>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</si>
  <si>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</si>
  <si>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</si>
  <si>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</si>
  <si>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</si>
  <si>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当該値(N-2)</t>
    <phoneticPr fontId="5"/>
  </si>
  <si>
    <t>当該値(N-1)</t>
    <phoneticPr fontId="5"/>
  </si>
  <si>
    <t>当該値(N-1)</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</si>
  <si>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</si>
  <si>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</si>
  <si>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</si>
  <si>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</si>
  <si>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</si>
  <si>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</si>
  <si>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t>
  </si>
  <si>
    <t>県営駐車場</t>
  </si>
  <si>
    <t>法非適用</t>
  </si>
  <si>
    <t>駐車場整備事業</t>
  </si>
  <si>
    <t>-</t>
  </si>
  <si>
    <t>Ａ１Ｂ２</t>
  </si>
  <si>
    <t>非設置</t>
  </si>
  <si>
    <t>該当数値なし</t>
  </si>
  <si>
    <t>都市計画駐車場 届出駐車場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</si>
  <si>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</si>
  <si>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</si>
  <si>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</si>
  <si>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</si>
  <si>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</si>
  <si>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</si>
  <si>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</si>
  <si>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</si>
  <si>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</si>
  <si>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青森県営駐車場は築38年を迎えており、老朽化への対応として、ＰＦＩ事業にて大規模修繕を実施するものである。</t>
    <rPh sb="25" eb="27">
      <t>タイオウ</t>
    </rPh>
    <rPh sb="34" eb="36">
      <t>ジギョウ</t>
    </rPh>
    <rPh sb="38" eb="41">
      <t>ダイキボ</t>
    </rPh>
    <rPh sb="41" eb="43">
      <t>シュウゼン</t>
    </rPh>
    <rPh sb="44" eb="46">
      <t>ジッシ</t>
    </rPh>
    <phoneticPr fontId="5"/>
  </si>
  <si>
    <t>　青森県営駐車場は、駐車料金収入の減少や施設の老朽化へ対応するため、令和３年度から青森県営柳町駐車場と併せて大規模修繕、施設の維持管理及び運営を一体的に行うＰＦＩ事業を実施している。
　管理運営主体は民間事業者となるため、県では、業務の要求水準を安定的に充足できていることを確認するため、モニタリング等を実施し、引き続き経営改善に努めるものである。</t>
    <phoneticPr fontId="5"/>
  </si>
  <si>
    <t xml:space="preserve">
　令和３年度からＰＦＩ事業を導入し、駐車場利用料金の大部分が民間事業者の収入となったことから、⑪稼働率の計上方法が変更となっているが、新型コロナ等の影響を受け、利用者は減少傾向にある。</t>
    <rPh sb="27" eb="30">
      <t>ダイブブン</t>
    </rPh>
    <rPh sb="31" eb="33">
      <t>ミンカン</t>
    </rPh>
    <rPh sb="49" eb="51">
      <t>カドウ</t>
    </rPh>
    <rPh sb="51" eb="52">
      <t>リツ</t>
    </rPh>
    <rPh sb="55" eb="57">
      <t>ホウホウ</t>
    </rPh>
    <rPh sb="58" eb="60">
      <t>ヘンコウ</t>
    </rPh>
    <phoneticPr fontId="5"/>
  </si>
  <si>
    <t>　青森県営駐車場は、510台という駐車枠を活かし黒字事業として運営しており、②他会計補助金比率及び③駐車台数一台当たりの他会計補助金額のとおり、他会計補助金に頼らず運営している。
　令和３年度から新たにＰＦＩ事業を導入し、駐車場利用料金の大部分が民間事業者の収入となったほか、大規模修繕業務を民間事業者が行うこととなったことから、前年度までと計上方法が変更となっている。
　令和３年度は、前指定管理者からのデメリットシステムによる臨時の収入があったこと等の影響により、①収益的収支比率及び⑤ＥＢＩＴＤＡが増加している。　</t>
    <rPh sb="119" eb="122">
      <t>ダイブブン</t>
    </rPh>
    <rPh sb="138" eb="141">
      <t>ダイキボ</t>
    </rPh>
    <rPh sb="141" eb="143">
      <t>シュウゼン</t>
    </rPh>
    <rPh sb="143" eb="145">
      <t>ギョウム</t>
    </rPh>
    <rPh sb="146" eb="148">
      <t>ミンカン</t>
    </rPh>
    <rPh sb="148" eb="151">
      <t>ジギョウシャ</t>
    </rPh>
    <rPh sb="152" eb="153">
      <t>オコナ</t>
    </rPh>
    <rPh sb="165" eb="168">
      <t>ゼンネンド</t>
    </rPh>
    <rPh sb="171" eb="173">
      <t>ケイジョウ</t>
    </rPh>
    <rPh sb="173" eb="175">
      <t>ホウホウ</t>
    </rPh>
    <rPh sb="176" eb="178">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</si>
</sst>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249.9</c:v>
                </c:pt>
                <c:pt idx="1">
                  <c:v>248.4</c:v>
                </c:pt>
                <c:pt idx="2">
                  <c:v>258.2</c:v>
                </c:pt>
                <c:pt idx="3">
                  <c:v>136.5</c:v>
                </c:pt>
                <c:pt idx="4">
                  <c:v>372.4</c:v>
                </c:pt>
              </c:numCache>
            </c:numRef>
          </c:val>
          <c:extLst>
            <c:ext xmlns:c16="http://schemas.microsoft.com/office/drawing/2014/chart" uri="{C3380CC4-5D6E-409C-BE32-E72D297353CC}">
              <c16:uniqueId val="{00000000-A9BC-4B30-AAE1-4479B5B431D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204.3</c:v>
                </c:pt>
                <c:pt idx="1">
                  <c:v>224.9</c:v>
                </c:pt>
                <c:pt idx="2">
                  <c:v>230.7</c:v>
                </c:pt>
                <c:pt idx="3">
                  <c:v>166.4</c:v>
                </c:pt>
                <c:pt idx="4">
                  <c:v>177.9</c:v>
                </c:pt>
              </c:numCache>
            </c:numRef>
          </c:val>
          <c:smooth val="0"/>
          <c:extLst>
            <c:ext xmlns:c16="http://schemas.microsoft.com/office/drawing/2014/chart" uri="{C3380CC4-5D6E-409C-BE32-E72D297353CC}">
              <c16:uniqueId val="{00000001-A9BC-4B30-AAE1-4479B5B431D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6A7-4365-A1A4-9AB9671B260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119.2</c:v>
                </c:pt>
                <c:pt idx="1">
                  <c:v>107.2</c:v>
                </c:pt>
                <c:pt idx="2">
                  <c:v>1555</c:v>
                </c:pt>
                <c:pt idx="3">
                  <c:v>69.3</c:v>
                </c:pt>
                <c:pt idx="4">
                  <c:v>93</c:v>
                </c:pt>
              </c:numCache>
            </c:numRef>
          </c:val>
          <c:smooth val="0"/>
          <c:extLst>
            <c:ext xmlns:c16="http://schemas.microsoft.com/office/drawing/2014/chart" uri="{C3380CC4-5D6E-409C-BE32-E72D297353CC}">
              <c16:uniqueId val="{00000001-46A7-4365-A1A4-9AB9671B260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CA77-4B01-863D-7B9B908C2DD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A77-4B01-863D-7B9B908C2DD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DE3-4A3E-A4CB-036D1E91DE1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DE3-4A3E-A4CB-036D1E91DE1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2D9-46C6-AB71-6B9115D0229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3.6</c:v>
                </c:pt>
                <c:pt idx="2">
                  <c:v>1.7</c:v>
                </c:pt>
                <c:pt idx="3">
                  <c:v>9.9</c:v>
                </c:pt>
                <c:pt idx="4">
                  <c:v>5.0999999999999996</c:v>
                </c:pt>
              </c:numCache>
            </c:numRef>
          </c:val>
          <c:smooth val="0"/>
          <c:extLst>
            <c:ext xmlns:c16="http://schemas.microsoft.com/office/drawing/2014/chart" uri="{C3380CC4-5D6E-409C-BE32-E72D297353CC}">
              <c16:uniqueId val="{00000001-F2D9-46C6-AB71-6B9115D0229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DFA-4AB2-B8E2-8871C59F025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11</c:v>
                </c:pt>
                <c:pt idx="2">
                  <c:v>7</c:v>
                </c:pt>
                <c:pt idx="3">
                  <c:v>260</c:v>
                </c:pt>
                <c:pt idx="4">
                  <c:v>15564</c:v>
                </c:pt>
              </c:numCache>
            </c:numRef>
          </c:val>
          <c:smooth val="0"/>
          <c:extLst>
            <c:ext xmlns:c16="http://schemas.microsoft.com/office/drawing/2014/chart" uri="{C3380CC4-5D6E-409C-BE32-E72D297353CC}">
              <c16:uniqueId val="{00000001-0DFA-4AB2-B8E2-8871C59F025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46.9</c:v>
                </c:pt>
                <c:pt idx="1">
                  <c:v>45.5</c:v>
                </c:pt>
                <c:pt idx="2">
                  <c:v>44.5</c:v>
                </c:pt>
                <c:pt idx="3">
                  <c:v>36.1</c:v>
                </c:pt>
                <c:pt idx="4">
                  <c:v>17.8</c:v>
                </c:pt>
              </c:numCache>
            </c:numRef>
          </c:val>
          <c:extLst>
            <c:ext xmlns:c16="http://schemas.microsoft.com/office/drawing/2014/chart" uri="{C3380CC4-5D6E-409C-BE32-E72D297353CC}">
              <c16:uniqueId val="{00000000-6557-422A-8068-A340F69C08D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159.4</c:v>
                </c:pt>
                <c:pt idx="1">
                  <c:v>160</c:v>
                </c:pt>
                <c:pt idx="2">
                  <c:v>164.6</c:v>
                </c:pt>
                <c:pt idx="3">
                  <c:v>140.30000000000001</c:v>
                </c:pt>
                <c:pt idx="4">
                  <c:v>147.30000000000001</c:v>
                </c:pt>
              </c:numCache>
            </c:numRef>
          </c:val>
          <c:smooth val="0"/>
          <c:extLst>
            <c:ext xmlns:c16="http://schemas.microsoft.com/office/drawing/2014/chart" uri="{C3380CC4-5D6E-409C-BE32-E72D297353CC}">
              <c16:uniqueId val="{00000001-6557-422A-8068-A340F69C08D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63.6</c:v>
                </c:pt>
                <c:pt idx="1">
                  <c:v>63</c:v>
                </c:pt>
                <c:pt idx="2">
                  <c:v>65.2</c:v>
                </c:pt>
                <c:pt idx="3">
                  <c:v>30.3</c:v>
                </c:pt>
                <c:pt idx="4">
                  <c:v>74.900000000000006</c:v>
                </c:pt>
              </c:numCache>
            </c:numRef>
          </c:val>
          <c:extLst>
            <c:ext xmlns:c16="http://schemas.microsoft.com/office/drawing/2014/chart" uri="{C3380CC4-5D6E-409C-BE32-E72D297353CC}">
              <c16:uniqueId val="{00000000-6533-44FA-BC1B-998FE5AAEE1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43.4</c:v>
                </c:pt>
                <c:pt idx="2">
                  <c:v>36.200000000000003</c:v>
                </c:pt>
                <c:pt idx="3">
                  <c:v>-15.8</c:v>
                </c:pt>
                <c:pt idx="4">
                  <c:v>5</c:v>
                </c:pt>
              </c:numCache>
            </c:numRef>
          </c:val>
          <c:smooth val="0"/>
          <c:extLst>
            <c:ext xmlns:c16="http://schemas.microsoft.com/office/drawing/2014/chart" uri="{C3380CC4-5D6E-409C-BE32-E72D297353CC}">
              <c16:uniqueId val="{00000001-6533-44FA-BC1B-998FE5AAEE1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70333</c:v>
                </c:pt>
                <c:pt idx="1">
                  <c:v>69580</c:v>
                </c:pt>
                <c:pt idx="2">
                  <c:v>69288</c:v>
                </c:pt>
                <c:pt idx="3">
                  <c:v>27922</c:v>
                </c:pt>
                <c:pt idx="4">
                  <c:v>29666</c:v>
                </c:pt>
              </c:numCache>
            </c:numRef>
          </c:val>
          <c:extLst>
            <c:ext xmlns:c16="http://schemas.microsoft.com/office/drawing/2014/chart" uri="{C3380CC4-5D6E-409C-BE32-E72D297353CC}">
              <c16:uniqueId val="{00000000-C98A-4515-9EA1-A844647C114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22549</c:v>
                </c:pt>
                <c:pt idx="1">
                  <c:v>26255</c:v>
                </c:pt>
                <c:pt idx="2">
                  <c:v>24482</c:v>
                </c:pt>
                <c:pt idx="3">
                  <c:v>13494</c:v>
                </c:pt>
                <c:pt idx="4">
                  <c:v>17746</c:v>
                </c:pt>
              </c:numCache>
            </c:numRef>
          </c:val>
          <c:smooth val="0"/>
          <c:extLst>
            <c:ext xmlns:c16="http://schemas.microsoft.com/office/drawing/2014/chart" uri="{C3380CC4-5D6E-409C-BE32-E72D297353CC}">
              <c16:uniqueId val="{00000001-C98A-4515-9EA1-A844647C114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10" zoomScale="70" zoomScaleNormal="7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row>
    <row r="3" spans="1:382" ht="9.75" customHeight="1" x14ac:dyDescent="0.15">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row>
    <row r="4" spans="1:382" ht="9.75" customHeight="1" x14ac:dyDescent="0.15">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3" t="str">
        <f>データ!H6&amp;"　"&amp;データ!I6</f>
        <v>青森県　県営駐車場</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133"/>
      <c r="GA6" s="133"/>
      <c r="GB6" s="133"/>
      <c r="GC6" s="133"/>
      <c r="GD6" s="133"/>
      <c r="GE6" s="133"/>
      <c r="GF6" s="133"/>
      <c r="GG6" s="133"/>
      <c r="GH6" s="133"/>
      <c r="GI6" s="133"/>
      <c r="GJ6" s="133"/>
      <c r="GK6" s="133"/>
      <c r="GL6" s="133"/>
      <c r="GM6" s="133"/>
      <c r="GN6" s="133"/>
      <c r="GO6" s="133"/>
      <c r="GP6" s="133"/>
      <c r="GQ6" s="133"/>
      <c r="GR6" s="133"/>
      <c r="GS6" s="133"/>
      <c r="GT6" s="133"/>
      <c r="GU6" s="133"/>
      <c r="GV6" s="133"/>
      <c r="GW6" s="133"/>
      <c r="GX6" s="13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4"/>
      <c r="AQ7" s="122" t="s">
        <v>2</v>
      </c>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4"/>
      <c r="CF7" s="122" t="s">
        <v>3</v>
      </c>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4"/>
      <c r="DU7" s="134" t="s">
        <v>4</v>
      </c>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25" t="s">
        <v>5</v>
      </c>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2"/>
      <c r="GZ7" s="2"/>
      <c r="HA7" s="2"/>
      <c r="HB7" s="2"/>
      <c r="HC7" s="2"/>
      <c r="HD7" s="2"/>
      <c r="HE7" s="2"/>
      <c r="HF7" s="2"/>
      <c r="HG7" s="2"/>
      <c r="HH7" s="2"/>
      <c r="HI7" s="2"/>
      <c r="HJ7" s="2"/>
      <c r="HK7" s="2"/>
      <c r="HL7" s="2"/>
      <c r="HM7" s="2"/>
      <c r="HN7" s="2"/>
      <c r="HO7" s="2"/>
      <c r="HP7" s="2"/>
      <c r="HQ7" s="2"/>
      <c r="HR7" s="2"/>
      <c r="HS7" s="2"/>
      <c r="HT7" s="2"/>
      <c r="HU7" s="2"/>
      <c r="HV7" s="2"/>
      <c r="HW7" s="2"/>
      <c r="HX7" s="125" t="s">
        <v>6</v>
      </c>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t="s">
        <v>7</v>
      </c>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t="s">
        <v>8</v>
      </c>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3"/>
      <c r="ND7" s="135" t="s">
        <v>9</v>
      </c>
      <c r="NE7" s="136"/>
      <c r="NF7" s="136"/>
      <c r="NG7" s="136"/>
      <c r="NH7" s="136"/>
      <c r="NI7" s="136"/>
      <c r="NJ7" s="136"/>
      <c r="NK7" s="136"/>
      <c r="NL7" s="136"/>
      <c r="NM7" s="136"/>
      <c r="NN7" s="136"/>
      <c r="NO7" s="136"/>
      <c r="NP7" s="136"/>
      <c r="NQ7" s="137"/>
    </row>
    <row r="8" spans="1:382" ht="18.75" customHeight="1" x14ac:dyDescent="0.15">
      <c r="A8" s="2"/>
      <c r="B8" s="116" t="str">
        <f>データ!J7</f>
        <v>法非適用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8"/>
      <c r="AQ8" s="116" t="str">
        <f>データ!K7</f>
        <v>駐車場整備事業</v>
      </c>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8"/>
      <c r="CF8" s="116" t="str">
        <f>データ!L7</f>
        <v>-</v>
      </c>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8"/>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9">
        <f>データ!U7</f>
        <v>5974</v>
      </c>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3"/>
      <c r="ND8" s="130" t="s">
        <v>10</v>
      </c>
      <c r="NE8" s="131"/>
      <c r="NF8" s="120" t="s">
        <v>11</v>
      </c>
      <c r="NG8" s="120"/>
      <c r="NH8" s="120"/>
      <c r="NI8" s="120"/>
      <c r="NJ8" s="120"/>
      <c r="NK8" s="120"/>
      <c r="NL8" s="120"/>
      <c r="NM8" s="120"/>
      <c r="NN8" s="120"/>
      <c r="NO8" s="120"/>
      <c r="NP8" s="120"/>
      <c r="NQ8" s="121"/>
    </row>
    <row r="9" spans="1:382" ht="18.75" customHeight="1" x14ac:dyDescent="0.15">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4"/>
      <c r="AQ9" s="122" t="s">
        <v>13</v>
      </c>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4"/>
      <c r="CF9" s="122" t="s">
        <v>14</v>
      </c>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4"/>
      <c r="DU9" s="125" t="s">
        <v>15</v>
      </c>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5" t="s">
        <v>16</v>
      </c>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t="s">
        <v>17</v>
      </c>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t="s">
        <v>18</v>
      </c>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3"/>
      <c r="ND9" s="126" t="s">
        <v>19</v>
      </c>
      <c r="NE9" s="127"/>
      <c r="NF9" s="128" t="s">
        <v>20</v>
      </c>
      <c r="NG9" s="128"/>
      <c r="NH9" s="128"/>
      <c r="NI9" s="128"/>
      <c r="NJ9" s="128"/>
      <c r="NK9" s="128"/>
      <c r="NL9" s="128"/>
      <c r="NM9" s="128"/>
      <c r="NN9" s="128"/>
      <c r="NO9" s="128"/>
      <c r="NP9" s="128"/>
      <c r="NQ9" s="129"/>
    </row>
    <row r="10" spans="1:382" ht="18.75" customHeight="1" x14ac:dyDescent="0.15">
      <c r="A10" s="2"/>
      <c r="B10" s="110" t="str">
        <f>データ!O7</f>
        <v>該当数値なし</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2"/>
      <c r="AQ10" s="113" t="s">
        <v>118</v>
      </c>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5"/>
      <c r="CF10" s="116" t="str">
        <f>データ!Q7</f>
        <v>立体式</v>
      </c>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8"/>
      <c r="DU10" s="119">
        <f>データ!R7</f>
        <v>38</v>
      </c>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9">
        <f>データ!V7</f>
        <v>510</v>
      </c>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f>データ!W7</f>
        <v>210</v>
      </c>
      <c r="JR10" s="119"/>
      <c r="JS10" s="119"/>
      <c r="JT10" s="119"/>
      <c r="JU10" s="119"/>
      <c r="JV10" s="119"/>
      <c r="JW10" s="119"/>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131</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249.9</v>
      </c>
      <c r="V31" s="98"/>
      <c r="W31" s="98"/>
      <c r="X31" s="98"/>
      <c r="Y31" s="98"/>
      <c r="Z31" s="98"/>
      <c r="AA31" s="98"/>
      <c r="AB31" s="98"/>
      <c r="AC31" s="98"/>
      <c r="AD31" s="98"/>
      <c r="AE31" s="98"/>
      <c r="AF31" s="98"/>
      <c r="AG31" s="98"/>
      <c r="AH31" s="98"/>
      <c r="AI31" s="98"/>
      <c r="AJ31" s="98"/>
      <c r="AK31" s="98"/>
      <c r="AL31" s="98"/>
      <c r="AM31" s="98"/>
      <c r="AN31" s="98">
        <f>データ!Z7</f>
        <v>248.4</v>
      </c>
      <c r="AO31" s="98"/>
      <c r="AP31" s="98"/>
      <c r="AQ31" s="98"/>
      <c r="AR31" s="98"/>
      <c r="AS31" s="98"/>
      <c r="AT31" s="98"/>
      <c r="AU31" s="98"/>
      <c r="AV31" s="98"/>
      <c r="AW31" s="98"/>
      <c r="AX31" s="98"/>
      <c r="AY31" s="98"/>
      <c r="AZ31" s="98"/>
      <c r="BA31" s="98"/>
      <c r="BB31" s="98"/>
      <c r="BC31" s="98"/>
      <c r="BD31" s="98"/>
      <c r="BE31" s="98"/>
      <c r="BF31" s="98"/>
      <c r="BG31" s="98">
        <f>データ!AA7</f>
        <v>258.2</v>
      </c>
      <c r="BH31" s="98"/>
      <c r="BI31" s="98"/>
      <c r="BJ31" s="98"/>
      <c r="BK31" s="98"/>
      <c r="BL31" s="98"/>
      <c r="BM31" s="98"/>
      <c r="BN31" s="98"/>
      <c r="BO31" s="98"/>
      <c r="BP31" s="98"/>
      <c r="BQ31" s="98"/>
      <c r="BR31" s="98"/>
      <c r="BS31" s="98"/>
      <c r="BT31" s="98"/>
      <c r="BU31" s="98"/>
      <c r="BV31" s="98"/>
      <c r="BW31" s="98"/>
      <c r="BX31" s="98"/>
      <c r="BY31" s="98"/>
      <c r="BZ31" s="98">
        <f>データ!AB7</f>
        <v>136.5</v>
      </c>
      <c r="CA31" s="98"/>
      <c r="CB31" s="98"/>
      <c r="CC31" s="98"/>
      <c r="CD31" s="98"/>
      <c r="CE31" s="98"/>
      <c r="CF31" s="98"/>
      <c r="CG31" s="98"/>
      <c r="CH31" s="98"/>
      <c r="CI31" s="98"/>
      <c r="CJ31" s="98"/>
      <c r="CK31" s="98"/>
      <c r="CL31" s="98"/>
      <c r="CM31" s="98"/>
      <c r="CN31" s="98"/>
      <c r="CO31" s="98"/>
      <c r="CP31" s="98"/>
      <c r="CQ31" s="98"/>
      <c r="CR31" s="98"/>
      <c r="CS31" s="98">
        <f>データ!AC7</f>
        <v>372.4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46.9</v>
      </c>
      <c r="JD31" s="67"/>
      <c r="JE31" s="67"/>
      <c r="JF31" s="67"/>
      <c r="JG31" s="67"/>
      <c r="JH31" s="67"/>
      <c r="JI31" s="67"/>
      <c r="JJ31" s="67"/>
      <c r="JK31" s="67"/>
      <c r="JL31" s="67"/>
      <c r="JM31" s="67"/>
      <c r="JN31" s="67"/>
      <c r="JO31" s="67"/>
      <c r="JP31" s="67"/>
      <c r="JQ31" s="67"/>
      <c r="JR31" s="67"/>
      <c r="JS31" s="67"/>
      <c r="JT31" s="67"/>
      <c r="JU31" s="68"/>
      <c r="JV31" s="66">
        <f>データ!DL7</f>
        <v>45.5</v>
      </c>
      <c r="JW31" s="67"/>
      <c r="JX31" s="67"/>
      <c r="JY31" s="67"/>
      <c r="JZ31" s="67"/>
      <c r="KA31" s="67"/>
      <c r="KB31" s="67"/>
      <c r="KC31" s="67"/>
      <c r="KD31" s="67"/>
      <c r="KE31" s="67"/>
      <c r="KF31" s="67"/>
      <c r="KG31" s="67"/>
      <c r="KH31" s="67"/>
      <c r="KI31" s="67"/>
      <c r="KJ31" s="67"/>
      <c r="KK31" s="67"/>
      <c r="KL31" s="67"/>
      <c r="KM31" s="67"/>
      <c r="KN31" s="68"/>
      <c r="KO31" s="66">
        <f>データ!DM7</f>
        <v>44.5</v>
      </c>
      <c r="KP31" s="67"/>
      <c r="KQ31" s="67"/>
      <c r="KR31" s="67"/>
      <c r="KS31" s="67"/>
      <c r="KT31" s="67"/>
      <c r="KU31" s="67"/>
      <c r="KV31" s="67"/>
      <c r="KW31" s="67"/>
      <c r="KX31" s="67"/>
      <c r="KY31" s="67"/>
      <c r="KZ31" s="67"/>
      <c r="LA31" s="67"/>
      <c r="LB31" s="67"/>
      <c r="LC31" s="67"/>
      <c r="LD31" s="67"/>
      <c r="LE31" s="67"/>
      <c r="LF31" s="67"/>
      <c r="LG31" s="68"/>
      <c r="LH31" s="66">
        <f>データ!DN7</f>
        <v>36.1</v>
      </c>
      <c r="LI31" s="67"/>
      <c r="LJ31" s="67"/>
      <c r="LK31" s="67"/>
      <c r="LL31" s="67"/>
      <c r="LM31" s="67"/>
      <c r="LN31" s="67"/>
      <c r="LO31" s="67"/>
      <c r="LP31" s="67"/>
      <c r="LQ31" s="67"/>
      <c r="LR31" s="67"/>
      <c r="LS31" s="67"/>
      <c r="LT31" s="67"/>
      <c r="LU31" s="67"/>
      <c r="LV31" s="67"/>
      <c r="LW31" s="67"/>
      <c r="LX31" s="67"/>
      <c r="LY31" s="67"/>
      <c r="LZ31" s="68"/>
      <c r="MA31" s="66">
        <f>データ!DO7</f>
        <v>17.8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204.3</v>
      </c>
      <c r="V32" s="98"/>
      <c r="W32" s="98"/>
      <c r="X32" s="98"/>
      <c r="Y32" s="98"/>
      <c r="Z32" s="98"/>
      <c r="AA32" s="98"/>
      <c r="AB32" s="98"/>
      <c r="AC32" s="98"/>
      <c r="AD32" s="98"/>
      <c r="AE32" s="98"/>
      <c r="AF32" s="98"/>
      <c r="AG32" s="98"/>
      <c r="AH32" s="98"/>
      <c r="AI32" s="98"/>
      <c r="AJ32" s="98"/>
      <c r="AK32" s="98"/>
      <c r="AL32" s="98"/>
      <c r="AM32" s="98"/>
      <c r="AN32" s="98">
        <f>データ!AE7</f>
        <v>224.9</v>
      </c>
      <c r="AO32" s="98"/>
      <c r="AP32" s="98"/>
      <c r="AQ32" s="98"/>
      <c r="AR32" s="98"/>
      <c r="AS32" s="98"/>
      <c r="AT32" s="98"/>
      <c r="AU32" s="98"/>
      <c r="AV32" s="98"/>
      <c r="AW32" s="98"/>
      <c r="AX32" s="98"/>
      <c r="AY32" s="98"/>
      <c r="AZ32" s="98"/>
      <c r="BA32" s="98"/>
      <c r="BB32" s="98"/>
      <c r="BC32" s="98"/>
      <c r="BD32" s="98"/>
      <c r="BE32" s="98"/>
      <c r="BF32" s="98"/>
      <c r="BG32" s="98">
        <f>データ!AF7</f>
        <v>230.7</v>
      </c>
      <c r="BH32" s="98"/>
      <c r="BI32" s="98"/>
      <c r="BJ32" s="98"/>
      <c r="BK32" s="98"/>
      <c r="BL32" s="98"/>
      <c r="BM32" s="98"/>
      <c r="BN32" s="98"/>
      <c r="BO32" s="98"/>
      <c r="BP32" s="98"/>
      <c r="BQ32" s="98"/>
      <c r="BR32" s="98"/>
      <c r="BS32" s="98"/>
      <c r="BT32" s="98"/>
      <c r="BU32" s="98"/>
      <c r="BV32" s="98"/>
      <c r="BW32" s="98"/>
      <c r="BX32" s="98"/>
      <c r="BY32" s="98"/>
      <c r="BZ32" s="98">
        <f>データ!AG7</f>
        <v>166.4</v>
      </c>
      <c r="CA32" s="98"/>
      <c r="CB32" s="98"/>
      <c r="CC32" s="98"/>
      <c r="CD32" s="98"/>
      <c r="CE32" s="98"/>
      <c r="CF32" s="98"/>
      <c r="CG32" s="98"/>
      <c r="CH32" s="98"/>
      <c r="CI32" s="98"/>
      <c r="CJ32" s="98"/>
      <c r="CK32" s="98"/>
      <c r="CL32" s="98"/>
      <c r="CM32" s="98"/>
      <c r="CN32" s="98"/>
      <c r="CO32" s="98"/>
      <c r="CP32" s="98"/>
      <c r="CQ32" s="98"/>
      <c r="CR32" s="98"/>
      <c r="CS32" s="98">
        <f>データ!AH7</f>
        <v>177.9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3.8</v>
      </c>
      <c r="EM32" s="98"/>
      <c r="EN32" s="98"/>
      <c r="EO32" s="98"/>
      <c r="EP32" s="98"/>
      <c r="EQ32" s="98"/>
      <c r="ER32" s="98"/>
      <c r="ES32" s="98"/>
      <c r="ET32" s="98"/>
      <c r="EU32" s="98"/>
      <c r="EV32" s="98"/>
      <c r="EW32" s="98"/>
      <c r="EX32" s="98"/>
      <c r="EY32" s="98"/>
      <c r="EZ32" s="98"/>
      <c r="FA32" s="98"/>
      <c r="FB32" s="98"/>
      <c r="FC32" s="98"/>
      <c r="FD32" s="98"/>
      <c r="FE32" s="98">
        <f>データ!AP7</f>
        <v>3.6</v>
      </c>
      <c r="FF32" s="98"/>
      <c r="FG32" s="98"/>
      <c r="FH32" s="98"/>
      <c r="FI32" s="98"/>
      <c r="FJ32" s="98"/>
      <c r="FK32" s="98"/>
      <c r="FL32" s="98"/>
      <c r="FM32" s="98"/>
      <c r="FN32" s="98"/>
      <c r="FO32" s="98"/>
      <c r="FP32" s="98"/>
      <c r="FQ32" s="98"/>
      <c r="FR32" s="98"/>
      <c r="FS32" s="98"/>
      <c r="FT32" s="98"/>
      <c r="FU32" s="98"/>
      <c r="FV32" s="98"/>
      <c r="FW32" s="98"/>
      <c r="FX32" s="98">
        <f>データ!AQ7</f>
        <v>1.7</v>
      </c>
      <c r="FY32" s="98"/>
      <c r="FZ32" s="98"/>
      <c r="GA32" s="98"/>
      <c r="GB32" s="98"/>
      <c r="GC32" s="98"/>
      <c r="GD32" s="98"/>
      <c r="GE32" s="98"/>
      <c r="GF32" s="98"/>
      <c r="GG32" s="98"/>
      <c r="GH32" s="98"/>
      <c r="GI32" s="98"/>
      <c r="GJ32" s="98"/>
      <c r="GK32" s="98"/>
      <c r="GL32" s="98"/>
      <c r="GM32" s="98"/>
      <c r="GN32" s="98"/>
      <c r="GO32" s="98"/>
      <c r="GP32" s="98"/>
      <c r="GQ32" s="98">
        <f>データ!AR7</f>
        <v>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159.4</v>
      </c>
      <c r="JD32" s="67"/>
      <c r="JE32" s="67"/>
      <c r="JF32" s="67"/>
      <c r="JG32" s="67"/>
      <c r="JH32" s="67"/>
      <c r="JI32" s="67"/>
      <c r="JJ32" s="67"/>
      <c r="JK32" s="67"/>
      <c r="JL32" s="67"/>
      <c r="JM32" s="67"/>
      <c r="JN32" s="67"/>
      <c r="JO32" s="67"/>
      <c r="JP32" s="67"/>
      <c r="JQ32" s="67"/>
      <c r="JR32" s="67"/>
      <c r="JS32" s="67"/>
      <c r="JT32" s="67"/>
      <c r="JU32" s="68"/>
      <c r="JV32" s="66">
        <f>データ!DQ7</f>
        <v>160</v>
      </c>
      <c r="JW32" s="67"/>
      <c r="JX32" s="67"/>
      <c r="JY32" s="67"/>
      <c r="JZ32" s="67"/>
      <c r="KA32" s="67"/>
      <c r="KB32" s="67"/>
      <c r="KC32" s="67"/>
      <c r="KD32" s="67"/>
      <c r="KE32" s="67"/>
      <c r="KF32" s="67"/>
      <c r="KG32" s="67"/>
      <c r="KH32" s="67"/>
      <c r="KI32" s="67"/>
      <c r="KJ32" s="67"/>
      <c r="KK32" s="67"/>
      <c r="KL32" s="67"/>
      <c r="KM32" s="67"/>
      <c r="KN32" s="68"/>
      <c r="KO32" s="66">
        <f>データ!DR7</f>
        <v>164.6</v>
      </c>
      <c r="KP32" s="67"/>
      <c r="KQ32" s="67"/>
      <c r="KR32" s="67"/>
      <c r="KS32" s="67"/>
      <c r="KT32" s="67"/>
      <c r="KU32" s="67"/>
      <c r="KV32" s="67"/>
      <c r="KW32" s="67"/>
      <c r="KX32" s="67"/>
      <c r="KY32" s="67"/>
      <c r="KZ32" s="67"/>
      <c r="LA32" s="67"/>
      <c r="LB32" s="67"/>
      <c r="LC32" s="67"/>
      <c r="LD32" s="67"/>
      <c r="LE32" s="67"/>
      <c r="LF32" s="67"/>
      <c r="LG32" s="68"/>
      <c r="LH32" s="66">
        <f>データ!DS7</f>
        <v>140.30000000000001</v>
      </c>
      <c r="LI32" s="67"/>
      <c r="LJ32" s="67"/>
      <c r="LK32" s="67"/>
      <c r="LL32" s="67"/>
      <c r="LM32" s="67"/>
      <c r="LN32" s="67"/>
      <c r="LO32" s="67"/>
      <c r="LP32" s="67"/>
      <c r="LQ32" s="67"/>
      <c r="LR32" s="67"/>
      <c r="LS32" s="67"/>
      <c r="LT32" s="67"/>
      <c r="LU32" s="67"/>
      <c r="LV32" s="67"/>
      <c r="LW32" s="67"/>
      <c r="LX32" s="67"/>
      <c r="LY32" s="67"/>
      <c r="LZ32" s="68"/>
      <c r="MA32" s="66">
        <f>データ!DT7</f>
        <v>147.30000000000001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63.6</v>
      </c>
      <c r="EM52" s="98"/>
      <c r="EN52" s="98"/>
      <c r="EO52" s="98"/>
      <c r="EP52" s="98"/>
      <c r="EQ52" s="98"/>
      <c r="ER52" s="98"/>
      <c r="ES52" s="98"/>
      <c r="ET52" s="98"/>
      <c r="EU52" s="98"/>
      <c r="EV52" s="98"/>
      <c r="EW52" s="98"/>
      <c r="EX52" s="98"/>
      <c r="EY52" s="98"/>
      <c r="EZ52" s="98"/>
      <c r="FA52" s="98"/>
      <c r="FB52" s="98"/>
      <c r="FC52" s="98"/>
      <c r="FD52" s="98"/>
      <c r="FE52" s="98">
        <f>データ!BG7</f>
        <v>63</v>
      </c>
      <c r="FF52" s="98"/>
      <c r="FG52" s="98"/>
      <c r="FH52" s="98"/>
      <c r="FI52" s="98"/>
      <c r="FJ52" s="98"/>
      <c r="FK52" s="98"/>
      <c r="FL52" s="98"/>
      <c r="FM52" s="98"/>
      <c r="FN52" s="98"/>
      <c r="FO52" s="98"/>
      <c r="FP52" s="98"/>
      <c r="FQ52" s="98"/>
      <c r="FR52" s="98"/>
      <c r="FS52" s="98"/>
      <c r="FT52" s="98"/>
      <c r="FU52" s="98"/>
      <c r="FV52" s="98"/>
      <c r="FW52" s="98"/>
      <c r="FX52" s="98">
        <f>データ!BH7</f>
        <v>65.2</v>
      </c>
      <c r="FY52" s="98"/>
      <c r="FZ52" s="98"/>
      <c r="GA52" s="98"/>
      <c r="GB52" s="98"/>
      <c r="GC52" s="98"/>
      <c r="GD52" s="98"/>
      <c r="GE52" s="98"/>
      <c r="GF52" s="98"/>
      <c r="GG52" s="98"/>
      <c r="GH52" s="98"/>
      <c r="GI52" s="98"/>
      <c r="GJ52" s="98"/>
      <c r="GK52" s="98"/>
      <c r="GL52" s="98"/>
      <c r="GM52" s="98"/>
      <c r="GN52" s="98"/>
      <c r="GO52" s="98"/>
      <c r="GP52" s="98"/>
      <c r="GQ52" s="98">
        <f>データ!BI7</f>
        <v>30.3</v>
      </c>
      <c r="GR52" s="98"/>
      <c r="GS52" s="98"/>
      <c r="GT52" s="98"/>
      <c r="GU52" s="98"/>
      <c r="GV52" s="98"/>
      <c r="GW52" s="98"/>
      <c r="GX52" s="98"/>
      <c r="GY52" s="98"/>
      <c r="GZ52" s="98"/>
      <c r="HA52" s="98"/>
      <c r="HB52" s="98"/>
      <c r="HC52" s="98"/>
      <c r="HD52" s="98"/>
      <c r="HE52" s="98"/>
      <c r="HF52" s="98"/>
      <c r="HG52" s="98"/>
      <c r="HH52" s="98"/>
      <c r="HI52" s="98"/>
      <c r="HJ52" s="98">
        <f>データ!BJ7</f>
        <v>74.900000000000006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70333</v>
      </c>
      <c r="JD52" s="97"/>
      <c r="JE52" s="97"/>
      <c r="JF52" s="97"/>
      <c r="JG52" s="97"/>
      <c r="JH52" s="97"/>
      <c r="JI52" s="97"/>
      <c r="JJ52" s="97"/>
      <c r="JK52" s="97"/>
      <c r="JL52" s="97"/>
      <c r="JM52" s="97"/>
      <c r="JN52" s="97"/>
      <c r="JO52" s="97"/>
      <c r="JP52" s="97"/>
      <c r="JQ52" s="97"/>
      <c r="JR52" s="97"/>
      <c r="JS52" s="97"/>
      <c r="JT52" s="97"/>
      <c r="JU52" s="97"/>
      <c r="JV52" s="97">
        <f>データ!BR7</f>
        <v>69580</v>
      </c>
      <c r="JW52" s="97"/>
      <c r="JX52" s="97"/>
      <c r="JY52" s="97"/>
      <c r="JZ52" s="97"/>
      <c r="KA52" s="97"/>
      <c r="KB52" s="97"/>
      <c r="KC52" s="97"/>
      <c r="KD52" s="97"/>
      <c r="KE52" s="97"/>
      <c r="KF52" s="97"/>
      <c r="KG52" s="97"/>
      <c r="KH52" s="97"/>
      <c r="KI52" s="97"/>
      <c r="KJ52" s="97"/>
      <c r="KK52" s="97"/>
      <c r="KL52" s="97"/>
      <c r="KM52" s="97"/>
      <c r="KN52" s="97"/>
      <c r="KO52" s="97">
        <f>データ!BS7</f>
        <v>69288</v>
      </c>
      <c r="KP52" s="97"/>
      <c r="KQ52" s="97"/>
      <c r="KR52" s="97"/>
      <c r="KS52" s="97"/>
      <c r="KT52" s="97"/>
      <c r="KU52" s="97"/>
      <c r="KV52" s="97"/>
      <c r="KW52" s="97"/>
      <c r="KX52" s="97"/>
      <c r="KY52" s="97"/>
      <c r="KZ52" s="97"/>
      <c r="LA52" s="97"/>
      <c r="LB52" s="97"/>
      <c r="LC52" s="97"/>
      <c r="LD52" s="97"/>
      <c r="LE52" s="97"/>
      <c r="LF52" s="97"/>
      <c r="LG52" s="97"/>
      <c r="LH52" s="97">
        <f>データ!BT7</f>
        <v>27922</v>
      </c>
      <c r="LI52" s="97"/>
      <c r="LJ52" s="97"/>
      <c r="LK52" s="97"/>
      <c r="LL52" s="97"/>
      <c r="LM52" s="97"/>
      <c r="LN52" s="97"/>
      <c r="LO52" s="97"/>
      <c r="LP52" s="97"/>
      <c r="LQ52" s="97"/>
      <c r="LR52" s="97"/>
      <c r="LS52" s="97"/>
      <c r="LT52" s="97"/>
      <c r="LU52" s="97"/>
      <c r="LV52" s="97"/>
      <c r="LW52" s="97"/>
      <c r="LX52" s="97"/>
      <c r="LY52" s="97"/>
      <c r="LZ52" s="97"/>
      <c r="MA52" s="97">
        <f>データ!BU7</f>
        <v>29666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11</v>
      </c>
      <c r="AO53" s="97"/>
      <c r="AP53" s="97"/>
      <c r="AQ53" s="97"/>
      <c r="AR53" s="97"/>
      <c r="AS53" s="97"/>
      <c r="AT53" s="97"/>
      <c r="AU53" s="97"/>
      <c r="AV53" s="97"/>
      <c r="AW53" s="97"/>
      <c r="AX53" s="97"/>
      <c r="AY53" s="97"/>
      <c r="AZ53" s="97"/>
      <c r="BA53" s="97"/>
      <c r="BB53" s="97"/>
      <c r="BC53" s="97"/>
      <c r="BD53" s="97"/>
      <c r="BE53" s="97"/>
      <c r="BF53" s="97"/>
      <c r="BG53" s="97">
        <f>データ!BB7</f>
        <v>7</v>
      </c>
      <c r="BH53" s="97"/>
      <c r="BI53" s="97"/>
      <c r="BJ53" s="97"/>
      <c r="BK53" s="97"/>
      <c r="BL53" s="97"/>
      <c r="BM53" s="97"/>
      <c r="BN53" s="97"/>
      <c r="BO53" s="97"/>
      <c r="BP53" s="97"/>
      <c r="BQ53" s="97"/>
      <c r="BR53" s="97"/>
      <c r="BS53" s="97"/>
      <c r="BT53" s="97"/>
      <c r="BU53" s="97"/>
      <c r="BV53" s="97"/>
      <c r="BW53" s="97"/>
      <c r="BX53" s="97"/>
      <c r="BY53" s="97"/>
      <c r="BZ53" s="97">
        <f>データ!BC7</f>
        <v>260</v>
      </c>
      <c r="CA53" s="97"/>
      <c r="CB53" s="97"/>
      <c r="CC53" s="97"/>
      <c r="CD53" s="97"/>
      <c r="CE53" s="97"/>
      <c r="CF53" s="97"/>
      <c r="CG53" s="97"/>
      <c r="CH53" s="97"/>
      <c r="CI53" s="97"/>
      <c r="CJ53" s="97"/>
      <c r="CK53" s="97"/>
      <c r="CL53" s="97"/>
      <c r="CM53" s="97"/>
      <c r="CN53" s="97"/>
      <c r="CO53" s="97"/>
      <c r="CP53" s="97"/>
      <c r="CQ53" s="97"/>
      <c r="CR53" s="97"/>
      <c r="CS53" s="97">
        <f>データ!BD7</f>
        <v>15564</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32.299999999999997</v>
      </c>
      <c r="EM53" s="98"/>
      <c r="EN53" s="98"/>
      <c r="EO53" s="98"/>
      <c r="EP53" s="98"/>
      <c r="EQ53" s="98"/>
      <c r="ER53" s="98"/>
      <c r="ES53" s="98"/>
      <c r="ET53" s="98"/>
      <c r="EU53" s="98"/>
      <c r="EV53" s="98"/>
      <c r="EW53" s="98"/>
      <c r="EX53" s="98"/>
      <c r="EY53" s="98"/>
      <c r="EZ53" s="98"/>
      <c r="FA53" s="98"/>
      <c r="FB53" s="98"/>
      <c r="FC53" s="98"/>
      <c r="FD53" s="98"/>
      <c r="FE53" s="98">
        <f>データ!BL7</f>
        <v>43.4</v>
      </c>
      <c r="FF53" s="98"/>
      <c r="FG53" s="98"/>
      <c r="FH53" s="98"/>
      <c r="FI53" s="98"/>
      <c r="FJ53" s="98"/>
      <c r="FK53" s="98"/>
      <c r="FL53" s="98"/>
      <c r="FM53" s="98"/>
      <c r="FN53" s="98"/>
      <c r="FO53" s="98"/>
      <c r="FP53" s="98"/>
      <c r="FQ53" s="98"/>
      <c r="FR53" s="98"/>
      <c r="FS53" s="98"/>
      <c r="FT53" s="98"/>
      <c r="FU53" s="98"/>
      <c r="FV53" s="98"/>
      <c r="FW53" s="98"/>
      <c r="FX53" s="98">
        <f>データ!BM7</f>
        <v>36.200000000000003</v>
      </c>
      <c r="FY53" s="98"/>
      <c r="FZ53" s="98"/>
      <c r="GA53" s="98"/>
      <c r="GB53" s="98"/>
      <c r="GC53" s="98"/>
      <c r="GD53" s="98"/>
      <c r="GE53" s="98"/>
      <c r="GF53" s="98"/>
      <c r="GG53" s="98"/>
      <c r="GH53" s="98"/>
      <c r="GI53" s="98"/>
      <c r="GJ53" s="98"/>
      <c r="GK53" s="98"/>
      <c r="GL53" s="98"/>
      <c r="GM53" s="98"/>
      <c r="GN53" s="98"/>
      <c r="GO53" s="98"/>
      <c r="GP53" s="98"/>
      <c r="GQ53" s="98">
        <f>データ!BN7</f>
        <v>-15.8</v>
      </c>
      <c r="GR53" s="98"/>
      <c r="GS53" s="98"/>
      <c r="GT53" s="98"/>
      <c r="GU53" s="98"/>
      <c r="GV53" s="98"/>
      <c r="GW53" s="98"/>
      <c r="GX53" s="98"/>
      <c r="GY53" s="98"/>
      <c r="GZ53" s="98"/>
      <c r="HA53" s="98"/>
      <c r="HB53" s="98"/>
      <c r="HC53" s="98"/>
      <c r="HD53" s="98"/>
      <c r="HE53" s="98"/>
      <c r="HF53" s="98"/>
      <c r="HG53" s="98"/>
      <c r="HH53" s="98"/>
      <c r="HI53" s="98"/>
      <c r="HJ53" s="98">
        <f>データ!BO7</f>
        <v>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22549</v>
      </c>
      <c r="JD53" s="97"/>
      <c r="JE53" s="97"/>
      <c r="JF53" s="97"/>
      <c r="JG53" s="97"/>
      <c r="JH53" s="97"/>
      <c r="JI53" s="97"/>
      <c r="JJ53" s="97"/>
      <c r="JK53" s="97"/>
      <c r="JL53" s="97"/>
      <c r="JM53" s="97"/>
      <c r="JN53" s="97"/>
      <c r="JO53" s="97"/>
      <c r="JP53" s="97"/>
      <c r="JQ53" s="97"/>
      <c r="JR53" s="97"/>
      <c r="JS53" s="97"/>
      <c r="JT53" s="97"/>
      <c r="JU53" s="97"/>
      <c r="JV53" s="97">
        <f>データ!BW7</f>
        <v>26255</v>
      </c>
      <c r="JW53" s="97"/>
      <c r="JX53" s="97"/>
      <c r="JY53" s="97"/>
      <c r="JZ53" s="97"/>
      <c r="KA53" s="97"/>
      <c r="KB53" s="97"/>
      <c r="KC53" s="97"/>
      <c r="KD53" s="97"/>
      <c r="KE53" s="97"/>
      <c r="KF53" s="97"/>
      <c r="KG53" s="97"/>
      <c r="KH53" s="97"/>
      <c r="KI53" s="97"/>
      <c r="KJ53" s="97"/>
      <c r="KK53" s="97"/>
      <c r="KL53" s="97"/>
      <c r="KM53" s="97"/>
      <c r="KN53" s="97"/>
      <c r="KO53" s="97">
        <f>データ!BX7</f>
        <v>24482</v>
      </c>
      <c r="KP53" s="97"/>
      <c r="KQ53" s="97"/>
      <c r="KR53" s="97"/>
      <c r="KS53" s="97"/>
      <c r="KT53" s="97"/>
      <c r="KU53" s="97"/>
      <c r="KV53" s="97"/>
      <c r="KW53" s="97"/>
      <c r="KX53" s="97"/>
      <c r="KY53" s="97"/>
      <c r="KZ53" s="97"/>
      <c r="LA53" s="97"/>
      <c r="LB53" s="97"/>
      <c r="LC53" s="97"/>
      <c r="LD53" s="97"/>
      <c r="LE53" s="97"/>
      <c r="LF53" s="97"/>
      <c r="LG53" s="97"/>
      <c r="LH53" s="97">
        <f>データ!BY7</f>
        <v>13494</v>
      </c>
      <c r="LI53" s="97"/>
      <c r="LJ53" s="97"/>
      <c r="LK53" s="97"/>
      <c r="LL53" s="97"/>
      <c r="LM53" s="97"/>
      <c r="LN53" s="97"/>
      <c r="LO53" s="97"/>
      <c r="LP53" s="97"/>
      <c r="LQ53" s="97"/>
      <c r="LR53" s="97"/>
      <c r="LS53" s="97"/>
      <c r="LT53" s="97"/>
      <c r="LU53" s="97"/>
      <c r="LV53" s="97"/>
      <c r="LW53" s="97"/>
      <c r="LX53" s="97"/>
      <c r="LY53" s="97"/>
      <c r="LZ53" s="97"/>
      <c r="MA53" s="97">
        <f>データ!BZ7</f>
        <v>17746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188206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119.2</v>
      </c>
      <c r="KB78" s="67"/>
      <c r="KC78" s="67"/>
      <c r="KD78" s="67"/>
      <c r="KE78" s="67"/>
      <c r="KF78" s="67"/>
      <c r="KG78" s="67"/>
      <c r="KH78" s="67"/>
      <c r="KI78" s="67"/>
      <c r="KJ78" s="67"/>
      <c r="KK78" s="67"/>
      <c r="KL78" s="67"/>
      <c r="KM78" s="67"/>
      <c r="KN78" s="67"/>
      <c r="KO78" s="68"/>
      <c r="KP78" s="66">
        <f>データ!DF7</f>
        <v>107.2</v>
      </c>
      <c r="KQ78" s="67"/>
      <c r="KR78" s="67"/>
      <c r="KS78" s="67"/>
      <c r="KT78" s="67"/>
      <c r="KU78" s="67"/>
      <c r="KV78" s="67"/>
      <c r="KW78" s="67"/>
      <c r="KX78" s="67"/>
      <c r="KY78" s="67"/>
      <c r="KZ78" s="67"/>
      <c r="LA78" s="67"/>
      <c r="LB78" s="67"/>
      <c r="LC78" s="67"/>
      <c r="LD78" s="68"/>
      <c r="LE78" s="66">
        <f>データ!DG7</f>
        <v>1555</v>
      </c>
      <c r="LF78" s="67"/>
      <c r="LG78" s="67"/>
      <c r="LH78" s="67"/>
      <c r="LI78" s="67"/>
      <c r="LJ78" s="67"/>
      <c r="LK78" s="67"/>
      <c r="LL78" s="67"/>
      <c r="LM78" s="67"/>
      <c r="LN78" s="67"/>
      <c r="LO78" s="67"/>
      <c r="LP78" s="67"/>
      <c r="LQ78" s="67"/>
      <c r="LR78" s="67"/>
      <c r="LS78" s="68"/>
      <c r="LT78" s="66">
        <f>データ!DH7</f>
        <v>69.3</v>
      </c>
      <c r="LU78" s="67"/>
      <c r="LV78" s="67"/>
      <c r="LW78" s="67"/>
      <c r="LX78" s="67"/>
      <c r="LY78" s="67"/>
      <c r="LZ78" s="67"/>
      <c r="MA78" s="67"/>
      <c r="MB78" s="67"/>
      <c r="MC78" s="67"/>
      <c r="MD78" s="67"/>
      <c r="ME78" s="67"/>
      <c r="MF78" s="67"/>
      <c r="MG78" s="67"/>
      <c r="MH78" s="68"/>
      <c r="MI78" s="66">
        <f>データ!DI7</f>
        <v>93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avAEiiu1CaKeK3xFe9+aNC7327wQ0+UMND8T5htUjzn7gaeJMEWQt+5XYZPZCvlKiAu4kmMaIF4IxbJmxVumZA==" saltValue="kk66cXXddGOaaD1oaPUWY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3"/>
      <c r="I4" s="144"/>
      <c r="J4" s="144"/>
      <c r="K4" s="144"/>
      <c r="L4" s="144"/>
      <c r="M4" s="144"/>
      <c r="N4" s="144"/>
      <c r="O4" s="144"/>
      <c r="P4" s="144"/>
      <c r="Q4" s="144"/>
      <c r="R4" s="144"/>
      <c r="S4" s="144"/>
      <c r="T4" s="144"/>
      <c r="U4" s="144"/>
      <c r="V4" s="144"/>
      <c r="W4" s="144"/>
      <c r="X4" s="144"/>
      <c r="Y4" s="138" t="s">
        <v>62</v>
      </c>
      <c r="Z4" s="139"/>
      <c r="AA4" s="139"/>
      <c r="AB4" s="139"/>
      <c r="AC4" s="139"/>
      <c r="AD4" s="139"/>
      <c r="AE4" s="139"/>
      <c r="AF4" s="139"/>
      <c r="AG4" s="139"/>
      <c r="AH4" s="139"/>
      <c r="AI4" s="140"/>
      <c r="AJ4" s="145" t="s">
        <v>63</v>
      </c>
      <c r="AK4" s="145"/>
      <c r="AL4" s="145"/>
      <c r="AM4" s="145"/>
      <c r="AN4" s="145"/>
      <c r="AO4" s="145"/>
      <c r="AP4" s="145"/>
      <c r="AQ4" s="145"/>
      <c r="AR4" s="145"/>
      <c r="AS4" s="145"/>
      <c r="AT4" s="145"/>
      <c r="AU4" s="146" t="s">
        <v>64</v>
      </c>
      <c r="AV4" s="145"/>
      <c r="AW4" s="145"/>
      <c r="AX4" s="145"/>
      <c r="AY4" s="145"/>
      <c r="AZ4" s="145"/>
      <c r="BA4" s="145"/>
      <c r="BB4" s="145"/>
      <c r="BC4" s="145"/>
      <c r="BD4" s="145"/>
      <c r="BE4" s="145"/>
      <c r="BF4" s="145" t="s">
        <v>65</v>
      </c>
      <c r="BG4" s="145"/>
      <c r="BH4" s="145"/>
      <c r="BI4" s="145"/>
      <c r="BJ4" s="145"/>
      <c r="BK4" s="145"/>
      <c r="BL4" s="145"/>
      <c r="BM4" s="145"/>
      <c r="BN4" s="145"/>
      <c r="BO4" s="145"/>
      <c r="BP4" s="145"/>
      <c r="BQ4" s="146" t="s">
        <v>66</v>
      </c>
      <c r="BR4" s="145"/>
      <c r="BS4" s="145"/>
      <c r="BT4" s="145"/>
      <c r="BU4" s="145"/>
      <c r="BV4" s="145"/>
      <c r="BW4" s="145"/>
      <c r="BX4" s="145"/>
      <c r="BY4" s="145"/>
      <c r="BZ4" s="145"/>
      <c r="CA4" s="145"/>
      <c r="CB4" s="145" t="s">
        <v>67</v>
      </c>
      <c r="CC4" s="145"/>
      <c r="CD4" s="145"/>
      <c r="CE4" s="145"/>
      <c r="CF4" s="145"/>
      <c r="CG4" s="145"/>
      <c r="CH4" s="145"/>
      <c r="CI4" s="145"/>
      <c r="CJ4" s="145"/>
      <c r="CK4" s="145"/>
      <c r="CL4" s="145"/>
      <c r="CM4" s="147" t="s">
        <v>68</v>
      </c>
      <c r="CN4" s="147" t="s">
        <v>69</v>
      </c>
      <c r="CO4" s="138" t="s">
        <v>70</v>
      </c>
      <c r="CP4" s="139"/>
      <c r="CQ4" s="139"/>
      <c r="CR4" s="139"/>
      <c r="CS4" s="139"/>
      <c r="CT4" s="139"/>
      <c r="CU4" s="139"/>
      <c r="CV4" s="139"/>
      <c r="CW4" s="139"/>
      <c r="CX4" s="139"/>
      <c r="CY4" s="140"/>
      <c r="CZ4" s="145" t="s">
        <v>71</v>
      </c>
      <c r="DA4" s="145"/>
      <c r="DB4" s="145"/>
      <c r="DC4" s="145"/>
      <c r="DD4" s="145"/>
      <c r="DE4" s="145"/>
      <c r="DF4" s="145"/>
      <c r="DG4" s="145"/>
      <c r="DH4" s="145"/>
      <c r="DI4" s="145"/>
      <c r="DJ4" s="145"/>
      <c r="DK4" s="138" t="s">
        <v>72</v>
      </c>
      <c r="DL4" s="139"/>
      <c r="DM4" s="139"/>
      <c r="DN4" s="139"/>
      <c r="DO4" s="139"/>
      <c r="DP4" s="139"/>
      <c r="DQ4" s="139"/>
      <c r="DR4" s="139"/>
      <c r="DS4" s="139"/>
      <c r="DT4" s="139"/>
      <c r="DU4" s="140"/>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91</v>
      </c>
      <c r="AN5" s="47" t="s">
        <v>100</v>
      </c>
      <c r="AO5" s="47" t="s">
        <v>93</v>
      </c>
      <c r="AP5" s="47" t="s">
        <v>94</v>
      </c>
      <c r="AQ5" s="47" t="s">
        <v>95</v>
      </c>
      <c r="AR5" s="47" t="s">
        <v>96</v>
      </c>
      <c r="AS5" s="47" t="s">
        <v>97</v>
      </c>
      <c r="AT5" s="47" t="s">
        <v>98</v>
      </c>
      <c r="AU5" s="47" t="s">
        <v>88</v>
      </c>
      <c r="AV5" s="47" t="s">
        <v>89</v>
      </c>
      <c r="AW5" s="47" t="s">
        <v>101</v>
      </c>
      <c r="AX5" s="47" t="s">
        <v>102</v>
      </c>
      <c r="AY5" s="47" t="s">
        <v>100</v>
      </c>
      <c r="AZ5" s="47" t="s">
        <v>93</v>
      </c>
      <c r="BA5" s="47" t="s">
        <v>94</v>
      </c>
      <c r="BB5" s="47" t="s">
        <v>95</v>
      </c>
      <c r="BC5" s="47" t="s">
        <v>96</v>
      </c>
      <c r="BD5" s="47" t="s">
        <v>97</v>
      </c>
      <c r="BE5" s="47" t="s">
        <v>98</v>
      </c>
      <c r="BF5" s="47" t="s">
        <v>88</v>
      </c>
      <c r="BG5" s="47" t="s">
        <v>89</v>
      </c>
      <c r="BH5" s="47" t="s">
        <v>90</v>
      </c>
      <c r="BI5" s="47" t="s">
        <v>103</v>
      </c>
      <c r="BJ5" s="47" t="s">
        <v>92</v>
      </c>
      <c r="BK5" s="47" t="s">
        <v>93</v>
      </c>
      <c r="BL5" s="47" t="s">
        <v>94</v>
      </c>
      <c r="BM5" s="47" t="s">
        <v>95</v>
      </c>
      <c r="BN5" s="47" t="s">
        <v>96</v>
      </c>
      <c r="BO5" s="47" t="s">
        <v>97</v>
      </c>
      <c r="BP5" s="47" t="s">
        <v>98</v>
      </c>
      <c r="BQ5" s="47" t="s">
        <v>88</v>
      </c>
      <c r="BR5" s="47" t="s">
        <v>89</v>
      </c>
      <c r="BS5" s="47" t="s">
        <v>101</v>
      </c>
      <c r="BT5" s="47" t="s">
        <v>103</v>
      </c>
      <c r="BU5" s="47" t="s">
        <v>92</v>
      </c>
      <c r="BV5" s="47" t="s">
        <v>93</v>
      </c>
      <c r="BW5" s="47" t="s">
        <v>94</v>
      </c>
      <c r="BX5" s="47" t="s">
        <v>95</v>
      </c>
      <c r="BY5" s="47" t="s">
        <v>96</v>
      </c>
      <c r="BZ5" s="47" t="s">
        <v>97</v>
      </c>
      <c r="CA5" s="47" t="s">
        <v>98</v>
      </c>
      <c r="CB5" s="47" t="s">
        <v>88</v>
      </c>
      <c r="CC5" s="47" t="s">
        <v>104</v>
      </c>
      <c r="CD5" s="47" t="s">
        <v>90</v>
      </c>
      <c r="CE5" s="47" t="s">
        <v>103</v>
      </c>
      <c r="CF5" s="47" t="s">
        <v>92</v>
      </c>
      <c r="CG5" s="47" t="s">
        <v>93</v>
      </c>
      <c r="CH5" s="47" t="s">
        <v>94</v>
      </c>
      <c r="CI5" s="47" t="s">
        <v>95</v>
      </c>
      <c r="CJ5" s="47" t="s">
        <v>96</v>
      </c>
      <c r="CK5" s="47" t="s">
        <v>97</v>
      </c>
      <c r="CL5" s="47" t="s">
        <v>98</v>
      </c>
      <c r="CM5" s="148"/>
      <c r="CN5" s="148"/>
      <c r="CO5" s="47" t="s">
        <v>88</v>
      </c>
      <c r="CP5" s="47" t="s">
        <v>89</v>
      </c>
      <c r="CQ5" s="47" t="s">
        <v>90</v>
      </c>
      <c r="CR5" s="47" t="s">
        <v>91</v>
      </c>
      <c r="CS5" s="47" t="s">
        <v>92</v>
      </c>
      <c r="CT5" s="47" t="s">
        <v>93</v>
      </c>
      <c r="CU5" s="47" t="s">
        <v>94</v>
      </c>
      <c r="CV5" s="47" t="s">
        <v>95</v>
      </c>
      <c r="CW5" s="47" t="s">
        <v>96</v>
      </c>
      <c r="CX5" s="47" t="s">
        <v>97</v>
      </c>
      <c r="CY5" s="47" t="s">
        <v>98</v>
      </c>
      <c r="CZ5" s="47" t="s">
        <v>105</v>
      </c>
      <c r="DA5" s="47" t="s">
        <v>104</v>
      </c>
      <c r="DB5" s="47" t="s">
        <v>90</v>
      </c>
      <c r="DC5" s="47" t="s">
        <v>103</v>
      </c>
      <c r="DD5" s="47" t="s">
        <v>92</v>
      </c>
      <c r="DE5" s="47" t="s">
        <v>93</v>
      </c>
      <c r="DF5" s="47" t="s">
        <v>94</v>
      </c>
      <c r="DG5" s="47" t="s">
        <v>95</v>
      </c>
      <c r="DH5" s="47" t="s">
        <v>96</v>
      </c>
      <c r="DI5" s="47" t="s">
        <v>97</v>
      </c>
      <c r="DJ5" s="47" t="s">
        <v>35</v>
      </c>
      <c r="DK5" s="47" t="s">
        <v>88</v>
      </c>
      <c r="DL5" s="47" t="s">
        <v>89</v>
      </c>
      <c r="DM5" s="47" t="s">
        <v>90</v>
      </c>
      <c r="DN5" s="47" t="s">
        <v>103</v>
      </c>
      <c r="DO5" s="47" t="s">
        <v>100</v>
      </c>
      <c r="DP5" s="47" t="s">
        <v>93</v>
      </c>
      <c r="DQ5" s="47" t="s">
        <v>94</v>
      </c>
      <c r="DR5" s="47" t="s">
        <v>95</v>
      </c>
      <c r="DS5" s="47" t="s">
        <v>96</v>
      </c>
      <c r="DT5" s="47" t="s">
        <v>97</v>
      </c>
      <c r="DU5" s="47" t="s">
        <v>98</v>
      </c>
    </row>
    <row r="6" spans="1:125" s="54" customFormat="1" x14ac:dyDescent="0.15">
      <c r="A6" s="37" t="s">
        <v>106</v>
      </c>
      <c r="B6" s="48">
        <f>B8</f>
        <v>2021</v>
      </c>
      <c r="C6" s="48">
        <f t="shared" ref="C6:X6" si="1">C8</f>
        <v>20001</v>
      </c>
      <c r="D6" s="48">
        <f t="shared" si="1"/>
        <v>47</v>
      </c>
      <c r="E6" s="48">
        <f t="shared" si="1"/>
        <v>14</v>
      </c>
      <c r="F6" s="48">
        <f t="shared" si="1"/>
        <v>0</v>
      </c>
      <c r="G6" s="48">
        <f t="shared" si="1"/>
        <v>2</v>
      </c>
      <c r="H6" s="48" t="str">
        <f>SUBSTITUTE(H8,"　","")</f>
        <v>青森県</v>
      </c>
      <c r="I6" s="48" t="str">
        <f t="shared" si="1"/>
        <v>県営駐車場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 届出駐車場</v>
      </c>
      <c r="Q6" s="50" t="str">
        <f t="shared" si="1"/>
        <v>立体式</v>
      </c>
      <c r="R6" s="51">
        <f t="shared" si="1"/>
        <v>38</v>
      </c>
      <c r="S6" s="50" t="str">
        <f t="shared" si="1"/>
        <v>公共施設</v>
      </c>
      <c r="T6" s="50" t="str">
        <f t="shared" si="1"/>
        <v>無</v>
      </c>
      <c r="U6" s="51">
        <f t="shared" si="1"/>
        <v>5974</v>
      </c>
      <c r="V6" s="51">
        <f t="shared" si="1"/>
        <v>510</v>
      </c>
      <c r="W6" s="51">
        <f t="shared" si="1"/>
        <v>210</v>
      </c>
      <c r="X6" s="50" t="str">
        <f t="shared" si="1"/>
        <v>利用料金制</v>
      </c>
      <c r="Y6" s="52">
        <f>IF(Y8="-",NA(),Y8)</f>
        <v>249.9</v>
      </c>
      <c r="Z6" s="52">
        <f t="shared" ref="Z6:AH6" si="2">IF(Z8="-",NA(),Z8)</f>
        <v>248.4</v>
      </c>
      <c r="AA6" s="52">
        <f t="shared" si="2"/>
        <v>258.2</v>
      </c>
      <c r="AB6" s="52">
        <f t="shared" si="2"/>
        <v>136.5</v>
      </c>
      <c r="AC6" s="52">
        <f t="shared" si="2"/>
        <v>372.4</v>
      </c>
      <c r="AD6" s="52">
        <f t="shared" si="2"/>
        <v>204.3</v>
      </c>
      <c r="AE6" s="52">
        <f t="shared" si="2"/>
        <v>224.9</v>
      </c>
      <c r="AF6" s="52">
        <f t="shared" si="2"/>
        <v>230.7</v>
      </c>
      <c r="AG6" s="52">
        <f t="shared" si="2"/>
        <v>166.4</v>
      </c>
      <c r="AH6" s="52">
        <f t="shared" si="2"/>
        <v>177.9</v>
      </c>
      <c r="AI6" s="49" t="str">
        <f>IF(AI8="-","",IF(AI8="-","【-】","【"&amp;SUBSTITUTE(TEXT(AI8,"#,##0.0"),"-","△")&amp;"】"))</f>
        <v>【236.1】</v>
      </c>
      <c r="AJ6" s="52">
        <f>IF(AJ8="-",NA(),AJ8)</f>
        <v>0</v>
      </c>
      <c r="AK6" s="52">
        <f t="shared" ref="AK6:AS6" si="3">IF(AK8="-",NA(),AK8)</f>
        <v>0</v>
      </c>
      <c r="AL6" s="52">
        <f t="shared" si="3"/>
        <v>0</v>
      </c>
      <c r="AM6" s="52">
        <f t="shared" si="3"/>
        <v>0</v>
      </c>
      <c r="AN6" s="52">
        <f t="shared" si="3"/>
        <v>0</v>
      </c>
      <c r="AO6" s="52">
        <f t="shared" si="3"/>
        <v>3.8</v>
      </c>
      <c r="AP6" s="52">
        <f t="shared" si="3"/>
        <v>3.6</v>
      </c>
      <c r="AQ6" s="52">
        <f t="shared" si="3"/>
        <v>1.7</v>
      </c>
      <c r="AR6" s="52">
        <f t="shared" si="3"/>
        <v>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14</v>
      </c>
      <c r="BA6" s="53">
        <f t="shared" si="4"/>
        <v>11</v>
      </c>
      <c r="BB6" s="53">
        <f t="shared" si="4"/>
        <v>7</v>
      </c>
      <c r="BC6" s="53">
        <f t="shared" si="4"/>
        <v>260</v>
      </c>
      <c r="BD6" s="53">
        <f t="shared" si="4"/>
        <v>15564</v>
      </c>
      <c r="BE6" s="51" t="str">
        <f>IF(BE8="-","",IF(BE8="-","【-】","【"&amp;SUBSTITUTE(TEXT(BE8,"#,##0"),"-","△")&amp;"】"))</f>
        <v>【3,111】</v>
      </c>
      <c r="BF6" s="52">
        <f>IF(BF8="-",NA(),BF8)</f>
        <v>63.6</v>
      </c>
      <c r="BG6" s="52">
        <f t="shared" ref="BG6:BO6" si="5">IF(BG8="-",NA(),BG8)</f>
        <v>63</v>
      </c>
      <c r="BH6" s="52">
        <f t="shared" si="5"/>
        <v>65.2</v>
      </c>
      <c r="BI6" s="52">
        <f t="shared" si="5"/>
        <v>30.3</v>
      </c>
      <c r="BJ6" s="52">
        <f t="shared" si="5"/>
        <v>74.900000000000006</v>
      </c>
      <c r="BK6" s="52">
        <f t="shared" si="5"/>
        <v>32.299999999999997</v>
      </c>
      <c r="BL6" s="52">
        <f t="shared" si="5"/>
        <v>43.4</v>
      </c>
      <c r="BM6" s="52">
        <f t="shared" si="5"/>
        <v>36.200000000000003</v>
      </c>
      <c r="BN6" s="52">
        <f t="shared" si="5"/>
        <v>-15.8</v>
      </c>
      <c r="BO6" s="52">
        <f t="shared" si="5"/>
        <v>5</v>
      </c>
      <c r="BP6" s="49" t="str">
        <f>IF(BP8="-","",IF(BP8="-","【-】","【"&amp;SUBSTITUTE(TEXT(BP8,"#,##0.0"),"-","△")&amp;"】"))</f>
        <v>【0.8】</v>
      </c>
      <c r="BQ6" s="53">
        <f>IF(BQ8="-",NA(),BQ8)</f>
        <v>70333</v>
      </c>
      <c r="BR6" s="53">
        <f t="shared" ref="BR6:BZ6" si="6">IF(BR8="-",NA(),BR8)</f>
        <v>69580</v>
      </c>
      <c r="BS6" s="53">
        <f t="shared" si="6"/>
        <v>69288</v>
      </c>
      <c r="BT6" s="53">
        <f t="shared" si="6"/>
        <v>27922</v>
      </c>
      <c r="BU6" s="53">
        <f t="shared" si="6"/>
        <v>29666</v>
      </c>
      <c r="BV6" s="53">
        <f t="shared" si="6"/>
        <v>22549</v>
      </c>
      <c r="BW6" s="53">
        <f t="shared" si="6"/>
        <v>26255</v>
      </c>
      <c r="BX6" s="53">
        <f t="shared" si="6"/>
        <v>24482</v>
      </c>
      <c r="BY6" s="53">
        <f t="shared" si="6"/>
        <v>13494</v>
      </c>
      <c r="BZ6" s="53">
        <f t="shared" si="6"/>
        <v>17746</v>
      </c>
      <c r="CA6" s="51" t="str">
        <f>IF(CA8="-","",IF(CA8="-","【-】","【"&amp;SUBSTITUTE(TEXT(CA8,"#,##0"),"-","△")&amp;"】"))</f>
        <v>【10,906】</v>
      </c>
      <c r="CB6" s="52"/>
      <c r="CC6" s="52"/>
      <c r="CD6" s="52"/>
      <c r="CE6" s="52"/>
      <c r="CF6" s="52"/>
      <c r="CG6" s="52"/>
      <c r="CH6" s="52"/>
      <c r="CI6" s="52"/>
      <c r="CJ6" s="52"/>
      <c r="CK6" s="52"/>
      <c r="CL6" s="49" t="s">
        <v>107</v>
      </c>
      <c r="CM6" s="51">
        <f t="shared" ref="CM6:CN6" si="7">CM8</f>
        <v>188206</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119.2</v>
      </c>
      <c r="DF6" s="52">
        <f t="shared" si="8"/>
        <v>107.2</v>
      </c>
      <c r="DG6" s="52">
        <f t="shared" si="8"/>
        <v>1555</v>
      </c>
      <c r="DH6" s="52">
        <f t="shared" si="8"/>
        <v>69.3</v>
      </c>
      <c r="DI6" s="52">
        <f t="shared" si="8"/>
        <v>93</v>
      </c>
      <c r="DJ6" s="49" t="str">
        <f>IF(DJ8="-","",IF(DJ8="-","【-】","【"&amp;SUBSTITUTE(TEXT(DJ8,"#,##0.0"),"-","△")&amp;"】"))</f>
        <v>【99.8】</v>
      </c>
      <c r="DK6" s="52">
        <f>IF(DK8="-",NA(),DK8)</f>
        <v>46.9</v>
      </c>
      <c r="DL6" s="52">
        <f t="shared" ref="DL6:DT6" si="9">IF(DL8="-",NA(),DL8)</f>
        <v>45.5</v>
      </c>
      <c r="DM6" s="52">
        <f t="shared" si="9"/>
        <v>44.5</v>
      </c>
      <c r="DN6" s="52">
        <f t="shared" si="9"/>
        <v>36.1</v>
      </c>
      <c r="DO6" s="52">
        <f t="shared" si="9"/>
        <v>17.8</v>
      </c>
      <c r="DP6" s="52">
        <f t="shared" si="9"/>
        <v>159.4</v>
      </c>
      <c r="DQ6" s="52">
        <f t="shared" si="9"/>
        <v>160</v>
      </c>
      <c r="DR6" s="52">
        <f t="shared" si="9"/>
        <v>164.6</v>
      </c>
      <c r="DS6" s="52">
        <f t="shared" si="9"/>
        <v>140.30000000000001</v>
      </c>
      <c r="DT6" s="52">
        <f t="shared" si="9"/>
        <v>147.30000000000001</v>
      </c>
      <c r="DU6" s="49" t="str">
        <f>IF(DU8="-","",IF(DU8="-","【-】","【"&amp;SUBSTITUTE(TEXT(DU8,"#,##0.0"),"-","△")&amp;"】"))</f>
        <v>【178.5】</v>
      </c>
    </row>
    <row r="7" spans="1:125" s="54" customFormat="1" x14ac:dyDescent="0.15">
      <c r="A7" s="37" t="s">
        <v>108</v>
      </c>
      <c r="B7" s="48">
        <f t="shared" ref="B7:X7" si="10">B8</f>
        <v>2021</v>
      </c>
      <c r="C7" s="48">
        <f t="shared" si="10"/>
        <v>20001</v>
      </c>
      <c r="D7" s="48">
        <f t="shared" si="10"/>
        <v>47</v>
      </c>
      <c r="E7" s="48">
        <f t="shared" si="10"/>
        <v>14</v>
      </c>
      <c r="F7" s="48">
        <f t="shared" si="10"/>
        <v>0</v>
      </c>
      <c r="G7" s="48">
        <f t="shared" si="10"/>
        <v>2</v>
      </c>
      <c r="H7" s="48" t="str">
        <f t="shared" si="10"/>
        <v>青森県</v>
      </c>
      <c r="I7" s="48" t="str">
        <f t="shared" si="10"/>
        <v>県営駐車場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 届出駐車場</v>
      </c>
      <c r="Q7" s="50" t="str">
        <f t="shared" si="10"/>
        <v>立体式</v>
      </c>
      <c r="R7" s="51">
        <f t="shared" si="10"/>
        <v>38</v>
      </c>
      <c r="S7" s="50" t="str">
        <f t="shared" si="10"/>
        <v>公共施設</v>
      </c>
      <c r="T7" s="50" t="str">
        <f t="shared" si="10"/>
        <v>無</v>
      </c>
      <c r="U7" s="51">
        <f t="shared" si="10"/>
        <v>5974</v>
      </c>
      <c r="V7" s="51">
        <f t="shared" si="10"/>
        <v>510</v>
      </c>
      <c r="W7" s="51">
        <f t="shared" si="10"/>
        <v>210</v>
      </c>
      <c r="X7" s="50" t="str">
        <f t="shared" si="10"/>
        <v>利用料金制</v>
      </c>
      <c r="Y7" s="52">
        <f>Y8</f>
        <v>249.9</v>
      </c>
      <c r="Z7" s="52">
        <f t="shared" ref="Z7:AH7" si="11">Z8</f>
        <v>248.4</v>
      </c>
      <c r="AA7" s="52">
        <f t="shared" si="11"/>
        <v>258.2</v>
      </c>
      <c r="AB7" s="52">
        <f t="shared" si="11"/>
        <v>136.5</v>
      </c>
      <c r="AC7" s="52">
        <f t="shared" si="11"/>
        <v>372.4</v>
      </c>
      <c r="AD7" s="52">
        <f t="shared" si="11"/>
        <v>204.3</v>
      </c>
      <c r="AE7" s="52">
        <f t="shared" si="11"/>
        <v>224.9</v>
      </c>
      <c r="AF7" s="52">
        <f t="shared" si="11"/>
        <v>230.7</v>
      </c>
      <c r="AG7" s="52">
        <f t="shared" si="11"/>
        <v>166.4</v>
      </c>
      <c r="AH7" s="52">
        <f t="shared" si="11"/>
        <v>177.9</v>
      </c>
      <c r="AI7" s="49"/>
      <c r="AJ7" s="52">
        <f>AJ8</f>
        <v>0</v>
      </c>
      <c r="AK7" s="52">
        <f t="shared" ref="AK7:AS7" si="12">AK8</f>
        <v>0</v>
      </c>
      <c r="AL7" s="52">
        <f t="shared" si="12"/>
        <v>0</v>
      </c>
      <c r="AM7" s="52">
        <f t="shared" si="12"/>
        <v>0</v>
      </c>
      <c r="AN7" s="52">
        <f t="shared" si="12"/>
        <v>0</v>
      </c>
      <c r="AO7" s="52">
        <f t="shared" si="12"/>
        <v>3.8</v>
      </c>
      <c r="AP7" s="52">
        <f t="shared" si="12"/>
        <v>3.6</v>
      </c>
      <c r="AQ7" s="52">
        <f t="shared" si="12"/>
        <v>1.7</v>
      </c>
      <c r="AR7" s="52">
        <f t="shared" si="12"/>
        <v>9.9</v>
      </c>
      <c r="AS7" s="52">
        <f t="shared" si="12"/>
        <v>5.0999999999999996</v>
      </c>
      <c r="AT7" s="49"/>
      <c r="AU7" s="53">
        <f>AU8</f>
        <v>0</v>
      </c>
      <c r="AV7" s="53">
        <f t="shared" ref="AV7:BD7" si="13">AV8</f>
        <v>0</v>
      </c>
      <c r="AW7" s="53">
        <f t="shared" si="13"/>
        <v>0</v>
      </c>
      <c r="AX7" s="53">
        <f t="shared" si="13"/>
        <v>0</v>
      </c>
      <c r="AY7" s="53">
        <f t="shared" si="13"/>
        <v>0</v>
      </c>
      <c r="AZ7" s="53">
        <f t="shared" si="13"/>
        <v>14</v>
      </c>
      <c r="BA7" s="53">
        <f t="shared" si="13"/>
        <v>11</v>
      </c>
      <c r="BB7" s="53">
        <f t="shared" si="13"/>
        <v>7</v>
      </c>
      <c r="BC7" s="53">
        <f t="shared" si="13"/>
        <v>260</v>
      </c>
      <c r="BD7" s="53">
        <f t="shared" si="13"/>
        <v>15564</v>
      </c>
      <c r="BE7" s="51"/>
      <c r="BF7" s="52">
        <f>BF8</f>
        <v>63.6</v>
      </c>
      <c r="BG7" s="52">
        <f t="shared" ref="BG7:BO7" si="14">BG8</f>
        <v>63</v>
      </c>
      <c r="BH7" s="52">
        <f t="shared" si="14"/>
        <v>65.2</v>
      </c>
      <c r="BI7" s="52">
        <f t="shared" si="14"/>
        <v>30.3</v>
      </c>
      <c r="BJ7" s="52">
        <f t="shared" si="14"/>
        <v>74.900000000000006</v>
      </c>
      <c r="BK7" s="52">
        <f t="shared" si="14"/>
        <v>32.299999999999997</v>
      </c>
      <c r="BL7" s="52">
        <f t="shared" si="14"/>
        <v>43.4</v>
      </c>
      <c r="BM7" s="52">
        <f t="shared" si="14"/>
        <v>36.200000000000003</v>
      </c>
      <c r="BN7" s="52">
        <f t="shared" si="14"/>
        <v>-15.8</v>
      </c>
      <c r="BO7" s="52">
        <f t="shared" si="14"/>
        <v>5</v>
      </c>
      <c r="BP7" s="49"/>
      <c r="BQ7" s="53">
        <f>BQ8</f>
        <v>70333</v>
      </c>
      <c r="BR7" s="53">
        <f t="shared" ref="BR7:BZ7" si="15">BR8</f>
        <v>69580</v>
      </c>
      <c r="BS7" s="53">
        <f t="shared" si="15"/>
        <v>69288</v>
      </c>
      <c r="BT7" s="53">
        <f t="shared" si="15"/>
        <v>27922</v>
      </c>
      <c r="BU7" s="53">
        <f t="shared" si="15"/>
        <v>29666</v>
      </c>
      <c r="BV7" s="53">
        <f t="shared" si="15"/>
        <v>22549</v>
      </c>
      <c r="BW7" s="53">
        <f t="shared" si="15"/>
        <v>26255</v>
      </c>
      <c r="BX7" s="53">
        <f t="shared" si="15"/>
        <v>24482</v>
      </c>
      <c r="BY7" s="53">
        <f t="shared" si="15"/>
        <v>13494</v>
      </c>
      <c r="BZ7" s="53">
        <f t="shared" si="15"/>
        <v>17746</v>
      </c>
      <c r="CA7" s="51"/>
      <c r="CB7" s="52" t="s">
        <v>109</v>
      </c>
      <c r="CC7" s="52" t="s">
        <v>109</v>
      </c>
      <c r="CD7" s="52" t="s">
        <v>109</v>
      </c>
      <c r="CE7" s="52" t="s">
        <v>109</v>
      </c>
      <c r="CF7" s="52" t="s">
        <v>109</v>
      </c>
      <c r="CG7" s="52" t="s">
        <v>109</v>
      </c>
      <c r="CH7" s="52" t="s">
        <v>109</v>
      </c>
      <c r="CI7" s="52" t="s">
        <v>109</v>
      </c>
      <c r="CJ7" s="52" t="s">
        <v>109</v>
      </c>
      <c r="CK7" s="52" t="s">
        <v>107</v>
      </c>
      <c r="CL7" s="49"/>
      <c r="CM7" s="51">
        <f>CM8</f>
        <v>188206</v>
      </c>
      <c r="CN7" s="51">
        <f>CN8</f>
        <v>0</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119.2</v>
      </c>
      <c r="DF7" s="52">
        <f t="shared" si="16"/>
        <v>107.2</v>
      </c>
      <c r="DG7" s="52">
        <f t="shared" si="16"/>
        <v>1555</v>
      </c>
      <c r="DH7" s="52">
        <f t="shared" si="16"/>
        <v>69.3</v>
      </c>
      <c r="DI7" s="52">
        <f t="shared" si="16"/>
        <v>93</v>
      </c>
      <c r="DJ7" s="49"/>
      <c r="DK7" s="52">
        <f>DK8</f>
        <v>46.9</v>
      </c>
      <c r="DL7" s="52">
        <f t="shared" ref="DL7:DT7" si="17">DL8</f>
        <v>45.5</v>
      </c>
      <c r="DM7" s="52">
        <f t="shared" si="17"/>
        <v>44.5</v>
      </c>
      <c r="DN7" s="52">
        <f t="shared" si="17"/>
        <v>36.1</v>
      </c>
      <c r="DO7" s="52">
        <f t="shared" si="17"/>
        <v>17.8</v>
      </c>
      <c r="DP7" s="52">
        <f t="shared" si="17"/>
        <v>159.4</v>
      </c>
      <c r="DQ7" s="52">
        <f t="shared" si="17"/>
        <v>160</v>
      </c>
      <c r="DR7" s="52">
        <f t="shared" si="17"/>
        <v>164.6</v>
      </c>
      <c r="DS7" s="52">
        <f t="shared" si="17"/>
        <v>140.30000000000001</v>
      </c>
      <c r="DT7" s="52">
        <f t="shared" si="17"/>
        <v>147.30000000000001</v>
      </c>
      <c r="DU7" s="49"/>
    </row>
    <row r="8" spans="1:125" s="54" customFormat="1" x14ac:dyDescent="0.15">
      <c r="A8" s="37"/>
      <c r="B8" s="55">
        <v>2021</v>
      </c>
      <c r="C8" s="55">
        <v>20001</v>
      </c>
      <c r="D8" s="55">
        <v>47</v>
      </c>
      <c r="E8" s="55">
        <v>14</v>
      </c>
      <c r="F8" s="55">
        <v>0</v>
      </c>
      <c r="G8" s="55">
        <v>2</v>
      </c>
      <c r="H8" s="55" t="s">
        <v>110</v>
      </c>
      <c r="I8" s="55" t="s">
        <v>111</v>
      </c>
      <c r="J8" s="55" t="s">
        <v>112</v>
      </c>
      <c r="K8" s="55" t="s">
        <v>113</v>
      </c>
      <c r="L8" s="55" t="s">
        <v>114</v>
      </c>
      <c r="M8" s="55" t="s">
        <v>115</v>
      </c>
      <c r="N8" s="55" t="s">
        <v>116</v>
      </c>
      <c r="O8" s="56" t="s">
        <v>117</v>
      </c>
      <c r="P8" s="57" t="s">
        <v>118</v>
      </c>
      <c r="Q8" s="57" t="s">
        <v>119</v>
      </c>
      <c r="R8" s="58">
        <v>38</v>
      </c>
      <c r="S8" s="57" t="s">
        <v>120</v>
      </c>
      <c r="T8" s="57" t="s">
        <v>121</v>
      </c>
      <c r="U8" s="58">
        <v>5974</v>
      </c>
      <c r="V8" s="58">
        <v>510</v>
      </c>
      <c r="W8" s="58">
        <v>210</v>
      </c>
      <c r="X8" s="57" t="s">
        <v>122</v>
      </c>
      <c r="Y8" s="59">
        <v>249.9</v>
      </c>
      <c r="Z8" s="59">
        <v>248.4</v>
      </c>
      <c r="AA8" s="59">
        <v>258.2</v>
      </c>
      <c r="AB8" s="59">
        <v>136.5</v>
      </c>
      <c r="AC8" s="59">
        <v>372.4</v>
      </c>
      <c r="AD8" s="59">
        <v>204.3</v>
      </c>
      <c r="AE8" s="59">
        <v>224.9</v>
      </c>
      <c r="AF8" s="59">
        <v>230.7</v>
      </c>
      <c r="AG8" s="59">
        <v>166.4</v>
      </c>
      <c r="AH8" s="59">
        <v>177.9</v>
      </c>
      <c r="AI8" s="56">
        <v>236.1</v>
      </c>
      <c r="AJ8" s="59">
        <v>0</v>
      </c>
      <c r="AK8" s="59">
        <v>0</v>
      </c>
      <c r="AL8" s="59">
        <v>0</v>
      </c>
      <c r="AM8" s="59">
        <v>0</v>
      </c>
      <c r="AN8" s="59">
        <v>0</v>
      </c>
      <c r="AO8" s="59">
        <v>3.8</v>
      </c>
      <c r="AP8" s="59">
        <v>3.6</v>
      </c>
      <c r="AQ8" s="59">
        <v>1.7</v>
      </c>
      <c r="AR8" s="59">
        <v>9.9</v>
      </c>
      <c r="AS8" s="59">
        <v>5.0999999999999996</v>
      </c>
      <c r="AT8" s="56">
        <v>5.2</v>
      </c>
      <c r="AU8" s="60">
        <v>0</v>
      </c>
      <c r="AV8" s="60">
        <v>0</v>
      </c>
      <c r="AW8" s="60">
        <v>0</v>
      </c>
      <c r="AX8" s="60">
        <v>0</v>
      </c>
      <c r="AY8" s="60">
        <v>0</v>
      </c>
      <c r="AZ8" s="60">
        <v>14</v>
      </c>
      <c r="BA8" s="60">
        <v>11</v>
      </c>
      <c r="BB8" s="60">
        <v>7</v>
      </c>
      <c r="BC8" s="60">
        <v>260</v>
      </c>
      <c r="BD8" s="60">
        <v>15564</v>
      </c>
      <c r="BE8" s="60">
        <v>3111</v>
      </c>
      <c r="BF8" s="59">
        <v>63.6</v>
      </c>
      <c r="BG8" s="59">
        <v>63</v>
      </c>
      <c r="BH8" s="59">
        <v>65.2</v>
      </c>
      <c r="BI8" s="59">
        <v>30.3</v>
      </c>
      <c r="BJ8" s="59">
        <v>74.900000000000006</v>
      </c>
      <c r="BK8" s="59">
        <v>32.299999999999997</v>
      </c>
      <c r="BL8" s="59">
        <v>43.4</v>
      </c>
      <c r="BM8" s="59">
        <v>36.200000000000003</v>
      </c>
      <c r="BN8" s="59">
        <v>-15.8</v>
      </c>
      <c r="BO8" s="59">
        <v>5</v>
      </c>
      <c r="BP8" s="56">
        <v>0.8</v>
      </c>
      <c r="BQ8" s="60">
        <v>70333</v>
      </c>
      <c r="BR8" s="60">
        <v>69580</v>
      </c>
      <c r="BS8" s="60">
        <v>69288</v>
      </c>
      <c r="BT8" s="61">
        <v>27922</v>
      </c>
      <c r="BU8" s="61">
        <v>29666</v>
      </c>
      <c r="BV8" s="60">
        <v>22549</v>
      </c>
      <c r="BW8" s="60">
        <v>26255</v>
      </c>
      <c r="BX8" s="60">
        <v>24482</v>
      </c>
      <c r="BY8" s="60">
        <v>13494</v>
      </c>
      <c r="BZ8" s="60">
        <v>17746</v>
      </c>
      <c r="CA8" s="58">
        <v>10906</v>
      </c>
      <c r="CB8" s="59" t="s">
        <v>114</v>
      </c>
      <c r="CC8" s="59" t="s">
        <v>114</v>
      </c>
      <c r="CD8" s="59" t="s">
        <v>114</v>
      </c>
      <c r="CE8" s="59" t="s">
        <v>114</v>
      </c>
      <c r="CF8" s="59" t="s">
        <v>114</v>
      </c>
      <c r="CG8" s="59" t="s">
        <v>114</v>
      </c>
      <c r="CH8" s="59" t="s">
        <v>114</v>
      </c>
      <c r="CI8" s="59" t="s">
        <v>114</v>
      </c>
      <c r="CJ8" s="59" t="s">
        <v>114</v>
      </c>
      <c r="CK8" s="59" t="s">
        <v>114</v>
      </c>
      <c r="CL8" s="56" t="s">
        <v>114</v>
      </c>
      <c r="CM8" s="58">
        <v>188206</v>
      </c>
      <c r="CN8" s="58">
        <v>0</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119.2</v>
      </c>
      <c r="DF8" s="59">
        <v>107.2</v>
      </c>
      <c r="DG8" s="59">
        <v>1555</v>
      </c>
      <c r="DH8" s="59">
        <v>69.3</v>
      </c>
      <c r="DI8" s="59">
        <v>93</v>
      </c>
      <c r="DJ8" s="56">
        <v>99.8</v>
      </c>
      <c r="DK8" s="59">
        <v>46.9</v>
      </c>
      <c r="DL8" s="59">
        <v>45.5</v>
      </c>
      <c r="DM8" s="59">
        <v>44.5</v>
      </c>
      <c r="DN8" s="59">
        <v>36.1</v>
      </c>
      <c r="DO8" s="59">
        <v>17.8</v>
      </c>
      <c r="DP8" s="59">
        <v>159.4</v>
      </c>
      <c r="DQ8" s="59">
        <v>160</v>
      </c>
      <c r="DR8" s="59">
        <v>164.6</v>
      </c>
      <c r="DS8" s="59">
        <v>140.30000000000001</v>
      </c>
      <c r="DT8" s="59">
        <v>147.30000000000001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2022-12-09T03:24:01Z</dcterms:created>
  <dcterms:modified xsi:type="dcterms:W3CDTF">2023-01-17T06:55:49Z</dcterms:modified>
  <cp:category/>
</cp:coreProperties>
</file>