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5.51\disk1\03　予算・出納班\15 決算統計（財分）\R4決算統計（R3年度）\08経営比較分析\02_事業班回答\"/>
    </mc:Choice>
  </mc:AlternateContent>
  <workbookProtection workbookAlgorithmName="SHA-512" workbookHashValue="VCXtriUIIo4w/TddcLYAgRdkq6tkdPimDNi8b4QuJVSJ2/bdeDTXP1yTHkA6SyzysFgCsmbPM9ESMDAOrQcl8g==" workbookSaltValue="Y88Qy/rI4NvmFHDCwErC3w=="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<sst xmlns="http://schemas.openxmlformats.org/spreadsheetml/2006/main" count="228" uniqueCount="115">
  <si>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</si>
  <si>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</si>
  <si>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</si>
  <si>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</si>
  <si>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</si>
  <si>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</si>
  <si>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</si>
  <si>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</si>
  <si>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</si>
  <si>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</si>
  <si>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</si>
  <si>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</si>
  <si>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</si>
  <si>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</si>
  <si>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</si>
  <si>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</si>
  <si>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</si>
  <si>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</si>
  <si>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</si>
  <si>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</si>
  <si>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</si>
  <si>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</si>
  <si>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</si>
  <si>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</si>
  <si>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</si>
  <si>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</si>
  <si>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</si>
  <si>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</si>
  <si>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</si>
  <si>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</si>
  <si>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</si>
  <si>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</si>
  <si>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</si>
  <si>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</si>
  <si>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</si>
  <si>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</si>
  <si>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</si>
  <si>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</si>
  <si>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</si>
  <si>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</si>
  <si>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</si>
  <si>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</si>
  <si>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</si>
  <si>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</si>
  <si>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</si>
  <si>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</si>
  <si>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</si>
  <si>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</si>
  <si>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</si>
  <si>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</si>
  <si>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</si>
  <si>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</si>
  <si>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</si>
  <si>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</si>
  <si>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</si>
  <si>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</si>
  <si>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</si>
  <si>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</si>
  <si>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</si>
  <si>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</si>
  <si>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</si>
  <si>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</si>
  <si>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</si>
  <si>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</si>
  <si>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</si>
  <si>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</si>
  <si>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</si>
  <si>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</si>
  <si>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</si>
  <si>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</si>
  <si>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</si>
  <si>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</si>
  <si>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</si>
  <si>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</si>
  <si>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</si>
  <si>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</si>
  <si>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</si>
  <si>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</si>
  <si>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</si>
  <si>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</si>
  <si>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</si>
  <si>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</si>
  <si>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</si>
  <si>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</si>
  <si>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</si>
  <si>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</si>
  <si>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</si>
  <si>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</si>
  <si>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</si>
  <si>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</si>
  <si>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</si>
  <si>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</si>
  <si>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</si>
  <si>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</si>
  <si>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</si>
  <si>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</si>
  <si>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</si>
  <si>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</si>
  <si>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</si>
  <si>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</si>
  <si>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</si>
  <si>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</si>
  <si>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</si>
  <si>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</si>
  <si>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</si>
  <si>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</si>
  <si>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</si>
  <si>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</si>
  <si>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</si>
  <si>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</si>
  <si>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</si>
  <si>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</si>
  <si>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管路等は長寿命化の措置を講じることにより耐用年数以上の期間の使用が可能になることから，劣化・老朽化等の状況を調査しながら，適宜長寿命化及び更新の措置を講じています。管路の強靱化対策については，東日本大震災の教訓を踏まえた耐震化やループ化等に積極的に取り組んでいます。</t>
    <phoneticPr fontId="4"/>
  </si>
  <si>
    <r>
      <t>　宮城県では、令和4年4月1日から、「官民連携」により民の力を最大限活用した「宮城県上工下水一体官民連携運営事業」（みやぎ型管理運営方式）を令和4年4月1日から始めています。
　水道用水供給事業の経営状況は，健全性が確保され安定して推移</t>
    </r>
    <r>
      <rPr>
        <sz val="11"/>
        <rFont val="ＭＳ ゴシック"/>
        <family val="3"/>
        <charset val="128"/>
      </rPr>
      <t>しており，令和2年4月には，初期投資に係る企業債償還が令和元年度に完了したことにより，料金の減額改定を行っています。
　しかしながら，今後は長期人口減少社会の到来等による水需要の逓減や老朽管路更新費用の増加など経営を取り巻く環境は厳しさを増してくることから，これらの諸課題に対応するため，「宮城県企業局水道事業経営管理戦略プラン」に掲げた各施策について計画的に取り組んでいきます。</t>
    </r>
    <rPh sb="1" eb="4">
      <t>ミヤギケン</t>
    </rPh>
    <rPh sb="7" eb="9">
      <t>レイワ</t>
    </rPh>
    <rPh sb="10" eb="11">
      <t>ネン</t>
    </rPh>
    <rPh sb="12" eb="13">
      <t>ガツ</t>
    </rPh>
    <rPh sb="14" eb="15">
      <t>ニチ</t>
    </rPh>
    <rPh sb="123" eb="125">
      <t>レイワ</t>
    </rPh>
    <phoneticPr fontId="4"/>
  </si>
  <si>
    <r>
      <t xml:space="preserve"> 経常収支比率は100％を超え，累積欠損金もなく，経営は安定しています。
　類似団体平均より高くなっていた経常収支比率及び料金回収率は，令和２年４月の料金改定において，算定方法を資金収支方式から損益収支方式に見直したことにより，類似団体平均に近づいています。</t>
    </r>
    <r>
      <rPr>
        <sz val="11"/>
        <rFont val="ＭＳ ゴシック"/>
        <family val="3"/>
        <charset val="128"/>
      </rPr>
      <t xml:space="preserve">
　給水原価は，水源を確保するためのダム建設負担金や給水エリアが広範囲で管路敷設費用等の設備投資が多額であったことから減価償却費負担が高額である一方で，給水人口が当初見込んだほどには増加せず，水需要が伸び悩んだことから，類似団体平均よ</t>
    </r>
    <r>
      <rPr>
        <sz val="11"/>
        <color theme="1"/>
        <rFont val="ＭＳ ゴシック"/>
        <family val="3"/>
        <charset val="128"/>
      </rPr>
      <t>り高くなっています。
　また，企業債残高対給水収益比率は，初期投資に係る企業債償還が令和元年度に完了したことから，今後低下傾向となっています。施設利用率は類似団体平均よりは高いですが，水需要の伸び悩みにより長期的には低下傾向にあります。</t>
    </r>
    <rPh sb="38" eb="40">
      <t>ルイジ</t>
    </rPh>
    <rPh sb="40" eb="42">
      <t>ダンタイ</t>
    </rPh>
    <rPh sb="42" eb="44">
      <t>ヘイキン</t>
    </rPh>
    <rPh sb="46" eb="47">
      <t>タカ</t>
    </rPh>
    <rPh sb="53" eb="55">
      <t>ケイジョウ</t>
    </rPh>
    <rPh sb="55" eb="57">
      <t>シュウシ</t>
    </rPh>
    <rPh sb="57" eb="59">
      <t>ヒリツ</t>
    </rPh>
    <rPh sb="59" eb="60">
      <t>オヨ</t>
    </rPh>
    <rPh sb="61" eb="63">
      <t>リョウキン</t>
    </rPh>
    <rPh sb="63" eb="66">
      <t>カイシュウリツ</t>
    </rPh>
    <rPh sb="68" eb="70">
      <t>レイワ</t>
    </rPh>
    <rPh sb="71" eb="72">
      <t>ネン</t>
    </rPh>
    <rPh sb="73" eb="74">
      <t>ガツ</t>
    </rPh>
    <rPh sb="75" eb="77">
      <t>リョウキン</t>
    </rPh>
    <rPh sb="77" eb="79">
      <t>カイテイ</t>
    </rPh>
    <rPh sb="84" eb="86">
      <t>サンテイ</t>
    </rPh>
    <rPh sb="86" eb="88">
      <t>ホウホウ</t>
    </rPh>
    <rPh sb="89" eb="91">
      <t>シキン</t>
    </rPh>
    <rPh sb="91" eb="93">
      <t>シュウシ</t>
    </rPh>
    <rPh sb="93" eb="95">
      <t>ホウシキ</t>
    </rPh>
    <rPh sb="97" eb="99">
      <t>ソンエキ</t>
    </rPh>
    <rPh sb="99" eb="101">
      <t>シュウシ</t>
    </rPh>
    <rPh sb="101" eb="103">
      <t>ホウシキ</t>
    </rPh>
    <rPh sb="104" eb="106">
      <t>ミナオ</t>
    </rPh>
    <rPh sb="114" eb="116">
      <t>ルイジ</t>
    </rPh>
    <rPh sb="116" eb="118">
      <t>ダンタイ</t>
    </rPh>
    <rPh sb="118" eb="120">
      <t>ヘイキン</t>
    </rPh>
    <rPh sb="121" eb="122">
      <t>チカ</t>
    </rPh>
    <rPh sb="303" eb="305">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</si>
</sst>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0.34</c:v>
                </c:pt>
                <c:pt idx="1">
                  <c:v>0.46</c:v>
                </c:pt>
                <c:pt idx="2">
                  <c:v>0.53</c:v>
                </c:pt>
                <c:pt idx="3" formatCode="#,##0.00;&quot;△&quot;#,##0.00">
                  <c:v>0</c:v>
                </c:pt>
                <c:pt idx="4" formatCode="#,##0.00;&quot;△&quot;#,##0.00">
                  <c:v>0</c:v>
                </c:pt>
              </c:numCache>
            </c:numRef>
          </c:val>
          <c:extLst>
            <c:ext xmlns:c16="http://schemas.microsoft.com/office/drawing/2014/chart" uri="{C3380CC4-5D6E-409C-BE32-E72D297353CC}">
              <c16:uniqueId val="{00000000-FBBB-4FE6-AA0A-D95A234328D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0.27</c:v>
                </c:pt>
                <c:pt idx="1">
                  <c:v>0.24</c:v>
                </c:pt>
                <c:pt idx="2">
                  <c:v>0.2</c:v>
                </c:pt>
                <c:pt idx="3">
                  <c:v>0.32</c:v>
                </c:pt>
                <c:pt idx="4">
                  <c:v>0.28000000000000003</c:v>
                </c:pt>
              </c:numCache>
            </c:numRef>
          </c:val>
          <c:smooth val="0"/>
          <c:extLst>
            <c:ext xmlns:c16="http://schemas.microsoft.com/office/drawing/2014/chart" uri="{C3380CC4-5D6E-409C-BE32-E72D297353CC}">
              <c16:uniqueId val="{00000001-FBBB-4FE6-AA0A-D95A234328D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67.37</c:v>
                </c:pt>
                <c:pt idx="1">
                  <c:v>67.239999999999995</c:v>
                </c:pt>
                <c:pt idx="2">
                  <c:v>67.53</c:v>
                </c:pt>
                <c:pt idx="3">
                  <c:v>64.930000000000007</c:v>
                </c:pt>
                <c:pt idx="4">
                  <c:v>64.400000000000006</c:v>
                </c:pt>
              </c:numCache>
            </c:numRef>
          </c:val>
          <c:extLst>
            <c:ext xmlns:c16="http://schemas.microsoft.com/office/drawing/2014/chart" uri="{C3380CC4-5D6E-409C-BE32-E72D297353CC}">
              <c16:uniqueId val="{00000000-2A12-406E-B4C8-0C41724B4AE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62.19</c:v>
                </c:pt>
                <c:pt idx="1">
                  <c:v>61.77</c:v>
                </c:pt>
                <c:pt idx="2">
                  <c:v>61.69</c:v>
                </c:pt>
                <c:pt idx="3">
                  <c:v>62.26</c:v>
                </c:pt>
                <c:pt idx="4">
                  <c:v>62.22</c:v>
                </c:pt>
              </c:numCache>
            </c:numRef>
          </c:val>
          <c:smooth val="0"/>
          <c:extLst>
            <c:ext xmlns:c16="http://schemas.microsoft.com/office/drawing/2014/chart" uri="{C3380CC4-5D6E-409C-BE32-E72D297353CC}">
              <c16:uniqueId val="{00000001-2A12-406E-B4C8-0C41724B4AE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99.99</c:v>
                </c:pt>
                <c:pt idx="1">
                  <c:v>99.97</c:v>
                </c:pt>
                <c:pt idx="2">
                  <c:v>99.98</c:v>
                </c:pt>
                <c:pt idx="3">
                  <c:v>99.97</c:v>
                </c:pt>
                <c:pt idx="4">
                  <c:v>99.78</c:v>
                </c:pt>
              </c:numCache>
            </c:numRef>
          </c:val>
          <c:extLst>
            <c:ext xmlns:c16="http://schemas.microsoft.com/office/drawing/2014/chart" uri="{C3380CC4-5D6E-409C-BE32-E72D297353CC}">
              <c16:uniqueId val="{00000000-C31B-4032-BC1B-621511C421D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100.08</c:v>
                </c:pt>
                <c:pt idx="2">
                  <c:v>100</c:v>
                </c:pt>
                <c:pt idx="3">
                  <c:v>100.16</c:v>
                </c:pt>
                <c:pt idx="4">
                  <c:v>100.28</c:v>
                </c:pt>
              </c:numCache>
            </c:numRef>
          </c:val>
          <c:smooth val="0"/>
          <c:extLst>
            <c:ext xmlns:c16="http://schemas.microsoft.com/office/drawing/2014/chart" uri="{C3380CC4-5D6E-409C-BE32-E72D297353CC}">
              <c16:uniqueId val="{00000001-C31B-4032-BC1B-621511C421D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143.72999999999999</c:v>
                </c:pt>
                <c:pt idx="1">
                  <c:v>140.44</c:v>
                </c:pt>
                <c:pt idx="2">
                  <c:v>144.32</c:v>
                </c:pt>
                <c:pt idx="3">
                  <c:v>118.26</c:v>
                </c:pt>
                <c:pt idx="4">
                  <c:v>118.77</c:v>
                </c:pt>
              </c:numCache>
            </c:numRef>
          </c:val>
          <c:extLst>
            <c:ext xmlns:c16="http://schemas.microsoft.com/office/drawing/2014/chart" uri="{C3380CC4-5D6E-409C-BE32-E72D297353CC}">
              <c16:uniqueId val="{00000000-BAB1-4DF3-BEA6-F5E33E95D08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114.26</c:v>
                </c:pt>
                <c:pt idx="1">
                  <c:v>112.98</c:v>
                </c:pt>
                <c:pt idx="2">
                  <c:v>112.91</c:v>
                </c:pt>
                <c:pt idx="3">
                  <c:v>111.13</c:v>
                </c:pt>
                <c:pt idx="4">
                  <c:v>112.49</c:v>
                </c:pt>
              </c:numCache>
            </c:numRef>
          </c:val>
          <c:smooth val="0"/>
          <c:extLst>
            <c:ext xmlns:c16="http://schemas.microsoft.com/office/drawing/2014/chart" uri="{C3380CC4-5D6E-409C-BE32-E72D297353CC}">
              <c16:uniqueId val="{00000001-BAB1-4DF3-BEA6-F5E33E95D08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48.17</c:v>
                </c:pt>
                <c:pt idx="1">
                  <c:v>49.88</c:v>
                </c:pt>
                <c:pt idx="2">
                  <c:v>50.9</c:v>
                </c:pt>
                <c:pt idx="3">
                  <c:v>52.24</c:v>
                </c:pt>
                <c:pt idx="4">
                  <c:v>53.52</c:v>
                </c:pt>
              </c:numCache>
            </c:numRef>
          </c:val>
          <c:extLst>
            <c:ext xmlns:c16="http://schemas.microsoft.com/office/drawing/2014/chart" uri="{C3380CC4-5D6E-409C-BE32-E72D297353CC}">
              <c16:uniqueId val="{00000000-9347-4317-B224-706A3752F3A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54.73</c:v>
                </c:pt>
                <c:pt idx="1">
                  <c:v>55.77</c:v>
                </c:pt>
                <c:pt idx="2">
                  <c:v>56.48</c:v>
                </c:pt>
                <c:pt idx="3">
                  <c:v>57.5</c:v>
                </c:pt>
                <c:pt idx="4">
                  <c:v>58.52</c:v>
                </c:pt>
              </c:numCache>
            </c:numRef>
          </c:val>
          <c:smooth val="0"/>
          <c:extLst>
            <c:ext xmlns:c16="http://schemas.microsoft.com/office/drawing/2014/chart" uri="{C3380CC4-5D6E-409C-BE32-E72D297353CC}">
              <c16:uniqueId val="{00000001-9347-4317-B224-706A3752F3A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27.72</c:v>
                </c:pt>
                <c:pt idx="1">
                  <c:v>43.68</c:v>
                </c:pt>
                <c:pt idx="2">
                  <c:v>57.94</c:v>
                </c:pt>
                <c:pt idx="3">
                  <c:v>65.010000000000005</c:v>
                </c:pt>
                <c:pt idx="4">
                  <c:v>69.33</c:v>
                </c:pt>
              </c:numCache>
            </c:numRef>
          </c:val>
          <c:extLst>
            <c:ext xmlns:c16="http://schemas.microsoft.com/office/drawing/2014/chart" uri="{C3380CC4-5D6E-409C-BE32-E72D297353CC}">
              <c16:uniqueId val="{00000000-CC45-4103-A88C-E3307E2BB5A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22.46</c:v>
                </c:pt>
                <c:pt idx="1">
                  <c:v>25.84</c:v>
                </c:pt>
                <c:pt idx="2">
                  <c:v>27.61</c:v>
                </c:pt>
                <c:pt idx="3">
                  <c:v>30.3</c:v>
                </c:pt>
                <c:pt idx="4">
                  <c:v>31.74</c:v>
                </c:pt>
              </c:numCache>
            </c:numRef>
          </c:val>
          <c:smooth val="0"/>
          <c:extLst>
            <c:ext xmlns:c16="http://schemas.microsoft.com/office/drawing/2014/chart" uri="{C3380CC4-5D6E-409C-BE32-E72D297353CC}">
              <c16:uniqueId val="{00000001-CC45-4103-A88C-E3307E2BB5A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53-48FA-83D4-CD102BCF496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10.58</c:v>
                </c:pt>
                <c:pt idx="1">
                  <c:v>10.49</c:v>
                </c:pt>
                <c:pt idx="2">
                  <c:v>9.92</c:v>
                </c:pt>
                <c:pt idx="3">
                  <c:v>12.29</c:v>
                </c:pt>
                <c:pt idx="4">
                  <c:v>8.77</c:v>
                </c:pt>
              </c:numCache>
            </c:numRef>
          </c:val>
          <c:smooth val="0"/>
          <c:extLst>
            <c:ext xmlns:c16="http://schemas.microsoft.com/office/drawing/2014/chart" uri="{C3380CC4-5D6E-409C-BE32-E72D297353CC}">
              <c16:uniqueId val="{00000001-4653-48FA-83D4-CD102BCF496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189.97</c:v>
                </c:pt>
                <c:pt idx="1">
                  <c:v>262.86</c:v>
                </c:pt>
                <c:pt idx="2">
                  <c:v>339.35</c:v>
                </c:pt>
                <c:pt idx="3">
                  <c:v>387.39</c:v>
                </c:pt>
                <c:pt idx="4">
                  <c:v>472.36</c:v>
                </c:pt>
              </c:numCache>
            </c:numRef>
          </c:val>
          <c:extLst>
            <c:ext xmlns:c16="http://schemas.microsoft.com/office/drawing/2014/chart" uri="{C3380CC4-5D6E-409C-BE32-E72D297353CC}">
              <c16:uniqueId val="{00000000-E2B9-46F7-8CB7-E5A6BBA89B7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243.44</c:v>
                </c:pt>
                <c:pt idx="1">
                  <c:v>258.49</c:v>
                </c:pt>
                <c:pt idx="2">
                  <c:v>271.10000000000002</c:v>
                </c:pt>
                <c:pt idx="3">
                  <c:v>284.45</c:v>
                </c:pt>
                <c:pt idx="4">
                  <c:v>309.23</c:v>
                </c:pt>
              </c:numCache>
            </c:numRef>
          </c:val>
          <c:smooth val="0"/>
          <c:extLst>
            <c:ext xmlns:c16="http://schemas.microsoft.com/office/drawing/2014/chart" uri="{C3380CC4-5D6E-409C-BE32-E72D297353CC}">
              <c16:uniqueId val="{00000001-E2B9-46F7-8CB7-E5A6BBA89B7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284.8</c:v>
                </c:pt>
                <c:pt idx="1">
                  <c:v>251.02</c:v>
                </c:pt>
                <c:pt idx="2">
                  <c:v>222.59</c:v>
                </c:pt>
                <c:pt idx="3">
                  <c:v>249.7</c:v>
                </c:pt>
                <c:pt idx="4">
                  <c:v>222.88</c:v>
                </c:pt>
              </c:numCache>
            </c:numRef>
          </c:val>
          <c:extLst>
            <c:ext xmlns:c16="http://schemas.microsoft.com/office/drawing/2014/chart" uri="{C3380CC4-5D6E-409C-BE32-E72D297353CC}">
              <c16:uniqueId val="{00000000-9306-4704-A5A6-05D66216F48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303.26</c:v>
                </c:pt>
                <c:pt idx="1">
                  <c:v>290.31</c:v>
                </c:pt>
                <c:pt idx="2">
                  <c:v>272.95999999999998</c:v>
                </c:pt>
                <c:pt idx="3">
                  <c:v>260.95999999999998</c:v>
                </c:pt>
                <c:pt idx="4">
                  <c:v>240.07</c:v>
                </c:pt>
              </c:numCache>
            </c:numRef>
          </c:val>
          <c:smooth val="0"/>
          <c:extLst>
            <c:ext xmlns:c16="http://schemas.microsoft.com/office/drawing/2014/chart" uri="{C3380CC4-5D6E-409C-BE32-E72D297353CC}">
              <c16:uniqueId val="{00000001-9306-4704-A5A6-05D66216F48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150.04</c:v>
                </c:pt>
                <c:pt idx="1">
                  <c:v>145.78</c:v>
                </c:pt>
                <c:pt idx="2">
                  <c:v>150.49</c:v>
                </c:pt>
                <c:pt idx="3">
                  <c:v>120.57</c:v>
                </c:pt>
                <c:pt idx="4">
                  <c:v>120.36</c:v>
                </c:pt>
              </c:numCache>
            </c:numRef>
          </c:val>
          <c:extLst>
            <c:ext xmlns:c16="http://schemas.microsoft.com/office/drawing/2014/chart" uri="{C3380CC4-5D6E-409C-BE32-E72D297353CC}">
              <c16:uniqueId val="{00000000-272E-496D-A6A8-D8155B6698F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114.14</c:v>
                </c:pt>
                <c:pt idx="1">
                  <c:v>112.83</c:v>
                </c:pt>
                <c:pt idx="2">
                  <c:v>112.84</c:v>
                </c:pt>
                <c:pt idx="3">
                  <c:v>110.77</c:v>
                </c:pt>
                <c:pt idx="4">
                  <c:v>112.35</c:v>
                </c:pt>
              </c:numCache>
            </c:numRef>
          </c:val>
          <c:smooth val="0"/>
          <c:extLst>
            <c:ext xmlns:c16="http://schemas.microsoft.com/office/drawing/2014/chart" uri="{C3380CC4-5D6E-409C-BE32-E72D297353CC}">
              <c16:uniqueId val="{00000001-272E-496D-A6A8-D8155B6698F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97.68</c:v>
                </c:pt>
                <c:pt idx="1">
                  <c:v>100.74</c:v>
                </c:pt>
                <c:pt idx="2">
                  <c:v>97.3</c:v>
                </c:pt>
                <c:pt idx="3">
                  <c:v>101.87</c:v>
                </c:pt>
                <c:pt idx="4">
                  <c:v>102.69</c:v>
                </c:pt>
              </c:numCache>
            </c:numRef>
          </c:val>
          <c:extLst>
            <c:ext xmlns:c16="http://schemas.microsoft.com/office/drawing/2014/chart" uri="{C3380CC4-5D6E-409C-BE32-E72D297353CC}">
              <c16:uniqueId val="{00000000-602B-4240-8E0B-20509AEED08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73.03</c:v>
                </c:pt>
                <c:pt idx="1">
                  <c:v>73.86</c:v>
                </c:pt>
                <c:pt idx="2">
                  <c:v>73.849999999999994</c:v>
                </c:pt>
                <c:pt idx="3">
                  <c:v>73.180000000000007</c:v>
                </c:pt>
                <c:pt idx="4">
                  <c:v>73.05</c:v>
                </c:pt>
              </c:numCache>
            </c:numRef>
          </c:val>
          <c:smooth val="0"/>
          <c:extLst>
            <c:ext xmlns:c16="http://schemas.microsoft.com/office/drawing/2014/chart" uri="{C3380CC4-5D6E-409C-BE32-E72D297353CC}">
              <c16:uniqueId val="{00000001-602B-4240-8E0B-20509AEED08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宮城県</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用水供給事業</v>
      </c>
      <c r="Q8" s="44"/>
      <c r="R8" s="44"/>
      <c r="S8" s="44"/>
      <c r="T8" s="44"/>
      <c r="U8" s="44"/>
      <c r="V8" s="44"/>
      <c r="W8" s="44" t="str">
        <f>データ!$L$6</f>
        <v>B</v>
      </c>
      <c r="X8" s="44"/>
      <c r="Y8" s="44"/>
      <c r="Z8" s="44"/>
      <c r="AA8" s="44"/>
      <c r="AB8" s="44"/>
      <c r="AC8" s="44"/>
      <c r="AD8" s="44" t="str">
        <f>データ!$M$6</f>
        <v>自治体職員</v>
      </c>
      <c r="AE8" s="44"/>
      <c r="AF8" s="44"/>
      <c r="AG8" s="44"/>
      <c r="AH8" s="44"/>
      <c r="AI8" s="44"/>
      <c r="AJ8" s="44"/>
      <c r="AK8" s="2"/>
      <c r="AL8" s="45">
        <f>データ!$R$6</f>
        <v>2268355</v>
      </c>
      <c r="AM8" s="45"/>
      <c r="AN8" s="45"/>
      <c r="AO8" s="45"/>
      <c r="AP8" s="45"/>
      <c r="AQ8" s="45"/>
      <c r="AR8" s="45"/>
      <c r="AS8" s="45"/>
      <c r="AT8" s="46">
        <f>データ!$S$6</f>
        <v>7282.29</v>
      </c>
      <c r="AU8" s="47"/>
      <c r="AV8" s="47"/>
      <c r="AW8" s="47"/>
      <c r="AX8" s="47"/>
      <c r="AY8" s="47"/>
      <c r="AZ8" s="47"/>
      <c r="BA8" s="47"/>
      <c r="BB8" s="48">
        <f>データ!$T$6</f>
        <v>311.49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87.32</v>
      </c>
      <c r="J10" s="47"/>
      <c r="K10" s="47"/>
      <c r="L10" s="47"/>
      <c r="M10" s="47"/>
      <c r="N10" s="47"/>
      <c r="O10" s="81"/>
      <c r="P10" s="48">
        <f>データ!$P$6</f>
        <v>99.2</v>
      </c>
      <c r="Q10" s="48"/>
      <c r="R10" s="48"/>
      <c r="S10" s="48"/>
      <c r="T10" s="48"/>
      <c r="U10" s="48"/>
      <c r="V10" s="48"/>
      <c r="W10" s="45">
        <f>データ!$Q$6</f>
        <v>0</v>
      </c>
      <c r="X10" s="45"/>
      <c r="Y10" s="45"/>
      <c r="Z10" s="45"/>
      <c r="AA10" s="45"/>
      <c r="AB10" s="45"/>
      <c r="AC10" s="45"/>
      <c r="AD10" s="2"/>
      <c r="AE10" s="2"/>
      <c r="AF10" s="2"/>
      <c r="AG10" s="2"/>
      <c r="AH10" s="2"/>
      <c r="AI10" s="2"/>
      <c r="AJ10" s="2"/>
      <c r="AK10" s="2"/>
      <c r="AL10" s="45">
        <f>データ!$U$6</f>
        <v>1893898</v>
      </c>
      <c r="AM10" s="45"/>
      <c r="AN10" s="45"/>
      <c r="AO10" s="45"/>
      <c r="AP10" s="45"/>
      <c r="AQ10" s="45"/>
      <c r="AR10" s="45"/>
      <c r="AS10" s="45"/>
      <c r="AT10" s="46">
        <f>データ!$V$6</f>
        <v>4612.4799999999996</v>
      </c>
      <c r="AU10" s="47"/>
      <c r="AV10" s="47"/>
      <c r="AW10" s="47"/>
      <c r="AX10" s="47"/>
      <c r="AY10" s="47"/>
      <c r="AZ10" s="47"/>
      <c r="BA10" s="47"/>
      <c r="BB10" s="48">
        <f>データ!$W$6</f>
        <v>410.6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114</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【112.49】</v>
      </c>
      <c r="F85" s="13" t="str">
        <f>データ!AS6</f>
        <v>【8.77】</v>
      </c>
      <c r="G85" s="13" t="str">
        <f>データ!BD6</f>
        <v>【309.23】</v>
      </c>
      <c r="H85" s="13" t="str">
        <f>データ!BO6</f>
        <v>【240.07】</v>
      </c>
      <c r="I85" s="13" t="str">
        <f>データ!BZ6</f>
        <v>【112.35】</v>
      </c>
      <c r="J85" s="13" t="str">
        <f>データ!CK6</f>
        <v>【73.05】</v>
      </c>
      <c r="K85" s="13" t="str">
        <f>データ!CV6</f>
        <v>【62.22】</v>
      </c>
      <c r="L85" s="13" t="str">
        <f>データ!DG6</f>
        <v>【100.28】</v>
      </c>
      <c r="M85" s="13" t="str">
        <f>データ!DR6</f>
        <v>【58.52】</v>
      </c>
      <c r="N85" s="13" t="str">
        <f>データ!EC6</f>
        <v>【31.74】</v>
      </c>
      <c r="O85" s="13" t="str">
        <f>データ!EN6</f>
        <v>【0.28】</v>
      </c>
    </row>
  </sheetData>
  <sheetProtection algorithmName="SHA-512" hashValue="KPduzuRE83pV67MSqB23nH54qtETP1eaaTKMJU0MymXCgDgtkb2MlZnpAZwRW1xrcYkoBU/LbahxRfQJLQezpg==" saltValue="v0LVp9XBsYPj4nNFSe3e5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40002</v>
      </c>
      <c r="D6" s="20">
        <f t="shared" si="3"/>
        <v>46</v>
      </c>
      <c r="E6" s="20">
        <f t="shared" si="3"/>
        <v>1</v>
      </c>
      <c r="F6" s="20">
        <f t="shared" si="3"/>
        <v>0</v>
      </c>
      <c r="G6" s="20">
        <f t="shared" si="3"/>
        <v>2</v>
      </c>
      <c r="H6" s="20" t="str">
        <f t="shared" si="3"/>
        <v>宮城県</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87.32</v>
      </c>
      <c r="P6" s="21">
        <f t="shared" si="3"/>
        <v>99.2</v>
      </c>
      <c r="Q6" s="21">
        <f t="shared" si="3"/>
        <v>0</v>
      </c>
      <c r="R6" s="21">
        <f t="shared" si="3"/>
        <v>2268355</v>
      </c>
      <c r="S6" s="21">
        <f t="shared" si="3"/>
        <v>7282.29</v>
      </c>
      <c r="T6" s="21">
        <f t="shared" si="3"/>
        <v>311.49</v>
      </c>
      <c r="U6" s="21">
        <f t="shared" si="3"/>
        <v>1893898</v>
      </c>
      <c r="V6" s="21">
        <f t="shared" si="3"/>
        <v>4612.4799999999996</v>
      </c>
      <c r="W6" s="21">
        <f t="shared" si="3"/>
        <v>410.6</v>
      </c>
      <c r="X6" s="22">
        <f>IF(X7="",NA(),X7)</f>
        <v>143.72999999999999</v>
      </c>
      <c r="Y6" s="22">
        <f t="shared" ref="Y6:AG6" si="4">IF(Y7="",NA(),Y7)</f>
        <v>140.44</v>
      </c>
      <c r="Z6" s="22">
        <f t="shared" si="4"/>
        <v>144.32</v>
      </c>
      <c r="AA6" s="22">
        <f t="shared" si="4"/>
        <v>118.26</v>
      </c>
      <c r="AB6" s="22">
        <f t="shared" si="4"/>
        <v>118.77</v>
      </c>
      <c r="AC6" s="22">
        <f t="shared" si="4"/>
        <v>114.26</v>
      </c>
      <c r="AD6" s="22">
        <f t="shared" si="4"/>
        <v>112.98</v>
      </c>
      <c r="AE6" s="22">
        <f t="shared" si="4"/>
        <v>112.91</v>
      </c>
      <c r="AF6" s="22">
        <f t="shared" si="4"/>
        <v>111.13</v>
      </c>
      <c r="AG6" s="22">
        <f t="shared" si="4"/>
        <v>112.49</v>
      </c>
      <c r="AH6" s="21" t="str">
        <f>IF(AH7="","",IF(AH7="-","【-】","【"&amp;SUBSTITUTE(TEXT(AH7,"#,##0.00"),"-","△")&amp;"】"))</f>
        <v>【112.49】</v>
      </c>
      <c r="AI6" s="21">
        <f>IF(AI7="",NA(),AI7)</f>
        <v>0</v>
      </c>
      <c r="AJ6" s="21">
        <f t="shared" ref="AJ6:AR6" si="5">IF(AJ7="",NA(),AJ7)</f>
        <v>0</v>
      </c>
      <c r="AK6" s="21">
        <f t="shared" si="5"/>
        <v>0</v>
      </c>
      <c r="AL6" s="21">
        <f t="shared" si="5"/>
        <v>0</v>
      </c>
      <c r="AM6" s="21">
        <f t="shared" si="5"/>
        <v>0</v>
      </c>
      <c r="AN6" s="22">
        <f t="shared" si="5"/>
        <v>10.58</v>
      </c>
      <c r="AO6" s="22">
        <f t="shared" si="5"/>
        <v>10.49</v>
      </c>
      <c r="AP6" s="22">
        <f t="shared" si="5"/>
        <v>9.92</v>
      </c>
      <c r="AQ6" s="22">
        <f t="shared" si="5"/>
        <v>12.29</v>
      </c>
      <c r="AR6" s="22">
        <f t="shared" si="5"/>
        <v>8.77</v>
      </c>
      <c r="AS6" s="21" t="str">
        <f>IF(AS7="","",IF(AS7="-","【-】","【"&amp;SUBSTITUTE(TEXT(AS7,"#,##0.00"),"-","△")&amp;"】"))</f>
        <v>【8.77】</v>
      </c>
      <c r="AT6" s="22">
        <f>IF(AT7="",NA(),AT7)</f>
        <v>189.97</v>
      </c>
      <c r="AU6" s="22">
        <f t="shared" ref="AU6:BC6" si="6">IF(AU7="",NA(),AU7)</f>
        <v>262.86</v>
      </c>
      <c r="AV6" s="22">
        <f t="shared" si="6"/>
        <v>339.35</v>
      </c>
      <c r="AW6" s="22">
        <f t="shared" si="6"/>
        <v>387.39</v>
      </c>
      <c r="AX6" s="22">
        <f t="shared" si="6"/>
        <v>472.36</v>
      </c>
      <c r="AY6" s="22">
        <f t="shared" si="6"/>
        <v>243.44</v>
      </c>
      <c r="AZ6" s="22">
        <f t="shared" si="6"/>
        <v>258.49</v>
      </c>
      <c r="BA6" s="22">
        <f t="shared" si="6"/>
        <v>271.10000000000002</v>
      </c>
      <c r="BB6" s="22">
        <f t="shared" si="6"/>
        <v>284.45</v>
      </c>
      <c r="BC6" s="22">
        <f t="shared" si="6"/>
        <v>309.23</v>
      </c>
      <c r="BD6" s="21" t="str">
        <f>IF(BD7="","",IF(BD7="-","【-】","【"&amp;SUBSTITUTE(TEXT(BD7,"#,##0.00"),"-","△")&amp;"】"))</f>
        <v>【309.23】</v>
      </c>
      <c r="BE6" s="22">
        <f>IF(BE7="",NA(),BE7)</f>
        <v>284.8</v>
      </c>
      <c r="BF6" s="22">
        <f t="shared" ref="BF6:BN6" si="7">IF(BF7="",NA(),BF7)</f>
        <v>251.02</v>
      </c>
      <c r="BG6" s="22">
        <f t="shared" si="7"/>
        <v>222.59</v>
      </c>
      <c r="BH6" s="22">
        <f t="shared" si="7"/>
        <v>249.7</v>
      </c>
      <c r="BI6" s="22">
        <f t="shared" si="7"/>
        <v>222.88</v>
      </c>
      <c r="BJ6" s="22">
        <f t="shared" si="7"/>
        <v>303.26</v>
      </c>
      <c r="BK6" s="22">
        <f t="shared" si="7"/>
        <v>290.31</v>
      </c>
      <c r="BL6" s="22">
        <f t="shared" si="7"/>
        <v>272.95999999999998</v>
      </c>
      <c r="BM6" s="22">
        <f t="shared" si="7"/>
        <v>260.95999999999998</v>
      </c>
      <c r="BN6" s="22">
        <f t="shared" si="7"/>
        <v>240.07</v>
      </c>
      <c r="BO6" s="21" t="str">
        <f>IF(BO7="","",IF(BO7="-","【-】","【"&amp;SUBSTITUTE(TEXT(BO7,"#,##0.00"),"-","△")&amp;"】"))</f>
        <v>【240.07】</v>
      </c>
      <c r="BP6" s="22">
        <f>IF(BP7="",NA(),BP7)</f>
        <v>150.04</v>
      </c>
      <c r="BQ6" s="22">
        <f t="shared" ref="BQ6:BY6" si="8">IF(BQ7="",NA(),BQ7)</f>
        <v>145.78</v>
      </c>
      <c r="BR6" s="22">
        <f t="shared" si="8"/>
        <v>150.49</v>
      </c>
      <c r="BS6" s="22">
        <f t="shared" si="8"/>
        <v>120.57</v>
      </c>
      <c r="BT6" s="22">
        <f t="shared" si="8"/>
        <v>120.36</v>
      </c>
      <c r="BU6" s="22">
        <f t="shared" si="8"/>
        <v>114.14</v>
      </c>
      <c r="BV6" s="22">
        <f t="shared" si="8"/>
        <v>112.83</v>
      </c>
      <c r="BW6" s="22">
        <f t="shared" si="8"/>
        <v>112.84</v>
      </c>
      <c r="BX6" s="22">
        <f t="shared" si="8"/>
        <v>110.77</v>
      </c>
      <c r="BY6" s="22">
        <f t="shared" si="8"/>
        <v>112.35</v>
      </c>
      <c r="BZ6" s="21" t="str">
        <f>IF(BZ7="","",IF(BZ7="-","【-】","【"&amp;SUBSTITUTE(TEXT(BZ7,"#,##0.00"),"-","△")&amp;"】"))</f>
        <v>【112.35】</v>
      </c>
      <c r="CA6" s="22">
        <f>IF(CA7="",NA(),CA7)</f>
        <v>97.68</v>
      </c>
      <c r="CB6" s="22">
        <f t="shared" ref="CB6:CJ6" si="9">IF(CB7="",NA(),CB7)</f>
        <v>100.74</v>
      </c>
      <c r="CC6" s="22">
        <f t="shared" si="9"/>
        <v>97.3</v>
      </c>
      <c r="CD6" s="22">
        <f t="shared" si="9"/>
        <v>101.87</v>
      </c>
      <c r="CE6" s="22">
        <f t="shared" si="9"/>
        <v>102.69</v>
      </c>
      <c r="CF6" s="22">
        <f t="shared" si="9"/>
        <v>73.03</v>
      </c>
      <c r="CG6" s="22">
        <f t="shared" si="9"/>
        <v>73.86</v>
      </c>
      <c r="CH6" s="22">
        <f t="shared" si="9"/>
        <v>73.849999999999994</v>
      </c>
      <c r="CI6" s="22">
        <f t="shared" si="9"/>
        <v>73.180000000000007</v>
      </c>
      <c r="CJ6" s="22">
        <f t="shared" si="9"/>
        <v>73.05</v>
      </c>
      <c r="CK6" s="21" t="str">
        <f>IF(CK7="","",IF(CK7="-","【-】","【"&amp;SUBSTITUTE(TEXT(CK7,"#,##0.00"),"-","△")&amp;"】"))</f>
        <v>【73.05】</v>
      </c>
      <c r="CL6" s="22">
        <f>IF(CL7="",NA(),CL7)</f>
        <v>67.37</v>
      </c>
      <c r="CM6" s="22">
        <f t="shared" ref="CM6:CU6" si="10">IF(CM7="",NA(),CM7)</f>
        <v>67.239999999999995</v>
      </c>
      <c r="CN6" s="22">
        <f t="shared" si="10"/>
        <v>67.53</v>
      </c>
      <c r="CO6" s="22">
        <f t="shared" si="10"/>
        <v>64.930000000000007</v>
      </c>
      <c r="CP6" s="22">
        <f t="shared" si="10"/>
        <v>64.400000000000006</v>
      </c>
      <c r="CQ6" s="22">
        <f t="shared" si="10"/>
        <v>62.19</v>
      </c>
      <c r="CR6" s="22">
        <f t="shared" si="10"/>
        <v>61.77</v>
      </c>
      <c r="CS6" s="22">
        <f t="shared" si="10"/>
        <v>61.69</v>
      </c>
      <c r="CT6" s="22">
        <f t="shared" si="10"/>
        <v>62.26</v>
      </c>
      <c r="CU6" s="22">
        <f t="shared" si="10"/>
        <v>62.22</v>
      </c>
      <c r="CV6" s="21" t="str">
        <f>IF(CV7="","",IF(CV7="-","【-】","【"&amp;SUBSTITUTE(TEXT(CV7,"#,##0.00"),"-","△")&amp;"】"))</f>
        <v>【62.22】</v>
      </c>
      <c r="CW6" s="22">
        <f>IF(CW7="",NA(),CW7)</f>
        <v>99.99</v>
      </c>
      <c r="CX6" s="22">
        <f t="shared" ref="CX6:DF6" si="11">IF(CX7="",NA(),CX7)</f>
        <v>99.97</v>
      </c>
      <c r="CY6" s="22">
        <f t="shared" si="11"/>
        <v>99.98</v>
      </c>
      <c r="CZ6" s="22">
        <f t="shared" si="11"/>
        <v>99.97</v>
      </c>
      <c r="DA6" s="22">
        <f t="shared" si="11"/>
        <v>99.78</v>
      </c>
      <c r="DB6" s="22">
        <f t="shared" si="11"/>
        <v>100.05</v>
      </c>
      <c r="DC6" s="22">
        <f t="shared" si="11"/>
        <v>100.08</v>
      </c>
      <c r="DD6" s="22">
        <f t="shared" si="11"/>
        <v>100</v>
      </c>
      <c r="DE6" s="22">
        <f t="shared" si="11"/>
        <v>100.16</v>
      </c>
      <c r="DF6" s="22">
        <f t="shared" si="11"/>
        <v>100.28</v>
      </c>
      <c r="DG6" s="21" t="str">
        <f>IF(DG7="","",IF(DG7="-","【-】","【"&amp;SUBSTITUTE(TEXT(DG7,"#,##0.00"),"-","△")&amp;"】"))</f>
        <v>【100.28】</v>
      </c>
      <c r="DH6" s="22">
        <f>IF(DH7="",NA(),DH7)</f>
        <v>48.17</v>
      </c>
      <c r="DI6" s="22">
        <f t="shared" ref="DI6:DQ6" si="12">IF(DI7="",NA(),DI7)</f>
        <v>49.88</v>
      </c>
      <c r="DJ6" s="22">
        <f t="shared" si="12"/>
        <v>50.9</v>
      </c>
      <c r="DK6" s="22">
        <f t="shared" si="12"/>
        <v>52.24</v>
      </c>
      <c r="DL6" s="22">
        <f t="shared" si="12"/>
        <v>53.52</v>
      </c>
      <c r="DM6" s="22">
        <f t="shared" si="12"/>
        <v>54.73</v>
      </c>
      <c r="DN6" s="22">
        <f t="shared" si="12"/>
        <v>55.77</v>
      </c>
      <c r="DO6" s="22">
        <f t="shared" si="12"/>
        <v>56.48</v>
      </c>
      <c r="DP6" s="22">
        <f t="shared" si="12"/>
        <v>57.5</v>
      </c>
      <c r="DQ6" s="22">
        <f t="shared" si="12"/>
        <v>58.52</v>
      </c>
      <c r="DR6" s="21" t="str">
        <f>IF(DR7="","",IF(DR7="-","【-】","【"&amp;SUBSTITUTE(TEXT(DR7,"#,##0.00"),"-","△")&amp;"】"))</f>
        <v>【58.52】</v>
      </c>
      <c r="DS6" s="22">
        <f>IF(DS7="",NA(),DS7)</f>
        <v>27.72</v>
      </c>
      <c r="DT6" s="22">
        <f t="shared" ref="DT6:EB6" si="13">IF(DT7="",NA(),DT7)</f>
        <v>43.68</v>
      </c>
      <c r="DU6" s="22">
        <f t="shared" si="13"/>
        <v>57.94</v>
      </c>
      <c r="DV6" s="22">
        <f t="shared" si="13"/>
        <v>65.010000000000005</v>
      </c>
      <c r="DW6" s="22">
        <f t="shared" si="13"/>
        <v>69.33</v>
      </c>
      <c r="DX6" s="22">
        <f t="shared" si="13"/>
        <v>22.46</v>
      </c>
      <c r="DY6" s="22">
        <f t="shared" si="13"/>
        <v>25.84</v>
      </c>
      <c r="DZ6" s="22">
        <f t="shared" si="13"/>
        <v>27.61</v>
      </c>
      <c r="EA6" s="22">
        <f t="shared" si="13"/>
        <v>30.3</v>
      </c>
      <c r="EB6" s="22">
        <f t="shared" si="13"/>
        <v>31.74</v>
      </c>
      <c r="EC6" s="21" t="str">
        <f>IF(EC7="","",IF(EC7="-","【-】","【"&amp;SUBSTITUTE(TEXT(EC7,"#,##0.00"),"-","△")&amp;"】"))</f>
        <v>【31.74】</v>
      </c>
      <c r="ED6" s="22">
        <f>IF(ED7="",NA(),ED7)</f>
        <v>0.34</v>
      </c>
      <c r="EE6" s="22">
        <f t="shared" ref="EE6:EM6" si="14">IF(EE7="",NA(),EE7)</f>
        <v>0.46</v>
      </c>
      <c r="EF6" s="22">
        <f t="shared" si="14"/>
        <v>0.53</v>
      </c>
      <c r="EG6" s="21">
        <f t="shared" si="14"/>
        <v>0</v>
      </c>
      <c r="EH6" s="21">
        <f t="shared" si="14"/>
        <v>0</v>
      </c>
      <c r="EI6" s="22">
        <f t="shared" si="14"/>
        <v>0.27</v>
      </c>
      <c r="EJ6" s="22">
        <f t="shared" si="14"/>
        <v>0.24</v>
      </c>
      <c r="EK6" s="22">
        <f t="shared" si="14"/>
        <v>0.2</v>
      </c>
      <c r="EL6" s="22">
        <f t="shared" si="14"/>
        <v>0.32</v>
      </c>
      <c r="EM6" s="22">
        <f t="shared" si="14"/>
        <v>0.28000000000000003</v>
      </c>
      <c r="EN6" s="21" t="str">
        <f>IF(EN7="","",IF(EN7="-","【-】","【"&amp;SUBSTITUTE(TEXT(EN7,"#,##0.00"),"-","△")&amp;"】"))</f>
        <v>【0.28】</v>
      </c>
    </row>
    <row r="7" spans="1:144" s="23" customFormat="1" x14ac:dyDescent="0.15">
      <c r="A7" s="15"/>
      <c r="B7" s="24">
        <v>2021</v>
      </c>
      <c r="C7" s="24">
        <v>40002</v>
      </c>
      <c r="D7" s="24">
        <v>46</v>
      </c>
      <c r="E7" s="24">
        <v>1</v>
      </c>
      <c r="F7" s="24">
        <v>0</v>
      </c>
      <c r="G7" s="24">
        <v>2</v>
      </c>
      <c r="H7" s="24" t="s">
        <v>93</v>
      </c>
      <c r="I7" s="24" t="s">
        <v>94</v>
      </c>
      <c r="J7" s="24" t="s">
        <v>95</v>
      </c>
      <c r="K7" s="24" t="s">
        <v>96</v>
      </c>
      <c r="L7" s="24" t="s">
        <v>97</v>
      </c>
      <c r="M7" s="24" t="s">
        <v>98</v>
      </c>
      <c r="N7" s="25" t="s">
        <v>99</v>
      </c>
      <c r="O7" s="25">
        <v>87.32</v>
      </c>
      <c r="P7" s="25">
        <v>99.2</v>
      </c>
      <c r="Q7" s="25">
        <v>0</v>
      </c>
      <c r="R7" s="25">
        <v>2268355</v>
      </c>
      <c r="S7" s="25">
        <v>7282.29</v>
      </c>
      <c r="T7" s="25">
        <v>311.49</v>
      </c>
      <c r="U7" s="25">
        <v>1893898</v>
      </c>
      <c r="V7" s="25">
        <v>4612.4799999999996</v>
      </c>
      <c r="W7" s="25">
        <v>410.6</v>
      </c>
      <c r="X7" s="25">
        <v>143.72999999999999</v>
      </c>
      <c r="Y7" s="25">
        <v>140.44</v>
      </c>
      <c r="Z7" s="25">
        <v>144.32</v>
      </c>
      <c r="AA7" s="25">
        <v>118.26</v>
      </c>
      <c r="AB7" s="25">
        <v>118.77</v>
      </c>
      <c r="AC7" s="25">
        <v>114.26</v>
      </c>
      <c r="AD7" s="25">
        <v>112.98</v>
      </c>
      <c r="AE7" s="25">
        <v>112.91</v>
      </c>
      <c r="AF7" s="25">
        <v>111.13</v>
      </c>
      <c r="AG7" s="25">
        <v>112.49</v>
      </c>
      <c r="AH7" s="25">
        <v>112.49</v>
      </c>
      <c r="AI7" s="25">
        <v>0</v>
      </c>
      <c r="AJ7" s="25">
        <v>0</v>
      </c>
      <c r="AK7" s="25">
        <v>0</v>
      </c>
      <c r="AL7" s="25">
        <v>0</v>
      </c>
      <c r="AM7" s="25">
        <v>0</v>
      </c>
      <c r="AN7" s="25">
        <v>10.58</v>
      </c>
      <c r="AO7" s="25">
        <v>10.49</v>
      </c>
      <c r="AP7" s="25">
        <v>9.92</v>
      </c>
      <c r="AQ7" s="25">
        <v>12.29</v>
      </c>
      <c r="AR7" s="25">
        <v>8.77</v>
      </c>
      <c r="AS7" s="25">
        <v>8.77</v>
      </c>
      <c r="AT7" s="25">
        <v>189.97</v>
      </c>
      <c r="AU7" s="25">
        <v>262.86</v>
      </c>
      <c r="AV7" s="25">
        <v>339.35</v>
      </c>
      <c r="AW7" s="25">
        <v>387.39</v>
      </c>
      <c r="AX7" s="25">
        <v>472.36</v>
      </c>
      <c r="AY7" s="25">
        <v>243.44</v>
      </c>
      <c r="AZ7" s="25">
        <v>258.49</v>
      </c>
      <c r="BA7" s="25">
        <v>271.10000000000002</v>
      </c>
      <c r="BB7" s="25">
        <v>284.45</v>
      </c>
      <c r="BC7" s="25">
        <v>309.23</v>
      </c>
      <c r="BD7" s="25">
        <v>309.23</v>
      </c>
      <c r="BE7" s="25">
        <v>284.8</v>
      </c>
      <c r="BF7" s="25">
        <v>251.02</v>
      </c>
      <c r="BG7" s="25">
        <v>222.59</v>
      </c>
      <c r="BH7" s="25">
        <v>249.7</v>
      </c>
      <c r="BI7" s="25">
        <v>222.88</v>
      </c>
      <c r="BJ7" s="25">
        <v>303.26</v>
      </c>
      <c r="BK7" s="25">
        <v>290.31</v>
      </c>
      <c r="BL7" s="25">
        <v>272.95999999999998</v>
      </c>
      <c r="BM7" s="25">
        <v>260.95999999999998</v>
      </c>
      <c r="BN7" s="25">
        <v>240.07</v>
      </c>
      <c r="BO7" s="25">
        <v>240.07</v>
      </c>
      <c r="BP7" s="25">
        <v>150.04</v>
      </c>
      <c r="BQ7" s="25">
        <v>145.78</v>
      </c>
      <c r="BR7" s="25">
        <v>150.49</v>
      </c>
      <c r="BS7" s="25">
        <v>120.57</v>
      </c>
      <c r="BT7" s="25">
        <v>120.36</v>
      </c>
      <c r="BU7" s="25">
        <v>114.14</v>
      </c>
      <c r="BV7" s="25">
        <v>112.83</v>
      </c>
      <c r="BW7" s="25">
        <v>112.84</v>
      </c>
      <c r="BX7" s="25">
        <v>110.77</v>
      </c>
      <c r="BY7" s="25">
        <v>112.35</v>
      </c>
      <c r="BZ7" s="25">
        <v>112.35</v>
      </c>
      <c r="CA7" s="25">
        <v>97.68</v>
      </c>
      <c r="CB7" s="25">
        <v>100.74</v>
      </c>
      <c r="CC7" s="25">
        <v>97.3</v>
      </c>
      <c r="CD7" s="25">
        <v>101.87</v>
      </c>
      <c r="CE7" s="25">
        <v>102.69</v>
      </c>
      <c r="CF7" s="25">
        <v>73.03</v>
      </c>
      <c r="CG7" s="25">
        <v>73.86</v>
      </c>
      <c r="CH7" s="25">
        <v>73.849999999999994</v>
      </c>
      <c r="CI7" s="25">
        <v>73.180000000000007</v>
      </c>
      <c r="CJ7" s="25">
        <v>73.05</v>
      </c>
      <c r="CK7" s="25">
        <v>73.05</v>
      </c>
      <c r="CL7" s="25">
        <v>67.37</v>
      </c>
      <c r="CM7" s="25">
        <v>67.239999999999995</v>
      </c>
      <c r="CN7" s="25">
        <v>67.53</v>
      </c>
      <c r="CO7" s="25">
        <v>64.930000000000007</v>
      </c>
      <c r="CP7" s="25">
        <v>64.400000000000006</v>
      </c>
      <c r="CQ7" s="25">
        <v>62.19</v>
      </c>
      <c r="CR7" s="25">
        <v>61.77</v>
      </c>
      <c r="CS7" s="25">
        <v>61.69</v>
      </c>
      <c r="CT7" s="25">
        <v>62.26</v>
      </c>
      <c r="CU7" s="25">
        <v>62.22</v>
      </c>
      <c r="CV7" s="25">
        <v>62.22</v>
      </c>
      <c r="CW7" s="25">
        <v>99.99</v>
      </c>
      <c r="CX7" s="25">
        <v>99.97</v>
      </c>
      <c r="CY7" s="25">
        <v>99.98</v>
      </c>
      <c r="CZ7" s="25">
        <v>99.97</v>
      </c>
      <c r="DA7" s="25">
        <v>99.78</v>
      </c>
      <c r="DB7" s="25">
        <v>100.05</v>
      </c>
      <c r="DC7" s="25">
        <v>100.08</v>
      </c>
      <c r="DD7" s="25">
        <v>100</v>
      </c>
      <c r="DE7" s="25">
        <v>100.16</v>
      </c>
      <c r="DF7" s="25">
        <v>100.28</v>
      </c>
      <c r="DG7" s="25">
        <v>100.28</v>
      </c>
      <c r="DH7" s="25">
        <v>48.17</v>
      </c>
      <c r="DI7" s="25">
        <v>49.88</v>
      </c>
      <c r="DJ7" s="25">
        <v>50.9</v>
      </c>
      <c r="DK7" s="25">
        <v>52.24</v>
      </c>
      <c r="DL7" s="25">
        <v>53.52</v>
      </c>
      <c r="DM7" s="25">
        <v>54.73</v>
      </c>
      <c r="DN7" s="25">
        <v>55.77</v>
      </c>
      <c r="DO7" s="25">
        <v>56.48</v>
      </c>
      <c r="DP7" s="25">
        <v>57.5</v>
      </c>
      <c r="DQ7" s="25">
        <v>58.52</v>
      </c>
      <c r="DR7" s="25">
        <v>58.52</v>
      </c>
      <c r="DS7" s="25">
        <v>27.72</v>
      </c>
      <c r="DT7" s="25">
        <v>43.68</v>
      </c>
      <c r="DU7" s="25">
        <v>57.94</v>
      </c>
      <c r="DV7" s="25">
        <v>65.010000000000005</v>
      </c>
      <c r="DW7" s="25">
        <v>69.33</v>
      </c>
      <c r="DX7" s="25">
        <v>22.46</v>
      </c>
      <c r="DY7" s="25">
        <v>25.84</v>
      </c>
      <c r="DZ7" s="25">
        <v>27.61</v>
      </c>
      <c r="EA7" s="25">
        <v>30.3</v>
      </c>
      <c r="EB7" s="25">
        <v>31.74</v>
      </c>
      <c r="EC7" s="25">
        <v>31.74</v>
      </c>
      <c r="ED7" s="25">
        <v>0.34</v>
      </c>
      <c r="EE7" s="25">
        <v>0.46</v>
      </c>
      <c r="EF7" s="25">
        <v>0.53</v>
      </c>
      <c r="EG7" s="25">
        <v>0</v>
      </c>
      <c r="EH7" s="25">
        <v>0</v>
      </c>
      <c r="EI7" s="25">
        <v>0.27</v>
      </c>
      <c r="EJ7" s="25">
        <v>0.24</v>
      </c>
      <c r="EK7" s="25">
        <v>0.2</v>
      </c>
      <c r="EL7" s="25">
        <v>0.32</v>
      </c>
      <c r="EM7" s="25">
        <v>0.28000000000000003</v>
      </c>
      <c r="EN7" s="25">
        <v>0.28000000000000003</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　定</cp:lastModifiedBy>
  <cp:lastPrinted>2023-01-23T05:02:58Z</cp:lastPrinted>
  <dcterms:created xsi:type="dcterms:W3CDTF">2022-12-01T00:52:55Z</dcterms:created>
  <dcterms:modified xsi:type="dcterms:W3CDTF">2023-01-25T02:48:47Z</dcterms:modified>
  <cp:category/>
</cp:coreProperties>
</file>