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7.48\医療政策課\06 病院事業班\E_予算・決算\07 病院事業に係る「経営比較分析表」\R4\02回答\"/>
    </mc:Choice>
  </mc:AlternateContent>
  <workbookProtection workbookAlgorithmName="SHA-512" workbookHashValue="NgqPdoEK0vqpTY01b/6J8FJ9CO4+PpO6AnM7aQo5qctHgYsDPrZy1o9xcAHR4sPWhY+cEc+D/KEMVvbQv6D6/A==" workbookSaltValue="P3oo57t9exKT+x/T05EPU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KF55" i="4" s="1"/>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KF33" i="4" s="1"/>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CN12" i="4" s="1"/>
  <c r="V6" i="5"/>
  <c r="U6" i="5"/>
  <c r="T6" i="5"/>
  <c r="S6" i="5"/>
  <c r="EG10" i="4" s="1"/>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LP8" i="4"/>
  <c r="JW8" i="4"/>
  <c r="ID8" i="4"/>
  <c r="FZ8" i="4"/>
  <c r="CN8" i="4"/>
  <c r="AU8" i="4"/>
  <c r="B8" i="4"/>
  <c r="MH78" i="4" l="1"/>
  <c r="IZ32" i="4"/>
  <c r="FL54" i="4"/>
  <c r="FL32" i="4"/>
  <c r="BX32" i="4"/>
  <c r="CS78" i="4"/>
  <c r="BX54" i="4"/>
  <c r="MN54" i="4"/>
  <c r="MN32" i="4"/>
  <c r="IZ54" i="4"/>
  <c r="HM78" i="4"/>
  <c r="C11" i="5"/>
  <c r="D11" i="5"/>
  <c r="E11" i="5"/>
  <c r="B11" i="5"/>
  <c r="AE54" i="4" l="1"/>
  <c r="KU54" i="4"/>
  <c r="KU32" i="4"/>
  <c r="KC78" i="4"/>
  <c r="HG54" i="4"/>
  <c r="HG32" i="4"/>
  <c r="FH78" i="4"/>
  <c r="DS54" i="4"/>
  <c r="DS32" i="4"/>
  <c r="AN78" i="4"/>
  <c r="AE32" i="4"/>
  <c r="U78" i="4"/>
  <c r="P54" i="4"/>
  <c r="KF54" i="4"/>
  <c r="KF32" i="4"/>
  <c r="JJ78" i="4"/>
  <c r="GR54" i="4"/>
  <c r="GR32" i="4"/>
  <c r="EO78" i="4"/>
  <c r="DD54" i="4"/>
  <c r="DD32" i="4"/>
  <c r="P32" i="4"/>
  <c r="LY54" i="4"/>
  <c r="LO78" i="4"/>
  <c r="IK32" i="4"/>
  <c r="EW32" i="4"/>
  <c r="GT78" i="4"/>
  <c r="EW54" i="4"/>
  <c r="BZ78" i="4"/>
  <c r="BI54" i="4"/>
  <c r="BI32" i="4"/>
  <c r="LY32" i="4"/>
  <c r="IK54" i="4"/>
  <c r="AT32" i="4"/>
  <c r="KV78" i="4"/>
  <c r="HV54" i="4"/>
  <c r="HV32" i="4"/>
  <c r="GA78" i="4"/>
  <c r="EH54" i="4"/>
  <c r="EH32" i="4"/>
  <c r="BG78" i="4"/>
  <c r="AT54" i="4"/>
  <c r="LJ54" i="4"/>
  <c r="LJ32" i="4"/>
</calcChain>
</file>

<file path=xl/sharedStrings.xml><?xml version="1.0" encoding="utf-8"?>
<sst xmlns="http://schemas.openxmlformats.org/spreadsheetml/2006/main" count="328" uniqueCount="185">
  <si>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</si>
  <si>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</si>
  <si>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</si>
  <si>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</si>
  <si>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</si>
  <si>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</si>
  <si>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</si>
  <si>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</si>
  <si>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</si>
  <si>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</si>
  <si>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</si>
  <si>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</si>
  <si>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</si>
  <si>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</si>
  <si>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</si>
  <si>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</si>
  <si>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</si>
  <si>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</si>
  <si>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</si>
  <si>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</si>
  <si>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</si>
  <si>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</si>
  <si>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</si>
  <si>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</si>
  <si>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</si>
  <si>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</si>
  <si>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</si>
  <si>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</si>
  <si>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</si>
  <si>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</si>
  <si>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</si>
  <si>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</si>
  <si>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</si>
  <si>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</si>
  <si>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</si>
  <si>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</si>
  <si>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</si>
  <si>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</si>
  <si>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</si>
  <si>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</si>
  <si>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</si>
  <si>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</si>
  <si>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</si>
  <si>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</si>
  <si>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</si>
  <si>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</si>
  <si>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</si>
  <si>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</si>
  <si>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</si>
  <si>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</si>
  <si>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</si>
  <si>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</si>
  <si>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</si>
  <si>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</si>
  <si>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</si>
  <si>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</si>
  <si>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</si>
  <si>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</si>
  <si>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</si>
  <si>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</si>
  <si>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</si>
  <si>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</si>
  <si>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</si>
  <si>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</si>
  <si>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</si>
  <si>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</si>
  <si>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</si>
  <si>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</si>
  <si>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</si>
  <si>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</si>
  <si>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</si>
  <si>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</si>
  <si>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</si>
  <si>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</si>
  <si>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</si>
  <si>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</si>
  <si>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</si>
  <si>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</si>
  <si>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</si>
  <si>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</si>
  <si>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</si>
  <si>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</si>
  <si>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</si>
  <si>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</si>
  <si>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</si>
  <si>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</si>
  <si>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</si>
  <si>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</si>
  <si>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</si>
  <si>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</si>
  <si>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</si>
  <si>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</si>
  <si>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</si>
  <si>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</si>
  <si>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</si>
  <si>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</si>
  <si>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</si>
  <si>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</si>
  <si>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</si>
  <si>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</si>
  <si>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</si>
  <si>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</si>
  <si>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</si>
  <si>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</si>
  <si>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</si>
  <si>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</si>
  <si>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</si>
  <si>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</si>
  <si>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</si>
  <si>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</si>
  <si>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</si>
  <si>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</si>
  <si>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</si>
  <si>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</si>
  <si>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</si>
  <si>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</si>
  <si>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</si>
  <si>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</si>
  <si>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</si>
  <si>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</si>
  <si>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</si>
  <si>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</si>
  <si>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</si>
  <si>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</si>
  <si>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</si>
  <si>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</si>
  <si>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</si>
  <si>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</si>
  <si>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</si>
  <si>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</si>
  <si>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</si>
  <si>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</si>
  <si>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</si>
  <si>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</si>
  <si>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</si>
  <si>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</si>
  <si>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</si>
  <si>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</si>
  <si>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</si>
  <si>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</si>
  <si>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</si>
  <si>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</si>
  <si>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</si>
  <si>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</si>
  <si>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</si>
  <si>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</si>
  <si>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</si>
  <si>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</si>
  <si>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</si>
  <si>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</si>
  <si>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</si>
  <si>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</si>
  <si>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</si>
  <si>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</si>
  <si>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</si>
  <si>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</si>
  <si>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</si>
  <si>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</si>
  <si>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</si>
  <si>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</si>
  <si>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</si>
  <si>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</si>
  <si>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</si>
  <si>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</si>
  <si>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宮城県立がんセンター</t>
  </si>
  <si>
    <t>地方独立行政法人</t>
  </si>
  <si>
    <t>病院事業</t>
  </si>
  <si>
    <t>一般病院</t>
  </si>
  <si>
    <t>300床以上～400床未満</t>
  </si>
  <si>
    <t>非設置</t>
  </si>
  <si>
    <t>直営</t>
  </si>
  <si>
    <t>対象</t>
  </si>
  <si>
    <t>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</si>
  <si>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</si>
  <si>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</si>
  <si>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</si>
  <si>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</si>
  <si>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</si>
  <si>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</si>
  <si>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</si>
  <si>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</si>
  <si>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都道府県がん診療連携拠点病院として，
（イ）がん患者の状態に応じた適切な治療の提供
（ロ）がん予防に関する県民への啓発
（ハ）東北大学病院との機能分担による「全県的がん診療体制」の構築
（ニ）がん患者の療養生活における質的向上
（ホ）がん研究の促進と研究成果の応用
等に取り組み，県民に必要な医療・情報を提供するという役割を担っている。</t>
    <rPh sb="0" eb="2">
      <t>トドウ</t>
    </rPh>
    <rPh sb="2" eb="4">
      <t>フケン</t>
    </rPh>
    <rPh sb="6" eb="12">
      <t>シンリョウレンケイキョテン</t>
    </rPh>
    <rPh sb="12" eb="14">
      <t>ビョウイン</t>
    </rPh>
    <rPh sb="24" eb="26">
      <t>カンジャ</t>
    </rPh>
    <rPh sb="27" eb="29">
      <t>ジョウタイ</t>
    </rPh>
    <rPh sb="30" eb="31">
      <t>オウ</t>
    </rPh>
    <rPh sb="33" eb="35">
      <t>テキセツ</t>
    </rPh>
    <rPh sb="36" eb="38">
      <t>チリョウ</t>
    </rPh>
    <rPh sb="39" eb="41">
      <t>テイキョウ</t>
    </rPh>
    <rPh sb="47" eb="49">
      <t>ヨボウ</t>
    </rPh>
    <rPh sb="50" eb="51">
      <t>カン</t>
    </rPh>
    <rPh sb="53" eb="55">
      <t>ケンミン</t>
    </rPh>
    <rPh sb="57" eb="59">
      <t>ケイハツ</t>
    </rPh>
    <rPh sb="63" eb="69">
      <t>トウホクダイガクビョウイン</t>
    </rPh>
    <rPh sb="71" eb="75">
      <t>キノウブンタン</t>
    </rPh>
    <rPh sb="79" eb="82">
      <t>ゼンケンテキ</t>
    </rPh>
    <rPh sb="84" eb="88">
      <t>シンリョウタイセイ</t>
    </rPh>
    <rPh sb="90" eb="92">
      <t>コウチク</t>
    </rPh>
    <rPh sb="98" eb="100">
      <t>カンジャ</t>
    </rPh>
    <rPh sb="101" eb="105">
      <t>リョウヨウセイカツ</t>
    </rPh>
    <rPh sb="109" eb="111">
      <t>シツテキ</t>
    </rPh>
    <rPh sb="111" eb="113">
      <t>コウジョウ</t>
    </rPh>
    <rPh sb="119" eb="121">
      <t>ケンキュウ</t>
    </rPh>
    <rPh sb="122" eb="124">
      <t>ソクシン</t>
    </rPh>
    <rPh sb="125" eb="129">
      <t>ケンキュウセイカ</t>
    </rPh>
    <rPh sb="130" eb="132">
      <t>オウヨウ</t>
    </rPh>
    <rPh sb="133" eb="134">
      <t>トウ</t>
    </rPh>
    <rPh sb="135" eb="136">
      <t>ト</t>
    </rPh>
    <rPh sb="137" eb="138">
      <t>ク</t>
    </rPh>
    <rPh sb="140" eb="142">
      <t>ケンミン</t>
    </rPh>
    <rPh sb="143" eb="145">
      <t>ヒツヨウ</t>
    </rPh>
    <rPh sb="146" eb="148">
      <t>イリョウ</t>
    </rPh>
    <rPh sb="149" eb="151">
      <t>ジョウホウ</t>
    </rPh>
    <rPh sb="152" eb="154">
      <t>テイキョウ</t>
    </rPh>
    <rPh sb="159" eb="161">
      <t>ヤクワリ</t>
    </rPh>
    <rPh sb="162" eb="163">
      <t>ニナ</t>
    </rPh>
    <phoneticPr fontId="5"/>
  </si>
  <si>
    <t>　令和3年度においても新型コロナウイルスの影響が続いている状況であり，入院に関しては，患者数が依然減少状態である。
　外来では化学療法による治療に伴い，患者単価が高い水準となっているが，それに伴い材料費の比率も高くなっている。
　経常収支比率・医業収支比率を改善させるため，患者を確保し収益の増加につなげていくとともに費用を削減していく必要がある。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
　</t>
    <rPh sb="1" eb="3">
      <t>レイワ</t>
    </rPh>
    <rPh sb="4" eb="6">
      <t>ネンド</t>
    </rPh>
    <rPh sb="11" eb="13">
      <t>シンガタ</t>
    </rPh>
    <rPh sb="21" eb="23">
      <t>エイキョウ</t>
    </rPh>
    <rPh sb="24" eb="25">
      <t>ツヅ</t>
    </rPh>
    <rPh sb="29" eb="31">
      <t>ジョウキョウ</t>
    </rPh>
    <rPh sb="35" eb="37">
      <t>ニュウイン</t>
    </rPh>
    <rPh sb="38" eb="39">
      <t>カン</t>
    </rPh>
    <rPh sb="43" eb="46">
      <t>カンジャスウ</t>
    </rPh>
    <rPh sb="47" eb="49">
      <t>イゼン</t>
    </rPh>
    <rPh sb="49" eb="51">
      <t>ゲンショウ</t>
    </rPh>
    <rPh sb="51" eb="53">
      <t>ジョウタイ</t>
    </rPh>
    <rPh sb="59" eb="61">
      <t>ガイライ</t>
    </rPh>
    <rPh sb="63" eb="67">
      <t>カガクリョウホウ</t>
    </rPh>
    <rPh sb="70" eb="72">
      <t>チリョウ</t>
    </rPh>
    <rPh sb="73" eb="74">
      <t>トモナ</t>
    </rPh>
    <rPh sb="76" eb="80">
      <t>カンジャタンカ</t>
    </rPh>
    <rPh sb="81" eb="82">
      <t>タカ</t>
    </rPh>
    <rPh sb="83" eb="85">
      <t>スイジュン</t>
    </rPh>
    <rPh sb="96" eb="97">
      <t>トモナ</t>
    </rPh>
    <rPh sb="98" eb="101">
      <t>ザイリョウヒ</t>
    </rPh>
    <rPh sb="102" eb="104">
      <t>ヒリツ</t>
    </rPh>
    <rPh sb="105" eb="106">
      <t>タカ</t>
    </rPh>
    <phoneticPr fontId="5"/>
  </si>
  <si>
    <t>　有形固定資産減価償却率が平均値を上回っている。病院の建設から28年が経過し建物の老朽化が進んでいるが，病院機能の維持のため，現状回復の修繕工事を適宜行っている状況である。
　器械備品についても減価償却率が平均値を上回っており，耐用年数を過ぎた機器も多く存在するので，費用対効果を意識しながら計画的な更新が必要となる。
　1床当たりの有形固定資産の金額は平均を大きく下回っている。</t>
    <rPh sb="52" eb="54">
      <t>ビョウイン</t>
    </rPh>
    <rPh sb="54" eb="56">
      <t>キノウ</t>
    </rPh>
    <rPh sb="57" eb="59">
      <t>イジ</t>
    </rPh>
    <rPh sb="63" eb="67">
      <t>ゲンジョウカイフク</t>
    </rPh>
    <rPh sb="73" eb="75">
      <t>テキギ</t>
    </rPh>
    <rPh sb="105" eb="106">
      <t>チ</t>
    </rPh>
    <phoneticPr fontId="5"/>
  </si>
  <si>
    <t xml:space="preserve">　令和3年度においては，新型コロナウイルスの影響を受け，病床利用率は依然減少している状況であり，医業収支比率も悪化している。
　一方で，経常収支比率は，前年と比べ改善しており，これは，新型コロナウイルス感染症患者の受入に関する補助金等の影響と考えられる。
　患者単価は入院・外来ともに平均値を上回っており，特に外来単価は化学療法による治療等により高い水準となっている。
　材料費比率は，主に外来での化学療法に伴う薬剤や高額薬剤の使用により平均値を上回っている。
</t>
    <rPh sb="1" eb="3">
      <t>レイワ</t>
    </rPh>
    <rPh sb="4" eb="6">
      <t>ネンド</t>
    </rPh>
    <rPh sb="12" eb="14">
      <t>シンガタ</t>
    </rPh>
    <rPh sb="22" eb="24">
      <t>エイキョウ</t>
    </rPh>
    <rPh sb="25" eb="26">
      <t>ウ</t>
    </rPh>
    <rPh sb="28" eb="30">
      <t>ビョウショウ</t>
    </rPh>
    <rPh sb="30" eb="33">
      <t>リヨウリツ</t>
    </rPh>
    <rPh sb="34" eb="36">
      <t>イゼン</t>
    </rPh>
    <rPh sb="36" eb="38">
      <t>ゲンショウ</t>
    </rPh>
    <rPh sb="42" eb="44">
      <t>ジョウキョウ</t>
    </rPh>
    <rPh sb="48" eb="54">
      <t>イギョウシュウシヒリツ</t>
    </rPh>
    <rPh sb="55" eb="57">
      <t>アッカ</t>
    </rPh>
    <rPh sb="64" eb="66">
      <t>イッポウ</t>
    </rPh>
    <rPh sb="68" eb="72">
      <t>ケイジョウシュウシ</t>
    </rPh>
    <rPh sb="72" eb="74">
      <t>ヒリツ</t>
    </rPh>
    <rPh sb="76" eb="78">
      <t>ゼンネン</t>
    </rPh>
    <rPh sb="79" eb="80">
      <t>クラ</t>
    </rPh>
    <rPh sb="81" eb="83">
      <t>カイゼン</t>
    </rPh>
    <rPh sb="92" eb="94">
      <t>シンガタ</t>
    </rPh>
    <rPh sb="101" eb="104">
      <t>カンセンショウ</t>
    </rPh>
    <rPh sb="104" eb="106">
      <t>カンジャ</t>
    </rPh>
    <rPh sb="107" eb="109">
      <t>ウケイレ</t>
    </rPh>
    <rPh sb="110" eb="111">
      <t>カン</t>
    </rPh>
    <rPh sb="113" eb="116">
      <t>ホジョキン</t>
    </rPh>
    <rPh sb="116" eb="117">
      <t>トウ</t>
    </rPh>
    <rPh sb="118" eb="120">
      <t>エイキョウ</t>
    </rPh>
    <rPh sb="121" eb="122">
      <t>カンガ</t>
    </rPh>
    <rPh sb="129" eb="133">
      <t>カンジャタンカ</t>
    </rPh>
    <rPh sb="134" eb="136">
      <t>ニュウイン</t>
    </rPh>
    <rPh sb="144" eb="145">
      <t>チ</t>
    </rPh>
    <rPh sb="186" eb="189">
      <t>ザイリョウヒ</t>
    </rPh>
    <rPh sb="189" eb="191">
      <t>ヒリツ</t>
    </rPh>
    <rPh sb="193" eb="194">
      <t>オモ</t>
    </rPh>
    <rPh sb="195" eb="197">
      <t>ガイライ</t>
    </rPh>
    <rPh sb="199" eb="203">
      <t>カガクリョウホウ</t>
    </rPh>
    <rPh sb="204" eb="205">
      <t>トモナ</t>
    </rPh>
    <rPh sb="206" eb="208">
      <t>ヤクザイ</t>
    </rPh>
    <rPh sb="209" eb="213">
      <t>コウガクヤクザイ</t>
    </rPh>
    <rPh sb="214" eb="216">
      <t>シヨウ</t>
    </rPh>
    <rPh sb="219" eb="222">
      <t>ヘイキンチ</t>
    </rPh>
    <rPh sb="223" eb="22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</si>
</sst>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c:v>
                </c:pt>
                <c:pt idx="1">
                  <c:v>75.3</c:v>
                </c:pt>
                <c:pt idx="2">
                  <c:v>75</c:v>
                </c:pt>
                <c:pt idx="3">
                  <c:v>66.3</c:v>
                </c:pt>
                <c:pt idx="4">
                  <c:v>63.6</c:v>
                </c:pt>
              </c:numCache>
            </c:numRef>
          </c:val>
          <c:extLst>
            <c:ext xmlns:c16="http://schemas.microsoft.com/office/drawing/2014/chart" uri="{C3380CC4-5D6E-409C-BE32-E72D297353CC}">
              <c16:uniqueId val="{00000000-6C77-4A47-AC4A-26A09FBA69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6C77-4A47-AC4A-26A09FBA69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40733</c:v>
                </c:pt>
                <c:pt idx="1">
                  <c:v>41383</c:v>
                </c:pt>
                <c:pt idx="2">
                  <c:v>45302</c:v>
                </c:pt>
                <c:pt idx="3">
                  <c:v>50716</c:v>
                </c:pt>
                <c:pt idx="4">
                  <c:v>47709</c:v>
                </c:pt>
              </c:numCache>
            </c:numRef>
          </c:val>
          <c:extLst>
            <c:ext xmlns:c16="http://schemas.microsoft.com/office/drawing/2014/chart" uri="{C3380CC4-5D6E-409C-BE32-E72D297353CC}">
              <c16:uniqueId val="{00000000-E5DD-4856-BD1C-7BB8832E46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E5DD-4856-BD1C-7BB8832E46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52933</c:v>
                </c:pt>
                <c:pt idx="1">
                  <c:v>54302</c:v>
                </c:pt>
                <c:pt idx="2">
                  <c:v>56544</c:v>
                </c:pt>
                <c:pt idx="3">
                  <c:v>60796</c:v>
                </c:pt>
                <c:pt idx="4">
                  <c:v>60916</c:v>
                </c:pt>
              </c:numCache>
            </c:numRef>
          </c:val>
          <c:extLst>
            <c:ext xmlns:c16="http://schemas.microsoft.com/office/drawing/2014/chart" uri="{C3380CC4-5D6E-409C-BE32-E72D297353CC}">
              <c16:uniqueId val="{00000000-1314-40A4-94BA-A9168D5348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314-40A4-94BA-A9168D5348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9E-43DA-9F6C-1E357E1AF1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EE9E-43DA-9F6C-1E357E1AF1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80.900000000000006</c:v>
                </c:pt>
                <c:pt idx="1">
                  <c:v>83.1</c:v>
                </c:pt>
                <c:pt idx="2">
                  <c:v>82.1</c:v>
                </c:pt>
                <c:pt idx="3">
                  <c:v>80.599999999999994</c:v>
                </c:pt>
                <c:pt idx="4">
                  <c:v>79.400000000000006</c:v>
                </c:pt>
              </c:numCache>
            </c:numRef>
          </c:val>
          <c:extLst>
            <c:ext xmlns:c16="http://schemas.microsoft.com/office/drawing/2014/chart" uri="{C3380CC4-5D6E-409C-BE32-E72D297353CC}">
              <c16:uniqueId val="{00000000-6023-481B-9571-B565ED0E11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6023-481B-9571-B565ED0E11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100.6</c:v>
                </c:pt>
                <c:pt idx="1">
                  <c:v>102.9</c:v>
                </c:pt>
                <c:pt idx="2">
                  <c:v>103.4</c:v>
                </c:pt>
                <c:pt idx="3">
                  <c:v>99.7</c:v>
                </c:pt>
                <c:pt idx="4">
                  <c:v>103.6</c:v>
                </c:pt>
              </c:numCache>
            </c:numRef>
          </c:val>
          <c:extLst>
            <c:ext xmlns:c16="http://schemas.microsoft.com/office/drawing/2014/chart" uri="{C3380CC4-5D6E-409C-BE32-E72D297353CC}">
              <c16:uniqueId val="{00000000-4F0F-4A71-9024-EB6EABA7F4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F0F-4A71-9024-EB6EABA7F4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44.7</c:v>
                </c:pt>
                <c:pt idx="1">
                  <c:v>49.9</c:v>
                </c:pt>
                <c:pt idx="2">
                  <c:v>51.3</c:v>
                </c:pt>
                <c:pt idx="3">
                  <c:v>55.3</c:v>
                </c:pt>
                <c:pt idx="4">
                  <c:v>58.8</c:v>
                </c:pt>
              </c:numCache>
            </c:numRef>
          </c:val>
          <c:extLst>
            <c:ext xmlns:c16="http://schemas.microsoft.com/office/drawing/2014/chart" uri="{C3380CC4-5D6E-409C-BE32-E72D297353CC}">
              <c16:uniqueId val="{00000000-CDAD-4BC5-A123-A07535E474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CDAD-4BC5-A123-A07535E474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69.8</c:v>
                </c:pt>
                <c:pt idx="1">
                  <c:v>75.5</c:v>
                </c:pt>
                <c:pt idx="2">
                  <c:v>73.900000000000006</c:v>
                </c:pt>
                <c:pt idx="3">
                  <c:v>76.5</c:v>
                </c:pt>
                <c:pt idx="4">
                  <c:v>80.5</c:v>
                </c:pt>
              </c:numCache>
            </c:numRef>
          </c:val>
          <c:extLst>
            <c:ext xmlns:c16="http://schemas.microsoft.com/office/drawing/2014/chart" uri="{C3380CC4-5D6E-409C-BE32-E72D297353CC}">
              <c16:uniqueId val="{00000000-90E4-40A2-8ABF-49A03E8BB8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90E4-40A2-8ABF-49A03E8BB8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32363078</c:v>
                </c:pt>
                <c:pt idx="1">
                  <c:v>33321875</c:v>
                </c:pt>
                <c:pt idx="2">
                  <c:v>35740010</c:v>
                </c:pt>
                <c:pt idx="3">
                  <c:v>36795042</c:v>
                </c:pt>
                <c:pt idx="4">
                  <c:v>37726909</c:v>
                </c:pt>
              </c:numCache>
            </c:numRef>
          </c:val>
          <c:extLst>
            <c:ext xmlns:c16="http://schemas.microsoft.com/office/drawing/2014/chart" uri="{C3380CC4-5D6E-409C-BE32-E72D297353CC}">
              <c16:uniqueId val="{00000000-F051-4FA9-AE7F-8A90BDE526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051-4FA9-AE7F-8A90BDE526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29.8</c:v>
                </c:pt>
                <c:pt idx="1">
                  <c:v>29.6</c:v>
                </c:pt>
                <c:pt idx="2">
                  <c:v>31.3</c:v>
                </c:pt>
                <c:pt idx="3">
                  <c:v>32.299999999999997</c:v>
                </c:pt>
                <c:pt idx="4">
                  <c:v>29.9</c:v>
                </c:pt>
              </c:numCache>
            </c:numRef>
          </c:val>
          <c:extLst>
            <c:ext xmlns:c16="http://schemas.microsoft.com/office/drawing/2014/chart" uri="{C3380CC4-5D6E-409C-BE32-E72D297353CC}">
              <c16:uniqueId val="{00000000-9EF6-4FAA-A198-2EB0EB5C90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9EF6-4FAA-A198-2EB0EB5C90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42.5</c:v>
                </c:pt>
                <c:pt idx="1">
                  <c:v>41.2</c:v>
                </c:pt>
                <c:pt idx="2">
                  <c:v>39.799999999999997</c:v>
                </c:pt>
                <c:pt idx="3">
                  <c:v>41.4</c:v>
                </c:pt>
                <c:pt idx="4">
                  <c:v>40.4</c:v>
                </c:pt>
              </c:numCache>
            </c:numRef>
          </c:val>
          <c:extLst>
            <c:ext xmlns:c16="http://schemas.microsoft.com/office/drawing/2014/chart" uri="{C3380CC4-5D6E-409C-BE32-E72D297353CC}">
              <c16:uniqueId val="{00000000-8570-47C8-B53B-B5F15BD3D9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8570-47C8-B53B-B5F15BD3D9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A23"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5" t="str">
        <f>データ!H6</f>
        <v>宮城県地方独立行政法人宮城県立病院機構　宮城県立がんセンター</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6" t="s">
        <v>9</v>
      </c>
      <c r="NK7" s="147"/>
      <c r="NL7" s="147"/>
      <c r="NM7" s="147"/>
      <c r="NN7" s="147"/>
      <c r="NO7" s="147"/>
      <c r="NP7" s="147"/>
      <c r="NQ7" s="147"/>
      <c r="NR7" s="147"/>
      <c r="NS7" s="147"/>
      <c r="NT7" s="147"/>
      <c r="NU7" s="147"/>
      <c r="NV7" s="147"/>
      <c r="NW7" s="148"/>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383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9" t="s">
        <v>10</v>
      </c>
      <c r="NK8" s="150"/>
      <c r="NL8" s="151" t="s">
        <v>11</v>
      </c>
      <c r="NM8" s="151"/>
      <c r="NN8" s="151"/>
      <c r="NO8" s="151"/>
      <c r="NP8" s="151"/>
      <c r="NQ8" s="151"/>
      <c r="NR8" s="151"/>
      <c r="NS8" s="151"/>
      <c r="NT8" s="151"/>
      <c r="NU8" s="151"/>
      <c r="NV8" s="151"/>
      <c r="NW8" s="152"/>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が</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383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4" t="s">
        <v>22</v>
      </c>
      <c r="NK10" s="135"/>
      <c r="NL10" s="136" t="s">
        <v>23</v>
      </c>
      <c r="NM10" s="136"/>
      <c r="NN10" s="136"/>
      <c r="NO10" s="136"/>
      <c r="NP10" s="136"/>
      <c r="NQ10" s="136"/>
      <c r="NR10" s="136"/>
      <c r="NS10" s="136"/>
      <c r="NT10" s="136"/>
      <c r="NU10" s="136"/>
      <c r="NV10" s="136"/>
      <c r="NW10" s="137"/>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6"/>
      <c r="NJ11" s="3"/>
      <c r="NK11" s="3"/>
      <c r="NL11" s="3"/>
      <c r="NM11" s="3"/>
      <c r="NN11" s="3"/>
      <c r="NO11" s="3"/>
      <c r="NP11" s="3"/>
      <c r="NQ11" s="3"/>
      <c r="NR11" s="3"/>
      <c r="NS11" s="3"/>
      <c r="NT11" s="3"/>
      <c r="NU11" s="3"/>
      <c r="NV11" s="3"/>
      <c r="NW11" s="3"/>
      <c r="NX11" s="3"/>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34161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305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305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x14ac:dyDescent="0.2">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x14ac:dyDescent="0.15">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9" t="s">
        <v>39</v>
      </c>
      <c r="NK18" s="110"/>
      <c r="NL18" s="110"/>
      <c r="NM18" s="105" t="s">
        <v>40</v>
      </c>
      <c r="NN18" s="106"/>
      <c r="NO18" s="109" t="s">
        <v>39</v>
      </c>
      <c r="NP18" s="110"/>
      <c r="NQ18" s="110"/>
      <c r="NR18" s="105" t="s">
        <v>40</v>
      </c>
      <c r="NS18" s="106"/>
      <c r="NT18" s="109" t="s">
        <v>39</v>
      </c>
      <c r="NU18" s="110"/>
      <c r="NV18" s="110"/>
      <c r="NW18" s="105" t="s">
        <v>40</v>
      </c>
      <c r="NX18" s="10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1"/>
      <c r="NK19" s="112"/>
      <c r="NL19" s="112"/>
      <c r="NM19" s="107"/>
      <c r="NN19" s="108"/>
      <c r="NO19" s="111"/>
      <c r="NP19" s="112"/>
      <c r="NQ19" s="112"/>
      <c r="NR19" s="107"/>
      <c r="NS19" s="108"/>
      <c r="NT19" s="111"/>
      <c r="NU19" s="112"/>
      <c r="NV19" s="112"/>
      <c r="NW19" s="107"/>
      <c r="NX19" s="10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181</v>
      </c>
      <c r="NK22" s="103"/>
      <c r="NL22" s="103"/>
      <c r="NM22" s="103"/>
      <c r="NN22" s="103"/>
      <c r="NO22" s="103"/>
      <c r="NP22" s="103"/>
      <c r="NQ22" s="103"/>
      <c r="NR22" s="103"/>
      <c r="NS22" s="103"/>
      <c r="NT22" s="103"/>
      <c r="NU22" s="103"/>
      <c r="NV22" s="103"/>
      <c r="NW22" s="103"/>
      <c r="NX22" s="10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x14ac:dyDescent="0.1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x14ac:dyDescent="0.15">
      <c r="A33" s="2"/>
      <c r="B33" s="15"/>
      <c r="D33" s="5"/>
      <c r="E33" s="5"/>
      <c r="F33" s="5"/>
      <c r="G33" s="87" t="s">
        <v>57</v>
      </c>
      <c r="H33" s="87"/>
      <c r="I33" s="87"/>
      <c r="J33" s="87"/>
      <c r="K33" s="87"/>
      <c r="L33" s="87"/>
      <c r="M33" s="87"/>
      <c r="N33" s="87"/>
      <c r="O33" s="87"/>
      <c r="P33" s="76">
        <f>データ!AI7</f>
        <v>100.6</v>
      </c>
      <c r="Q33" s="77"/>
      <c r="R33" s="77"/>
      <c r="S33" s="77"/>
      <c r="T33" s="77"/>
      <c r="U33" s="77"/>
      <c r="V33" s="77"/>
      <c r="W33" s="77"/>
      <c r="X33" s="77"/>
      <c r="Y33" s="77"/>
      <c r="Z33" s="77"/>
      <c r="AA33" s="77"/>
      <c r="AB33" s="77"/>
      <c r="AC33" s="77"/>
      <c r="AD33" s="78"/>
      <c r="AE33" s="76">
        <f>データ!AJ7</f>
        <v>102.9</v>
      </c>
      <c r="AF33" s="77"/>
      <c r="AG33" s="77"/>
      <c r="AH33" s="77"/>
      <c r="AI33" s="77"/>
      <c r="AJ33" s="77"/>
      <c r="AK33" s="77"/>
      <c r="AL33" s="77"/>
      <c r="AM33" s="77"/>
      <c r="AN33" s="77"/>
      <c r="AO33" s="77"/>
      <c r="AP33" s="77"/>
      <c r="AQ33" s="77"/>
      <c r="AR33" s="77"/>
      <c r="AS33" s="78"/>
      <c r="AT33" s="76">
        <f>データ!AK7</f>
        <v>103.4</v>
      </c>
      <c r="AU33" s="77"/>
      <c r="AV33" s="77"/>
      <c r="AW33" s="77"/>
      <c r="AX33" s="77"/>
      <c r="AY33" s="77"/>
      <c r="AZ33" s="77"/>
      <c r="BA33" s="77"/>
      <c r="BB33" s="77"/>
      <c r="BC33" s="77"/>
      <c r="BD33" s="77"/>
      <c r="BE33" s="77"/>
      <c r="BF33" s="77"/>
      <c r="BG33" s="77"/>
      <c r="BH33" s="78"/>
      <c r="BI33" s="76">
        <f>データ!AL7</f>
        <v>99.7</v>
      </c>
      <c r="BJ33" s="77"/>
      <c r="BK33" s="77"/>
      <c r="BL33" s="77"/>
      <c r="BM33" s="77"/>
      <c r="BN33" s="77"/>
      <c r="BO33" s="77"/>
      <c r="BP33" s="77"/>
      <c r="BQ33" s="77"/>
      <c r="BR33" s="77"/>
      <c r="BS33" s="77"/>
      <c r="BT33" s="77"/>
      <c r="BU33" s="77"/>
      <c r="BV33" s="77"/>
      <c r="BW33" s="78"/>
      <c r="BX33" s="76">
        <f>データ!AM7</f>
        <v>103.6</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80.900000000000006</v>
      </c>
      <c r="DE33" s="77"/>
      <c r="DF33" s="77"/>
      <c r="DG33" s="77"/>
      <c r="DH33" s="77"/>
      <c r="DI33" s="77"/>
      <c r="DJ33" s="77"/>
      <c r="DK33" s="77"/>
      <c r="DL33" s="77"/>
      <c r="DM33" s="77"/>
      <c r="DN33" s="77"/>
      <c r="DO33" s="77"/>
      <c r="DP33" s="77"/>
      <c r="DQ33" s="77"/>
      <c r="DR33" s="78"/>
      <c r="DS33" s="76">
        <f>データ!AU7</f>
        <v>83.1</v>
      </c>
      <c r="DT33" s="77"/>
      <c r="DU33" s="77"/>
      <c r="DV33" s="77"/>
      <c r="DW33" s="77"/>
      <c r="DX33" s="77"/>
      <c r="DY33" s="77"/>
      <c r="DZ33" s="77"/>
      <c r="EA33" s="77"/>
      <c r="EB33" s="77"/>
      <c r="EC33" s="77"/>
      <c r="ED33" s="77"/>
      <c r="EE33" s="77"/>
      <c r="EF33" s="77"/>
      <c r="EG33" s="78"/>
      <c r="EH33" s="76">
        <f>データ!AV7</f>
        <v>82.1</v>
      </c>
      <c r="EI33" s="77"/>
      <c r="EJ33" s="77"/>
      <c r="EK33" s="77"/>
      <c r="EL33" s="77"/>
      <c r="EM33" s="77"/>
      <c r="EN33" s="77"/>
      <c r="EO33" s="77"/>
      <c r="EP33" s="77"/>
      <c r="EQ33" s="77"/>
      <c r="ER33" s="77"/>
      <c r="ES33" s="77"/>
      <c r="ET33" s="77"/>
      <c r="EU33" s="77"/>
      <c r="EV33" s="78"/>
      <c r="EW33" s="76">
        <f>データ!AW7</f>
        <v>80.599999999999994</v>
      </c>
      <c r="EX33" s="77"/>
      <c r="EY33" s="77"/>
      <c r="EZ33" s="77"/>
      <c r="FA33" s="77"/>
      <c r="FB33" s="77"/>
      <c r="FC33" s="77"/>
      <c r="FD33" s="77"/>
      <c r="FE33" s="77"/>
      <c r="FF33" s="77"/>
      <c r="FG33" s="77"/>
      <c r="FH33" s="77"/>
      <c r="FI33" s="77"/>
      <c r="FJ33" s="77"/>
      <c r="FK33" s="78"/>
      <c r="FL33" s="76">
        <f>データ!AX7</f>
        <v>79.400000000000006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73</v>
      </c>
      <c r="KG33" s="77"/>
      <c r="KH33" s="77"/>
      <c r="KI33" s="77"/>
      <c r="KJ33" s="77"/>
      <c r="KK33" s="77"/>
      <c r="KL33" s="77"/>
      <c r="KM33" s="77"/>
      <c r="KN33" s="77"/>
      <c r="KO33" s="77"/>
      <c r="KP33" s="77"/>
      <c r="KQ33" s="77"/>
      <c r="KR33" s="77"/>
      <c r="KS33" s="77"/>
      <c r="KT33" s="78"/>
      <c r="KU33" s="76">
        <f>データ!BQ7</f>
        <v>75.3</v>
      </c>
      <c r="KV33" s="77"/>
      <c r="KW33" s="77"/>
      <c r="KX33" s="77"/>
      <c r="KY33" s="77"/>
      <c r="KZ33" s="77"/>
      <c r="LA33" s="77"/>
      <c r="LB33" s="77"/>
      <c r="LC33" s="77"/>
      <c r="LD33" s="77"/>
      <c r="LE33" s="77"/>
      <c r="LF33" s="77"/>
      <c r="LG33" s="77"/>
      <c r="LH33" s="77"/>
      <c r="LI33" s="78"/>
      <c r="LJ33" s="76">
        <f>データ!BR7</f>
        <v>75</v>
      </c>
      <c r="LK33" s="77"/>
      <c r="LL33" s="77"/>
      <c r="LM33" s="77"/>
      <c r="LN33" s="77"/>
      <c r="LO33" s="77"/>
      <c r="LP33" s="77"/>
      <c r="LQ33" s="77"/>
      <c r="LR33" s="77"/>
      <c r="LS33" s="77"/>
      <c r="LT33" s="77"/>
      <c r="LU33" s="77"/>
      <c r="LV33" s="77"/>
      <c r="LW33" s="77"/>
      <c r="LX33" s="78"/>
      <c r="LY33" s="76">
        <f>データ!BS7</f>
        <v>66.3</v>
      </c>
      <c r="LZ33" s="77"/>
      <c r="MA33" s="77"/>
      <c r="MB33" s="77"/>
      <c r="MC33" s="77"/>
      <c r="MD33" s="77"/>
      <c r="ME33" s="77"/>
      <c r="MF33" s="77"/>
      <c r="MG33" s="77"/>
      <c r="MH33" s="77"/>
      <c r="MI33" s="77"/>
      <c r="MJ33" s="77"/>
      <c r="MK33" s="77"/>
      <c r="ML33" s="77"/>
      <c r="MM33" s="78"/>
      <c r="MN33" s="76">
        <f>データ!BT7</f>
        <v>63.6</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x14ac:dyDescent="0.15">
      <c r="A34" s="2"/>
      <c r="B34" s="15"/>
      <c r="D34" s="5"/>
      <c r="E34" s="5"/>
      <c r="F34" s="5"/>
      <c r="G34" s="87" t="s">
        <v>59</v>
      </c>
      <c r="H34" s="87"/>
      <c r="I34" s="87"/>
      <c r="J34" s="87"/>
      <c r="K34" s="87"/>
      <c r="L34" s="87"/>
      <c r="M34" s="87"/>
      <c r="N34" s="87"/>
      <c r="O34" s="87"/>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6" t="s">
        <v>184</v>
      </c>
      <c r="NK39" s="97"/>
      <c r="NL39" s="97"/>
      <c r="NM39" s="97"/>
      <c r="NN39" s="97"/>
      <c r="NO39" s="97"/>
      <c r="NP39" s="97"/>
      <c r="NQ39" s="97"/>
      <c r="NR39" s="97"/>
      <c r="NS39" s="97"/>
      <c r="NT39" s="97"/>
      <c r="NU39" s="97"/>
      <c r="NV39" s="97"/>
      <c r="NW39" s="97"/>
      <c r="NX39" s="98"/>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6"/>
      <c r="NK40" s="97"/>
      <c r="NL40" s="97"/>
      <c r="NM40" s="97"/>
      <c r="NN40" s="97"/>
      <c r="NO40" s="97"/>
      <c r="NP40" s="97"/>
      <c r="NQ40" s="97"/>
      <c r="NR40" s="97"/>
      <c r="NS40" s="97"/>
      <c r="NT40" s="97"/>
      <c r="NU40" s="97"/>
      <c r="NV40" s="97"/>
      <c r="NW40" s="97"/>
      <c r="NX40" s="98"/>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6"/>
      <c r="NK41" s="97"/>
      <c r="NL41" s="97"/>
      <c r="NM41" s="97"/>
      <c r="NN41" s="97"/>
      <c r="NO41" s="97"/>
      <c r="NP41" s="97"/>
      <c r="NQ41" s="97"/>
      <c r="NR41" s="97"/>
      <c r="NS41" s="97"/>
      <c r="NT41" s="97"/>
      <c r="NU41" s="97"/>
      <c r="NV41" s="97"/>
      <c r="NW41" s="97"/>
      <c r="NX41" s="98"/>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6"/>
      <c r="NK42" s="97"/>
      <c r="NL42" s="97"/>
      <c r="NM42" s="97"/>
      <c r="NN42" s="97"/>
      <c r="NO42" s="97"/>
      <c r="NP42" s="97"/>
      <c r="NQ42" s="97"/>
      <c r="NR42" s="97"/>
      <c r="NS42" s="97"/>
      <c r="NT42" s="97"/>
      <c r="NU42" s="97"/>
      <c r="NV42" s="97"/>
      <c r="NW42" s="97"/>
      <c r="NX42" s="98"/>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6"/>
      <c r="NK43" s="97"/>
      <c r="NL43" s="97"/>
      <c r="NM43" s="97"/>
      <c r="NN43" s="97"/>
      <c r="NO43" s="97"/>
      <c r="NP43" s="97"/>
      <c r="NQ43" s="97"/>
      <c r="NR43" s="97"/>
      <c r="NS43" s="97"/>
      <c r="NT43" s="97"/>
      <c r="NU43" s="97"/>
      <c r="NV43" s="97"/>
      <c r="NW43" s="97"/>
      <c r="NX43" s="98"/>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6"/>
      <c r="NK44" s="97"/>
      <c r="NL44" s="97"/>
      <c r="NM44" s="97"/>
      <c r="NN44" s="97"/>
      <c r="NO44" s="97"/>
      <c r="NP44" s="97"/>
      <c r="NQ44" s="97"/>
      <c r="NR44" s="97"/>
      <c r="NS44" s="97"/>
      <c r="NT44" s="97"/>
      <c r="NU44" s="97"/>
      <c r="NV44" s="97"/>
      <c r="NW44" s="97"/>
      <c r="NX44" s="98"/>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6"/>
      <c r="NK45" s="97"/>
      <c r="NL45" s="97"/>
      <c r="NM45" s="97"/>
      <c r="NN45" s="97"/>
      <c r="NO45" s="97"/>
      <c r="NP45" s="97"/>
      <c r="NQ45" s="97"/>
      <c r="NR45" s="97"/>
      <c r="NS45" s="97"/>
      <c r="NT45" s="97"/>
      <c r="NU45" s="97"/>
      <c r="NV45" s="97"/>
      <c r="NW45" s="97"/>
      <c r="NX45" s="98"/>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6"/>
      <c r="NK46" s="97"/>
      <c r="NL46" s="97"/>
      <c r="NM46" s="97"/>
      <c r="NN46" s="97"/>
      <c r="NO46" s="97"/>
      <c r="NP46" s="97"/>
      <c r="NQ46" s="97"/>
      <c r="NR46" s="97"/>
      <c r="NS46" s="97"/>
      <c r="NT46" s="97"/>
      <c r="NU46" s="97"/>
      <c r="NV46" s="97"/>
      <c r="NW46" s="97"/>
      <c r="NX46" s="98"/>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6"/>
      <c r="NK47" s="97"/>
      <c r="NL47" s="97"/>
      <c r="NM47" s="97"/>
      <c r="NN47" s="97"/>
      <c r="NO47" s="97"/>
      <c r="NP47" s="97"/>
      <c r="NQ47" s="97"/>
      <c r="NR47" s="97"/>
      <c r="NS47" s="97"/>
      <c r="NT47" s="97"/>
      <c r="NU47" s="97"/>
      <c r="NV47" s="97"/>
      <c r="NW47" s="97"/>
      <c r="NX47" s="98"/>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6"/>
      <c r="NK48" s="97"/>
      <c r="NL48" s="97"/>
      <c r="NM48" s="97"/>
      <c r="NN48" s="97"/>
      <c r="NO48" s="97"/>
      <c r="NP48" s="97"/>
      <c r="NQ48" s="97"/>
      <c r="NR48" s="97"/>
      <c r="NS48" s="97"/>
      <c r="NT48" s="97"/>
      <c r="NU48" s="97"/>
      <c r="NV48" s="97"/>
      <c r="NW48" s="97"/>
      <c r="NX48" s="98"/>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6"/>
      <c r="NK49" s="97"/>
      <c r="NL49" s="97"/>
      <c r="NM49" s="97"/>
      <c r="NN49" s="97"/>
      <c r="NO49" s="97"/>
      <c r="NP49" s="97"/>
      <c r="NQ49" s="97"/>
      <c r="NR49" s="97"/>
      <c r="NS49" s="97"/>
      <c r="NT49" s="97"/>
      <c r="NU49" s="97"/>
      <c r="NV49" s="97"/>
      <c r="NW49" s="97"/>
      <c r="NX49" s="98"/>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6"/>
      <c r="NK50" s="97"/>
      <c r="NL50" s="97"/>
      <c r="NM50" s="97"/>
      <c r="NN50" s="97"/>
      <c r="NO50" s="97"/>
      <c r="NP50" s="97"/>
      <c r="NQ50" s="97"/>
      <c r="NR50" s="97"/>
      <c r="NS50" s="97"/>
      <c r="NT50" s="97"/>
      <c r="NU50" s="97"/>
      <c r="NV50" s="97"/>
      <c r="NW50" s="97"/>
      <c r="NX50" s="98"/>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9"/>
      <c r="NK51" s="100"/>
      <c r="NL51" s="100"/>
      <c r="NM51" s="100"/>
      <c r="NN51" s="100"/>
      <c r="NO51" s="100"/>
      <c r="NP51" s="100"/>
      <c r="NQ51" s="100"/>
      <c r="NR51" s="100"/>
      <c r="NS51" s="100"/>
      <c r="NT51" s="100"/>
      <c r="NU51" s="100"/>
      <c r="NV51" s="100"/>
      <c r="NW51" s="100"/>
      <c r="NX51" s="101"/>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183</v>
      </c>
      <c r="NK54" s="97"/>
      <c r="NL54" s="97"/>
      <c r="NM54" s="97"/>
      <c r="NN54" s="97"/>
      <c r="NO54" s="97"/>
      <c r="NP54" s="97"/>
      <c r="NQ54" s="97"/>
      <c r="NR54" s="97"/>
      <c r="NS54" s="97"/>
      <c r="NT54" s="97"/>
      <c r="NU54" s="97"/>
      <c r="NV54" s="97"/>
      <c r="NW54" s="97"/>
      <c r="NX54" s="98"/>
      <c r="OC54" s="18" t="s">
        <v>83</v>
      </c>
    </row>
    <row r="55" spans="1:393" ht="13.5" customHeight="1" x14ac:dyDescent="0.15">
      <c r="A55" s="2"/>
      <c r="B55" s="15"/>
      <c r="C55" s="5"/>
      <c r="D55" s="5"/>
      <c r="E55" s="5"/>
      <c r="F55" s="5"/>
      <c r="G55" s="87" t="s">
        <v>57</v>
      </c>
      <c r="H55" s="87"/>
      <c r="I55" s="87"/>
      <c r="J55" s="87"/>
      <c r="K55" s="87"/>
      <c r="L55" s="87"/>
      <c r="M55" s="87"/>
      <c r="N55" s="87"/>
      <c r="O55" s="87"/>
      <c r="P55" s="88">
        <f>データ!CA7</f>
        <v>52933</v>
      </c>
      <c r="Q55" s="89"/>
      <c r="R55" s="89"/>
      <c r="S55" s="89"/>
      <c r="T55" s="89"/>
      <c r="U55" s="89"/>
      <c r="V55" s="89"/>
      <c r="W55" s="89"/>
      <c r="X55" s="89"/>
      <c r="Y55" s="89"/>
      <c r="Z55" s="89"/>
      <c r="AA55" s="89"/>
      <c r="AB55" s="89"/>
      <c r="AC55" s="89"/>
      <c r="AD55" s="90"/>
      <c r="AE55" s="88">
        <f>データ!CB7</f>
        <v>54302</v>
      </c>
      <c r="AF55" s="89"/>
      <c r="AG55" s="89"/>
      <c r="AH55" s="89"/>
      <c r="AI55" s="89"/>
      <c r="AJ55" s="89"/>
      <c r="AK55" s="89"/>
      <c r="AL55" s="89"/>
      <c r="AM55" s="89"/>
      <c r="AN55" s="89"/>
      <c r="AO55" s="89"/>
      <c r="AP55" s="89"/>
      <c r="AQ55" s="89"/>
      <c r="AR55" s="89"/>
      <c r="AS55" s="90"/>
      <c r="AT55" s="88">
        <f>データ!CC7</f>
        <v>56544</v>
      </c>
      <c r="AU55" s="89"/>
      <c r="AV55" s="89"/>
      <c r="AW55" s="89"/>
      <c r="AX55" s="89"/>
      <c r="AY55" s="89"/>
      <c r="AZ55" s="89"/>
      <c r="BA55" s="89"/>
      <c r="BB55" s="89"/>
      <c r="BC55" s="89"/>
      <c r="BD55" s="89"/>
      <c r="BE55" s="89"/>
      <c r="BF55" s="89"/>
      <c r="BG55" s="89"/>
      <c r="BH55" s="90"/>
      <c r="BI55" s="88">
        <f>データ!CD7</f>
        <v>60796</v>
      </c>
      <c r="BJ55" s="89"/>
      <c r="BK55" s="89"/>
      <c r="BL55" s="89"/>
      <c r="BM55" s="89"/>
      <c r="BN55" s="89"/>
      <c r="BO55" s="89"/>
      <c r="BP55" s="89"/>
      <c r="BQ55" s="89"/>
      <c r="BR55" s="89"/>
      <c r="BS55" s="89"/>
      <c r="BT55" s="89"/>
      <c r="BU55" s="89"/>
      <c r="BV55" s="89"/>
      <c r="BW55" s="90"/>
      <c r="BX55" s="88">
        <f>データ!CE7</f>
        <v>60916</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40733</v>
      </c>
      <c r="DE55" s="89"/>
      <c r="DF55" s="89"/>
      <c r="DG55" s="89"/>
      <c r="DH55" s="89"/>
      <c r="DI55" s="89"/>
      <c r="DJ55" s="89"/>
      <c r="DK55" s="89"/>
      <c r="DL55" s="89"/>
      <c r="DM55" s="89"/>
      <c r="DN55" s="89"/>
      <c r="DO55" s="89"/>
      <c r="DP55" s="89"/>
      <c r="DQ55" s="89"/>
      <c r="DR55" s="90"/>
      <c r="DS55" s="88">
        <f>データ!CM7</f>
        <v>41383</v>
      </c>
      <c r="DT55" s="89"/>
      <c r="DU55" s="89"/>
      <c r="DV55" s="89"/>
      <c r="DW55" s="89"/>
      <c r="DX55" s="89"/>
      <c r="DY55" s="89"/>
      <c r="DZ55" s="89"/>
      <c r="EA55" s="89"/>
      <c r="EB55" s="89"/>
      <c r="EC55" s="89"/>
      <c r="ED55" s="89"/>
      <c r="EE55" s="89"/>
      <c r="EF55" s="89"/>
      <c r="EG55" s="90"/>
      <c r="EH55" s="88">
        <f>データ!CN7</f>
        <v>45302</v>
      </c>
      <c r="EI55" s="89"/>
      <c r="EJ55" s="89"/>
      <c r="EK55" s="89"/>
      <c r="EL55" s="89"/>
      <c r="EM55" s="89"/>
      <c r="EN55" s="89"/>
      <c r="EO55" s="89"/>
      <c r="EP55" s="89"/>
      <c r="EQ55" s="89"/>
      <c r="ER55" s="89"/>
      <c r="ES55" s="89"/>
      <c r="ET55" s="89"/>
      <c r="EU55" s="89"/>
      <c r="EV55" s="90"/>
      <c r="EW55" s="88">
        <f>データ!CO7</f>
        <v>50716</v>
      </c>
      <c r="EX55" s="89"/>
      <c r="EY55" s="89"/>
      <c r="EZ55" s="89"/>
      <c r="FA55" s="89"/>
      <c r="FB55" s="89"/>
      <c r="FC55" s="89"/>
      <c r="FD55" s="89"/>
      <c r="FE55" s="89"/>
      <c r="FF55" s="89"/>
      <c r="FG55" s="89"/>
      <c r="FH55" s="89"/>
      <c r="FI55" s="89"/>
      <c r="FJ55" s="89"/>
      <c r="FK55" s="90"/>
      <c r="FL55" s="88">
        <f>データ!CP7</f>
        <v>47709</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42.5</v>
      </c>
      <c r="GS55" s="77"/>
      <c r="GT55" s="77"/>
      <c r="GU55" s="77"/>
      <c r="GV55" s="77"/>
      <c r="GW55" s="77"/>
      <c r="GX55" s="77"/>
      <c r="GY55" s="77"/>
      <c r="GZ55" s="77"/>
      <c r="HA55" s="77"/>
      <c r="HB55" s="77"/>
      <c r="HC55" s="77"/>
      <c r="HD55" s="77"/>
      <c r="HE55" s="77"/>
      <c r="HF55" s="78"/>
      <c r="HG55" s="76">
        <f>データ!CX7</f>
        <v>41.2</v>
      </c>
      <c r="HH55" s="77"/>
      <c r="HI55" s="77"/>
      <c r="HJ55" s="77"/>
      <c r="HK55" s="77"/>
      <c r="HL55" s="77"/>
      <c r="HM55" s="77"/>
      <c r="HN55" s="77"/>
      <c r="HO55" s="77"/>
      <c r="HP55" s="77"/>
      <c r="HQ55" s="77"/>
      <c r="HR55" s="77"/>
      <c r="HS55" s="77"/>
      <c r="HT55" s="77"/>
      <c r="HU55" s="78"/>
      <c r="HV55" s="76">
        <f>データ!CY7</f>
        <v>39.799999999999997</v>
      </c>
      <c r="HW55" s="77"/>
      <c r="HX55" s="77"/>
      <c r="HY55" s="77"/>
      <c r="HZ55" s="77"/>
      <c r="IA55" s="77"/>
      <c r="IB55" s="77"/>
      <c r="IC55" s="77"/>
      <c r="ID55" s="77"/>
      <c r="IE55" s="77"/>
      <c r="IF55" s="77"/>
      <c r="IG55" s="77"/>
      <c r="IH55" s="77"/>
      <c r="II55" s="77"/>
      <c r="IJ55" s="78"/>
      <c r="IK55" s="76">
        <f>データ!CZ7</f>
        <v>41.4</v>
      </c>
      <c r="IL55" s="77"/>
      <c r="IM55" s="77"/>
      <c r="IN55" s="77"/>
      <c r="IO55" s="77"/>
      <c r="IP55" s="77"/>
      <c r="IQ55" s="77"/>
      <c r="IR55" s="77"/>
      <c r="IS55" s="77"/>
      <c r="IT55" s="77"/>
      <c r="IU55" s="77"/>
      <c r="IV55" s="77"/>
      <c r="IW55" s="77"/>
      <c r="IX55" s="77"/>
      <c r="IY55" s="78"/>
      <c r="IZ55" s="76">
        <f>データ!DA7</f>
        <v>40.4</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29.8</v>
      </c>
      <c r="KG55" s="77"/>
      <c r="KH55" s="77"/>
      <c r="KI55" s="77"/>
      <c r="KJ55" s="77"/>
      <c r="KK55" s="77"/>
      <c r="KL55" s="77"/>
      <c r="KM55" s="77"/>
      <c r="KN55" s="77"/>
      <c r="KO55" s="77"/>
      <c r="KP55" s="77"/>
      <c r="KQ55" s="77"/>
      <c r="KR55" s="77"/>
      <c r="KS55" s="77"/>
      <c r="KT55" s="78"/>
      <c r="KU55" s="76">
        <f>データ!DI7</f>
        <v>29.6</v>
      </c>
      <c r="KV55" s="77"/>
      <c r="KW55" s="77"/>
      <c r="KX55" s="77"/>
      <c r="KY55" s="77"/>
      <c r="KZ55" s="77"/>
      <c r="LA55" s="77"/>
      <c r="LB55" s="77"/>
      <c r="LC55" s="77"/>
      <c r="LD55" s="77"/>
      <c r="LE55" s="77"/>
      <c r="LF55" s="77"/>
      <c r="LG55" s="77"/>
      <c r="LH55" s="77"/>
      <c r="LI55" s="78"/>
      <c r="LJ55" s="76">
        <f>データ!DJ7</f>
        <v>31.3</v>
      </c>
      <c r="LK55" s="77"/>
      <c r="LL55" s="77"/>
      <c r="LM55" s="77"/>
      <c r="LN55" s="77"/>
      <c r="LO55" s="77"/>
      <c r="LP55" s="77"/>
      <c r="LQ55" s="77"/>
      <c r="LR55" s="77"/>
      <c r="LS55" s="77"/>
      <c r="LT55" s="77"/>
      <c r="LU55" s="77"/>
      <c r="LV55" s="77"/>
      <c r="LW55" s="77"/>
      <c r="LX55" s="78"/>
      <c r="LY55" s="76">
        <f>データ!DK7</f>
        <v>32.299999999999997</v>
      </c>
      <c r="LZ55" s="77"/>
      <c r="MA55" s="77"/>
      <c r="MB55" s="77"/>
      <c r="MC55" s="77"/>
      <c r="MD55" s="77"/>
      <c r="ME55" s="77"/>
      <c r="MF55" s="77"/>
      <c r="MG55" s="77"/>
      <c r="MH55" s="77"/>
      <c r="MI55" s="77"/>
      <c r="MJ55" s="77"/>
      <c r="MK55" s="77"/>
      <c r="ML55" s="77"/>
      <c r="MM55" s="78"/>
      <c r="MN55" s="76">
        <f>データ!DL7</f>
        <v>29.9</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x14ac:dyDescent="0.15">
      <c r="A56" s="2"/>
      <c r="B56" s="15"/>
      <c r="C56" s="5"/>
      <c r="D56" s="5"/>
      <c r="E56" s="5"/>
      <c r="F56" s="5"/>
      <c r="G56" s="87" t="s">
        <v>59</v>
      </c>
      <c r="H56" s="87"/>
      <c r="I56" s="87"/>
      <c r="J56" s="87"/>
      <c r="K56" s="87"/>
      <c r="L56" s="87"/>
      <c r="M56" s="87"/>
      <c r="N56" s="87"/>
      <c r="O56" s="87"/>
      <c r="P56" s="88">
        <f>データ!CF7</f>
        <v>50958</v>
      </c>
      <c r="Q56" s="89"/>
      <c r="R56" s="89"/>
      <c r="S56" s="89"/>
      <c r="T56" s="89"/>
      <c r="U56" s="89"/>
      <c r="V56" s="89"/>
      <c r="W56" s="89"/>
      <c r="X56" s="89"/>
      <c r="Y56" s="89"/>
      <c r="Z56" s="89"/>
      <c r="AA56" s="89"/>
      <c r="AB56" s="89"/>
      <c r="AC56" s="89"/>
      <c r="AD56" s="90"/>
      <c r="AE56" s="88">
        <f>データ!CG7</f>
        <v>52405</v>
      </c>
      <c r="AF56" s="89"/>
      <c r="AG56" s="89"/>
      <c r="AH56" s="89"/>
      <c r="AI56" s="89"/>
      <c r="AJ56" s="89"/>
      <c r="AK56" s="89"/>
      <c r="AL56" s="89"/>
      <c r="AM56" s="89"/>
      <c r="AN56" s="89"/>
      <c r="AO56" s="89"/>
      <c r="AP56" s="89"/>
      <c r="AQ56" s="89"/>
      <c r="AR56" s="89"/>
      <c r="AS56" s="90"/>
      <c r="AT56" s="88">
        <f>データ!CH7</f>
        <v>53523</v>
      </c>
      <c r="AU56" s="89"/>
      <c r="AV56" s="89"/>
      <c r="AW56" s="89"/>
      <c r="AX56" s="89"/>
      <c r="AY56" s="89"/>
      <c r="AZ56" s="89"/>
      <c r="BA56" s="89"/>
      <c r="BB56" s="89"/>
      <c r="BC56" s="89"/>
      <c r="BD56" s="89"/>
      <c r="BE56" s="89"/>
      <c r="BF56" s="89"/>
      <c r="BG56" s="89"/>
      <c r="BH56" s="90"/>
      <c r="BI56" s="88">
        <f>データ!CI7</f>
        <v>57368</v>
      </c>
      <c r="BJ56" s="89"/>
      <c r="BK56" s="89"/>
      <c r="BL56" s="89"/>
      <c r="BM56" s="89"/>
      <c r="BN56" s="89"/>
      <c r="BO56" s="89"/>
      <c r="BP56" s="89"/>
      <c r="BQ56" s="89"/>
      <c r="BR56" s="89"/>
      <c r="BS56" s="89"/>
      <c r="BT56" s="89"/>
      <c r="BU56" s="89"/>
      <c r="BV56" s="89"/>
      <c r="BW56" s="90"/>
      <c r="BX56" s="88">
        <f>データ!CJ7</f>
        <v>59838</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13792</v>
      </c>
      <c r="DE56" s="89"/>
      <c r="DF56" s="89"/>
      <c r="DG56" s="89"/>
      <c r="DH56" s="89"/>
      <c r="DI56" s="89"/>
      <c r="DJ56" s="89"/>
      <c r="DK56" s="89"/>
      <c r="DL56" s="89"/>
      <c r="DM56" s="89"/>
      <c r="DN56" s="89"/>
      <c r="DO56" s="89"/>
      <c r="DP56" s="89"/>
      <c r="DQ56" s="89"/>
      <c r="DR56" s="90"/>
      <c r="DS56" s="88">
        <f>データ!CR7</f>
        <v>14290</v>
      </c>
      <c r="DT56" s="89"/>
      <c r="DU56" s="89"/>
      <c r="DV56" s="89"/>
      <c r="DW56" s="89"/>
      <c r="DX56" s="89"/>
      <c r="DY56" s="89"/>
      <c r="DZ56" s="89"/>
      <c r="EA56" s="89"/>
      <c r="EB56" s="89"/>
      <c r="EC56" s="89"/>
      <c r="ED56" s="89"/>
      <c r="EE56" s="89"/>
      <c r="EF56" s="89"/>
      <c r="EG56" s="90"/>
      <c r="EH56" s="88">
        <f>データ!CS7</f>
        <v>15111</v>
      </c>
      <c r="EI56" s="89"/>
      <c r="EJ56" s="89"/>
      <c r="EK56" s="89"/>
      <c r="EL56" s="89"/>
      <c r="EM56" s="89"/>
      <c r="EN56" s="89"/>
      <c r="EO56" s="89"/>
      <c r="EP56" s="89"/>
      <c r="EQ56" s="89"/>
      <c r="ER56" s="89"/>
      <c r="ES56" s="89"/>
      <c r="ET56" s="89"/>
      <c r="EU56" s="89"/>
      <c r="EV56" s="90"/>
      <c r="EW56" s="88">
        <f>データ!CT7</f>
        <v>15986</v>
      </c>
      <c r="EX56" s="89"/>
      <c r="EY56" s="89"/>
      <c r="EZ56" s="89"/>
      <c r="FA56" s="89"/>
      <c r="FB56" s="89"/>
      <c r="FC56" s="89"/>
      <c r="FD56" s="89"/>
      <c r="FE56" s="89"/>
      <c r="FF56" s="89"/>
      <c r="FG56" s="89"/>
      <c r="FH56" s="89"/>
      <c r="FI56" s="89"/>
      <c r="FJ56" s="89"/>
      <c r="FK56" s="90"/>
      <c r="FL56" s="88">
        <f>データ!CU7</f>
        <v>16421</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8" t="s">
        <v>182</v>
      </c>
      <c r="NK70" s="139"/>
      <c r="NL70" s="139"/>
      <c r="NM70" s="139"/>
      <c r="NN70" s="139"/>
      <c r="NO70" s="139"/>
      <c r="NP70" s="139"/>
      <c r="NQ70" s="139"/>
      <c r="NR70" s="139"/>
      <c r="NS70" s="139"/>
      <c r="NT70" s="139"/>
      <c r="NU70" s="139"/>
      <c r="NV70" s="139"/>
      <c r="NW70" s="139"/>
      <c r="NX70" s="140"/>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8"/>
      <c r="NK71" s="139"/>
      <c r="NL71" s="139"/>
      <c r="NM71" s="139"/>
      <c r="NN71" s="139"/>
      <c r="NO71" s="139"/>
      <c r="NP71" s="139"/>
      <c r="NQ71" s="139"/>
      <c r="NR71" s="139"/>
      <c r="NS71" s="139"/>
      <c r="NT71" s="139"/>
      <c r="NU71" s="139"/>
      <c r="NV71" s="139"/>
      <c r="NW71" s="139"/>
      <c r="NX71" s="140"/>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8"/>
      <c r="NK72" s="139"/>
      <c r="NL72" s="139"/>
      <c r="NM72" s="139"/>
      <c r="NN72" s="139"/>
      <c r="NO72" s="139"/>
      <c r="NP72" s="139"/>
      <c r="NQ72" s="139"/>
      <c r="NR72" s="139"/>
      <c r="NS72" s="139"/>
      <c r="NT72" s="139"/>
      <c r="NU72" s="139"/>
      <c r="NV72" s="139"/>
      <c r="NW72" s="139"/>
      <c r="NX72" s="140"/>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8"/>
      <c r="NK73" s="139"/>
      <c r="NL73" s="139"/>
      <c r="NM73" s="139"/>
      <c r="NN73" s="139"/>
      <c r="NO73" s="139"/>
      <c r="NP73" s="139"/>
      <c r="NQ73" s="139"/>
      <c r="NR73" s="139"/>
      <c r="NS73" s="139"/>
      <c r="NT73" s="139"/>
      <c r="NU73" s="139"/>
      <c r="NV73" s="139"/>
      <c r="NW73" s="139"/>
      <c r="NX73" s="140"/>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8"/>
      <c r="NK74" s="139"/>
      <c r="NL74" s="139"/>
      <c r="NM74" s="139"/>
      <c r="NN74" s="139"/>
      <c r="NO74" s="139"/>
      <c r="NP74" s="139"/>
      <c r="NQ74" s="139"/>
      <c r="NR74" s="139"/>
      <c r="NS74" s="139"/>
      <c r="NT74" s="139"/>
      <c r="NU74" s="139"/>
      <c r="NV74" s="139"/>
      <c r="NW74" s="139"/>
      <c r="NX74" s="140"/>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8"/>
      <c r="NK75" s="139"/>
      <c r="NL75" s="139"/>
      <c r="NM75" s="139"/>
      <c r="NN75" s="139"/>
      <c r="NO75" s="139"/>
      <c r="NP75" s="139"/>
      <c r="NQ75" s="139"/>
      <c r="NR75" s="139"/>
      <c r="NS75" s="139"/>
      <c r="NT75" s="139"/>
      <c r="NU75" s="139"/>
      <c r="NV75" s="139"/>
      <c r="NW75" s="139"/>
      <c r="NX75" s="140"/>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8"/>
      <c r="NK76" s="139"/>
      <c r="NL76" s="139"/>
      <c r="NM76" s="139"/>
      <c r="NN76" s="139"/>
      <c r="NO76" s="139"/>
      <c r="NP76" s="139"/>
      <c r="NQ76" s="139"/>
      <c r="NR76" s="139"/>
      <c r="NS76" s="139"/>
      <c r="NT76" s="139"/>
      <c r="NU76" s="139"/>
      <c r="NV76" s="139"/>
      <c r="NW76" s="139"/>
      <c r="NX76" s="140"/>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8"/>
      <c r="NK77" s="139"/>
      <c r="NL77" s="139"/>
      <c r="NM77" s="139"/>
      <c r="NN77" s="139"/>
      <c r="NO77" s="139"/>
      <c r="NP77" s="139"/>
      <c r="NQ77" s="139"/>
      <c r="NR77" s="139"/>
      <c r="NS77" s="139"/>
      <c r="NT77" s="139"/>
      <c r="NU77" s="139"/>
      <c r="NV77" s="139"/>
      <c r="NW77" s="139"/>
      <c r="NX77" s="140"/>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38"/>
      <c r="NK78" s="139"/>
      <c r="NL78" s="139"/>
      <c r="NM78" s="139"/>
      <c r="NN78" s="139"/>
      <c r="NO78" s="139"/>
      <c r="NP78" s="139"/>
      <c r="NQ78" s="139"/>
      <c r="NR78" s="139"/>
      <c r="NS78" s="139"/>
      <c r="NT78" s="139"/>
      <c r="NU78" s="139"/>
      <c r="NV78" s="139"/>
      <c r="NW78" s="139"/>
      <c r="NX78" s="140"/>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44.7</v>
      </c>
      <c r="V79" s="71"/>
      <c r="W79" s="71"/>
      <c r="X79" s="71"/>
      <c r="Y79" s="71"/>
      <c r="Z79" s="71"/>
      <c r="AA79" s="71"/>
      <c r="AB79" s="71"/>
      <c r="AC79" s="71"/>
      <c r="AD79" s="71"/>
      <c r="AE79" s="71"/>
      <c r="AF79" s="71"/>
      <c r="AG79" s="71"/>
      <c r="AH79" s="71"/>
      <c r="AI79" s="71"/>
      <c r="AJ79" s="71"/>
      <c r="AK79" s="71"/>
      <c r="AL79" s="71"/>
      <c r="AM79" s="71"/>
      <c r="AN79" s="71">
        <f>データ!DT7</f>
        <v>49.9</v>
      </c>
      <c r="AO79" s="71"/>
      <c r="AP79" s="71"/>
      <c r="AQ79" s="71"/>
      <c r="AR79" s="71"/>
      <c r="AS79" s="71"/>
      <c r="AT79" s="71"/>
      <c r="AU79" s="71"/>
      <c r="AV79" s="71"/>
      <c r="AW79" s="71"/>
      <c r="AX79" s="71"/>
      <c r="AY79" s="71"/>
      <c r="AZ79" s="71"/>
      <c r="BA79" s="71"/>
      <c r="BB79" s="71"/>
      <c r="BC79" s="71"/>
      <c r="BD79" s="71"/>
      <c r="BE79" s="71"/>
      <c r="BF79" s="71"/>
      <c r="BG79" s="71">
        <f>データ!DU7</f>
        <v>51.3</v>
      </c>
      <c r="BH79" s="71"/>
      <c r="BI79" s="71"/>
      <c r="BJ79" s="71"/>
      <c r="BK79" s="71"/>
      <c r="BL79" s="71"/>
      <c r="BM79" s="71"/>
      <c r="BN79" s="71"/>
      <c r="BO79" s="71"/>
      <c r="BP79" s="71"/>
      <c r="BQ79" s="71"/>
      <c r="BR79" s="71"/>
      <c r="BS79" s="71"/>
      <c r="BT79" s="71"/>
      <c r="BU79" s="71"/>
      <c r="BV79" s="71"/>
      <c r="BW79" s="71"/>
      <c r="BX79" s="71"/>
      <c r="BY79" s="71"/>
      <c r="BZ79" s="71">
        <f>データ!DV7</f>
        <v>55.3</v>
      </c>
      <c r="CA79" s="71"/>
      <c r="CB79" s="71"/>
      <c r="CC79" s="71"/>
      <c r="CD79" s="71"/>
      <c r="CE79" s="71"/>
      <c r="CF79" s="71"/>
      <c r="CG79" s="71"/>
      <c r="CH79" s="71"/>
      <c r="CI79" s="71"/>
      <c r="CJ79" s="71"/>
      <c r="CK79" s="71"/>
      <c r="CL79" s="71"/>
      <c r="CM79" s="71"/>
      <c r="CN79" s="71"/>
      <c r="CO79" s="71"/>
      <c r="CP79" s="71"/>
      <c r="CQ79" s="71"/>
      <c r="CR79" s="71"/>
      <c r="CS79" s="71">
        <f>データ!DW7</f>
        <v>58.8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69.8</v>
      </c>
      <c r="EP79" s="71"/>
      <c r="EQ79" s="71"/>
      <c r="ER79" s="71"/>
      <c r="ES79" s="71"/>
      <c r="ET79" s="71"/>
      <c r="EU79" s="71"/>
      <c r="EV79" s="71"/>
      <c r="EW79" s="71"/>
      <c r="EX79" s="71"/>
      <c r="EY79" s="71"/>
      <c r="EZ79" s="71"/>
      <c r="FA79" s="71"/>
      <c r="FB79" s="71"/>
      <c r="FC79" s="71"/>
      <c r="FD79" s="71"/>
      <c r="FE79" s="71"/>
      <c r="FF79" s="71"/>
      <c r="FG79" s="71"/>
      <c r="FH79" s="71">
        <f>データ!EE7</f>
        <v>75.5</v>
      </c>
      <c r="FI79" s="71"/>
      <c r="FJ79" s="71"/>
      <c r="FK79" s="71"/>
      <c r="FL79" s="71"/>
      <c r="FM79" s="71"/>
      <c r="FN79" s="71"/>
      <c r="FO79" s="71"/>
      <c r="FP79" s="71"/>
      <c r="FQ79" s="71"/>
      <c r="FR79" s="71"/>
      <c r="FS79" s="71"/>
      <c r="FT79" s="71"/>
      <c r="FU79" s="71"/>
      <c r="FV79" s="71"/>
      <c r="FW79" s="71"/>
      <c r="FX79" s="71"/>
      <c r="FY79" s="71"/>
      <c r="FZ79" s="71"/>
      <c r="GA79" s="71">
        <f>データ!EF7</f>
        <v>73.900000000000006</v>
      </c>
      <c r="GB79" s="71"/>
      <c r="GC79" s="71"/>
      <c r="GD79" s="71"/>
      <c r="GE79" s="71"/>
      <c r="GF79" s="71"/>
      <c r="GG79" s="71"/>
      <c r="GH79" s="71"/>
      <c r="GI79" s="71"/>
      <c r="GJ79" s="71"/>
      <c r="GK79" s="71"/>
      <c r="GL79" s="71"/>
      <c r="GM79" s="71"/>
      <c r="GN79" s="71"/>
      <c r="GO79" s="71"/>
      <c r="GP79" s="71"/>
      <c r="GQ79" s="71"/>
      <c r="GR79" s="71"/>
      <c r="GS79" s="71"/>
      <c r="GT79" s="71">
        <f>データ!EG7</f>
        <v>76.5</v>
      </c>
      <c r="GU79" s="71"/>
      <c r="GV79" s="71"/>
      <c r="GW79" s="71"/>
      <c r="GX79" s="71"/>
      <c r="GY79" s="71"/>
      <c r="GZ79" s="71"/>
      <c r="HA79" s="71"/>
      <c r="HB79" s="71"/>
      <c r="HC79" s="71"/>
      <c r="HD79" s="71"/>
      <c r="HE79" s="71"/>
      <c r="HF79" s="71"/>
      <c r="HG79" s="71"/>
      <c r="HH79" s="71"/>
      <c r="HI79" s="71"/>
      <c r="HJ79" s="71"/>
      <c r="HK79" s="71"/>
      <c r="HL79" s="71"/>
      <c r="HM79" s="71">
        <f>データ!EH7</f>
        <v>80.5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32363078</v>
      </c>
      <c r="JK79" s="69"/>
      <c r="JL79" s="69"/>
      <c r="JM79" s="69"/>
      <c r="JN79" s="69"/>
      <c r="JO79" s="69"/>
      <c r="JP79" s="69"/>
      <c r="JQ79" s="69"/>
      <c r="JR79" s="69"/>
      <c r="JS79" s="69"/>
      <c r="JT79" s="69"/>
      <c r="JU79" s="69"/>
      <c r="JV79" s="69"/>
      <c r="JW79" s="69"/>
      <c r="JX79" s="69"/>
      <c r="JY79" s="69"/>
      <c r="JZ79" s="69"/>
      <c r="KA79" s="69"/>
      <c r="KB79" s="69"/>
      <c r="KC79" s="69">
        <f>データ!EP7</f>
        <v>33321875</v>
      </c>
      <c r="KD79" s="69"/>
      <c r="KE79" s="69"/>
      <c r="KF79" s="69"/>
      <c r="KG79" s="69"/>
      <c r="KH79" s="69"/>
      <c r="KI79" s="69"/>
      <c r="KJ79" s="69"/>
      <c r="KK79" s="69"/>
      <c r="KL79" s="69"/>
      <c r="KM79" s="69"/>
      <c r="KN79" s="69"/>
      <c r="KO79" s="69"/>
      <c r="KP79" s="69"/>
      <c r="KQ79" s="69"/>
      <c r="KR79" s="69"/>
      <c r="KS79" s="69"/>
      <c r="KT79" s="69"/>
      <c r="KU79" s="69"/>
      <c r="KV79" s="69">
        <f>データ!EQ7</f>
        <v>35740010</v>
      </c>
      <c r="KW79" s="69"/>
      <c r="KX79" s="69"/>
      <c r="KY79" s="69"/>
      <c r="KZ79" s="69"/>
      <c r="LA79" s="69"/>
      <c r="LB79" s="69"/>
      <c r="LC79" s="69"/>
      <c r="LD79" s="69"/>
      <c r="LE79" s="69"/>
      <c r="LF79" s="69"/>
      <c r="LG79" s="69"/>
      <c r="LH79" s="69"/>
      <c r="LI79" s="69"/>
      <c r="LJ79" s="69"/>
      <c r="LK79" s="69"/>
      <c r="LL79" s="69"/>
      <c r="LM79" s="69"/>
      <c r="LN79" s="69"/>
      <c r="LO79" s="69">
        <f>データ!ER7</f>
        <v>36795042</v>
      </c>
      <c r="LP79" s="69"/>
      <c r="LQ79" s="69"/>
      <c r="LR79" s="69"/>
      <c r="LS79" s="69"/>
      <c r="LT79" s="69"/>
      <c r="LU79" s="69"/>
      <c r="LV79" s="69"/>
      <c r="LW79" s="69"/>
      <c r="LX79" s="69"/>
      <c r="LY79" s="69"/>
      <c r="LZ79" s="69"/>
      <c r="MA79" s="69"/>
      <c r="MB79" s="69"/>
      <c r="MC79" s="69"/>
      <c r="MD79" s="69"/>
      <c r="ME79" s="69"/>
      <c r="MF79" s="69"/>
      <c r="MG79" s="69"/>
      <c r="MH79" s="69">
        <f>データ!ES7</f>
        <v>37726909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38"/>
      <c r="NK79" s="139"/>
      <c r="NL79" s="139"/>
      <c r="NM79" s="139"/>
      <c r="NN79" s="139"/>
      <c r="NO79" s="139"/>
      <c r="NP79" s="139"/>
      <c r="NQ79" s="139"/>
      <c r="NR79" s="139"/>
      <c r="NS79" s="139"/>
      <c r="NT79" s="139"/>
      <c r="NU79" s="139"/>
      <c r="NV79" s="139"/>
      <c r="NW79" s="139"/>
      <c r="NX79" s="140"/>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38"/>
      <c r="NK80" s="139"/>
      <c r="NL80" s="139"/>
      <c r="NM80" s="139"/>
      <c r="NN80" s="139"/>
      <c r="NO80" s="139"/>
      <c r="NP80" s="139"/>
      <c r="NQ80" s="139"/>
      <c r="NR80" s="139"/>
      <c r="NS80" s="139"/>
      <c r="NT80" s="139"/>
      <c r="NU80" s="139"/>
      <c r="NV80" s="139"/>
      <c r="NW80" s="139"/>
      <c r="NX80" s="140"/>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8"/>
      <c r="NK81" s="139"/>
      <c r="NL81" s="139"/>
      <c r="NM81" s="139"/>
      <c r="NN81" s="139"/>
      <c r="NO81" s="139"/>
      <c r="NP81" s="139"/>
      <c r="NQ81" s="139"/>
      <c r="NR81" s="139"/>
      <c r="NS81" s="139"/>
      <c r="NT81" s="139"/>
      <c r="NU81" s="139"/>
      <c r="NV81" s="139"/>
      <c r="NW81" s="139"/>
      <c r="NX81" s="140"/>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8"/>
      <c r="NK82" s="139"/>
      <c r="NL82" s="139"/>
      <c r="NM82" s="139"/>
      <c r="NN82" s="139"/>
      <c r="NO82" s="139"/>
      <c r="NP82" s="139"/>
      <c r="NQ82" s="139"/>
      <c r="NR82" s="139"/>
      <c r="NS82" s="139"/>
      <c r="NT82" s="139"/>
      <c r="NU82" s="139"/>
      <c r="NV82" s="139"/>
      <c r="NW82" s="139"/>
      <c r="NX82" s="140"/>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8"/>
      <c r="NK83" s="139"/>
      <c r="NL83" s="139"/>
      <c r="NM83" s="139"/>
      <c r="NN83" s="139"/>
      <c r="NO83" s="139"/>
      <c r="NP83" s="139"/>
      <c r="NQ83" s="139"/>
      <c r="NR83" s="139"/>
      <c r="NS83" s="139"/>
      <c r="NT83" s="139"/>
      <c r="NU83" s="139"/>
      <c r="NV83" s="139"/>
      <c r="NW83" s="139"/>
      <c r="NX83" s="140"/>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1"/>
      <c r="NK84" s="142"/>
      <c r="NL84" s="142"/>
      <c r="NM84" s="142"/>
      <c r="NN84" s="142"/>
      <c r="NO84" s="142"/>
      <c r="NP84" s="142"/>
      <c r="NQ84" s="142"/>
      <c r="NR84" s="142"/>
      <c r="NS84" s="142"/>
      <c r="NT84" s="142"/>
      <c r="NU84" s="142"/>
      <c r="NV84" s="142"/>
      <c r="NW84" s="142"/>
      <c r="NX84" s="143"/>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hvDc8X4VkGi5pzstwhTwZ6GZEvpE1DNOa519oRTXByQw9/g+kkINwsrs6A9zPxXhpj6wpB+mSMEItnfT/RjCw==" saltValue="G1+ISaY9FnSD9iR6EgxACg==" spinCount="100000" sheet="1" objects="1" scenarios="1" formatCells="0" formatColumns="0" formatRows="0"/>
  <mergeCells count="268">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155</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156</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157</v>
      </c>
      <c r="EE5" s="52" t="s">
        <v>158</v>
      </c>
      <c r="EF5" s="52" t="s">
        <v>146</v>
      </c>
      <c r="EG5" s="52" t="s">
        <v>147</v>
      </c>
      <c r="EH5" s="52" t="s">
        <v>148</v>
      </c>
      <c r="EI5" s="52" t="s">
        <v>149</v>
      </c>
      <c r="EJ5" s="52" t="s">
        <v>150</v>
      </c>
      <c r="EK5" s="52" t="s">
        <v>151</v>
      </c>
      <c r="EL5" s="52" t="s">
        <v>152</v>
      </c>
      <c r="EM5" s="52" t="s">
        <v>153</v>
      </c>
      <c r="EN5" s="52" t="s">
        <v>159</v>
      </c>
      <c r="EO5" s="52" t="s">
        <v>144</v>
      </c>
      <c r="EP5" s="52" t="s">
        <v>145</v>
      </c>
      <c r="EQ5" s="52" t="s">
        <v>146</v>
      </c>
      <c r="ER5" s="52" t="s">
        <v>147</v>
      </c>
      <c r="ES5" s="52" t="s">
        <v>156</v>
      </c>
      <c r="ET5" s="52" t="s">
        <v>149</v>
      </c>
      <c r="EU5" s="52" t="s">
        <v>150</v>
      </c>
      <c r="EV5" s="52" t="s">
        <v>151</v>
      </c>
      <c r="EW5" s="52" t="s">
        <v>152</v>
      </c>
      <c r="EX5" s="52" t="s">
        <v>153</v>
      </c>
      <c r="EY5" s="52" t="s">
        <v>154</v>
      </c>
    </row>
    <row r="6" spans="1:155" s="57" customFormat="1" x14ac:dyDescent="0.15">
      <c r="A6" s="38" t="s">
        <v>160</v>
      </c>
      <c r="B6" s="53">
        <f>B8</f>
        <v>2021</v>
      </c>
      <c r="C6" s="53">
        <f t="shared" ref="C6:M6" si="2">C8</f>
        <v>47510</v>
      </c>
      <c r="D6" s="53">
        <f t="shared" si="2"/>
        <v>46</v>
      </c>
      <c r="E6" s="53">
        <f t="shared" si="2"/>
        <v>6</v>
      </c>
      <c r="F6" s="53">
        <f t="shared" si="2"/>
        <v>0</v>
      </c>
      <c r="G6" s="53">
        <f t="shared" si="2"/>
        <v>3</v>
      </c>
      <c r="H6" s="158" t="str">
        <f>IF(H8&lt;&gt;I8,H8,"")&amp;IF(I8&lt;&gt;J8,I8,"")&amp;"　"&amp;J8</f>
        <v>宮城県地方独立行政法人宮城県立病院機構　宮城県立がんセンター</v>
      </c>
      <c r="I6" s="159"/>
      <c r="J6" s="160"/>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26</v>
      </c>
      <c r="R6" s="53" t="str">
        <f t="shared" si="3"/>
        <v>対象</v>
      </c>
      <c r="S6" s="53" t="str">
        <f t="shared" si="3"/>
        <v>ガ</v>
      </c>
      <c r="T6" s="53" t="str">
        <f t="shared" si="3"/>
        <v>が</v>
      </c>
      <c r="U6" s="54" t="str">
        <f>U8</f>
        <v>-</v>
      </c>
      <c r="V6" s="54">
        <f>V8</f>
        <v>34161</v>
      </c>
      <c r="W6" s="53" t="str">
        <f>W8</f>
        <v>非該当</v>
      </c>
      <c r="X6" s="53" t="str">
        <f t="shared" ref="X6" si="4">X8</f>
        <v>非該当</v>
      </c>
      <c r="Y6" s="53" t="str">
        <f t="shared" si="3"/>
        <v>７：１</v>
      </c>
      <c r="Z6" s="54">
        <f t="shared" si="3"/>
        <v>383</v>
      </c>
      <c r="AA6" s="54" t="str">
        <f t="shared" si="3"/>
        <v>-</v>
      </c>
      <c r="AB6" s="54" t="str">
        <f t="shared" si="3"/>
        <v>-</v>
      </c>
      <c r="AC6" s="54" t="str">
        <f t="shared" si="3"/>
        <v>-</v>
      </c>
      <c r="AD6" s="54" t="str">
        <f t="shared" si="3"/>
        <v>-</v>
      </c>
      <c r="AE6" s="54">
        <f t="shared" si="3"/>
        <v>383</v>
      </c>
      <c r="AF6" s="54">
        <f t="shared" si="3"/>
        <v>305</v>
      </c>
      <c r="AG6" s="54" t="str">
        <f t="shared" si="3"/>
        <v>-</v>
      </c>
      <c r="AH6" s="54">
        <f t="shared" si="3"/>
        <v>305</v>
      </c>
      <c r="AI6" s="55">
        <f>IF(AI8="-",NA(),AI8)</f>
        <v>100.6</v>
      </c>
      <c r="AJ6" s="55">
        <f t="shared" ref="AJ6:AR6" si="5">IF(AJ8="-",NA(),AJ8)</f>
        <v>102.9</v>
      </c>
      <c r="AK6" s="55">
        <f t="shared" si="5"/>
        <v>103.4</v>
      </c>
      <c r="AL6" s="55">
        <f t="shared" si="5"/>
        <v>99.7</v>
      </c>
      <c r="AM6" s="55">
        <f t="shared" si="5"/>
        <v>103.6</v>
      </c>
      <c r="AN6" s="55">
        <f t="shared" si="5"/>
        <v>97</v>
      </c>
      <c r="AO6" s="55">
        <f t="shared" si="5"/>
        <v>97.8</v>
      </c>
      <c r="AP6" s="55">
        <f t="shared" si="5"/>
        <v>97</v>
      </c>
      <c r="AQ6" s="55">
        <f t="shared" si="5"/>
        <v>102.4</v>
      </c>
      <c r="AR6" s="55">
        <f t="shared" si="5"/>
        <v>107.2</v>
      </c>
      <c r="AS6" s="55" t="str">
        <f>IF(AS8="-","【-】","【"&amp;SUBSTITUTE(TEXT(AS8,"#,##0.0"),"-","△")&amp;"】")</f>
        <v>【106.2】</v>
      </c>
      <c r="AT6" s="55">
        <f>IF(AT8="-",NA(),AT8)</f>
        <v>80.900000000000006</v>
      </c>
      <c r="AU6" s="55">
        <f t="shared" ref="AU6:BC6" si="6">IF(AU8="-",NA(),AU8)</f>
        <v>83.1</v>
      </c>
      <c r="AV6" s="55">
        <f t="shared" si="6"/>
        <v>82.1</v>
      </c>
      <c r="AW6" s="55">
        <f t="shared" si="6"/>
        <v>80.599999999999994</v>
      </c>
      <c r="AX6" s="55">
        <f t="shared" si="6"/>
        <v>79.400000000000006</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73</v>
      </c>
      <c r="BQ6" s="55">
        <f t="shared" ref="BQ6:BY6" si="8">IF(BQ8="-",NA(),BQ8)</f>
        <v>75.3</v>
      </c>
      <c r="BR6" s="55">
        <f t="shared" si="8"/>
        <v>75</v>
      </c>
      <c r="BS6" s="55">
        <f t="shared" si="8"/>
        <v>66.3</v>
      </c>
      <c r="BT6" s="55">
        <f t="shared" si="8"/>
        <v>63.6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52933</v>
      </c>
      <c r="CB6" s="56">
        <f t="shared" ref="CB6:CJ6" si="9">IF(CB8="-",NA(),CB8)</f>
        <v>54302</v>
      </c>
      <c r="CC6" s="56">
        <f t="shared" si="9"/>
        <v>56544</v>
      </c>
      <c r="CD6" s="56">
        <f t="shared" si="9"/>
        <v>60796</v>
      </c>
      <c r="CE6" s="56">
        <f t="shared" si="9"/>
        <v>60916</v>
      </c>
      <c r="CF6" s="56">
        <f t="shared" si="9"/>
        <v>50958</v>
      </c>
      <c r="CG6" s="56">
        <f t="shared" si="9"/>
        <v>52405</v>
      </c>
      <c r="CH6" s="56">
        <f t="shared" si="9"/>
        <v>53523</v>
      </c>
      <c r="CI6" s="56">
        <f t="shared" si="9"/>
        <v>57368</v>
      </c>
      <c r="CJ6" s="56">
        <f t="shared" si="9"/>
        <v>59838</v>
      </c>
      <c r="CK6" s="55" t="str">
        <f>IF(CK8="-","【-】","【"&amp;SUBSTITUTE(TEXT(CK8,"#,##0"),"-","△")&amp;"】")</f>
        <v>【59,287】</v>
      </c>
      <c r="CL6" s="56">
        <f>IF(CL8="-",NA(),CL8)</f>
        <v>40733</v>
      </c>
      <c r="CM6" s="56">
        <f t="shared" ref="CM6:CU6" si="10">IF(CM8="-",NA(),CM8)</f>
        <v>41383</v>
      </c>
      <c r="CN6" s="56">
        <f t="shared" si="10"/>
        <v>45302</v>
      </c>
      <c r="CO6" s="56">
        <f t="shared" si="10"/>
        <v>50716</v>
      </c>
      <c r="CP6" s="56">
        <f t="shared" si="10"/>
        <v>47709</v>
      </c>
      <c r="CQ6" s="56">
        <f t="shared" si="10"/>
        <v>13792</v>
      </c>
      <c r="CR6" s="56">
        <f t="shared" si="10"/>
        <v>14290</v>
      </c>
      <c r="CS6" s="56">
        <f t="shared" si="10"/>
        <v>15111</v>
      </c>
      <c r="CT6" s="56">
        <f t="shared" si="10"/>
        <v>15986</v>
      </c>
      <c r="CU6" s="56">
        <f t="shared" si="10"/>
        <v>16421</v>
      </c>
      <c r="CV6" s="55" t="str">
        <f>IF(CV8="-","【-】","【"&amp;SUBSTITUTE(TEXT(CV8,"#,##0"),"-","△")&amp;"】")</f>
        <v>【17,202】</v>
      </c>
      <c r="CW6" s="55">
        <f>IF(CW8="-",NA(),CW8)</f>
        <v>42.5</v>
      </c>
      <c r="CX6" s="55">
        <f t="shared" ref="CX6:DF6" si="11">IF(CX8="-",NA(),CX8)</f>
        <v>41.2</v>
      </c>
      <c r="CY6" s="55">
        <f t="shared" si="11"/>
        <v>39.799999999999997</v>
      </c>
      <c r="CZ6" s="55">
        <f t="shared" si="11"/>
        <v>41.4</v>
      </c>
      <c r="DA6" s="55">
        <f t="shared" si="11"/>
        <v>40.4</v>
      </c>
      <c r="DB6" s="55">
        <f t="shared" si="11"/>
        <v>56.1</v>
      </c>
      <c r="DC6" s="55">
        <f t="shared" si="11"/>
        <v>56</v>
      </c>
      <c r="DD6" s="55">
        <f t="shared" si="11"/>
        <v>56.2</v>
      </c>
      <c r="DE6" s="55">
        <f t="shared" si="11"/>
        <v>60.8</v>
      </c>
      <c r="DF6" s="55">
        <f t="shared" si="11"/>
        <v>57.4</v>
      </c>
      <c r="DG6" s="55" t="str">
        <f>IF(DG8="-","【-】","【"&amp;SUBSTITUTE(TEXT(DG8,"#,##0.0"),"-","△")&amp;"】")</f>
        <v>【56.4】</v>
      </c>
      <c r="DH6" s="55">
        <f>IF(DH8="-",NA(),DH8)</f>
        <v>29.8</v>
      </c>
      <c r="DI6" s="55">
        <f t="shared" ref="DI6:DQ6" si="12">IF(DI8="-",NA(),DI8)</f>
        <v>29.6</v>
      </c>
      <c r="DJ6" s="55">
        <f t="shared" si="12"/>
        <v>31.3</v>
      </c>
      <c r="DK6" s="55">
        <f t="shared" si="12"/>
        <v>32.299999999999997</v>
      </c>
      <c r="DL6" s="55">
        <f t="shared" si="12"/>
        <v>29.9</v>
      </c>
      <c r="DM6" s="55">
        <f t="shared" si="12"/>
        <v>23.9</v>
      </c>
      <c r="DN6" s="55">
        <f t="shared" si="12"/>
        <v>23.6</v>
      </c>
      <c r="DO6" s="55">
        <f t="shared" si="12"/>
        <v>24.2</v>
      </c>
      <c r="DP6" s="55">
        <f t="shared" si="12"/>
        <v>24.1</v>
      </c>
      <c r="DQ6" s="55">
        <f t="shared" si="12"/>
        <v>23.9</v>
      </c>
      <c r="DR6" s="55" t="str">
        <f>IF(DR8="-","【-】","【"&amp;SUBSTITUTE(TEXT(DR8,"#,##0.0"),"-","△")&amp;"】")</f>
        <v>【24.8】</v>
      </c>
      <c r="DS6" s="55">
        <f>IF(DS8="-",NA(),DS8)</f>
        <v>44.7</v>
      </c>
      <c r="DT6" s="55">
        <f t="shared" ref="DT6:EB6" si="13">IF(DT8="-",NA(),DT8)</f>
        <v>49.9</v>
      </c>
      <c r="DU6" s="55">
        <f t="shared" si="13"/>
        <v>51.3</v>
      </c>
      <c r="DV6" s="55">
        <f t="shared" si="13"/>
        <v>55.3</v>
      </c>
      <c r="DW6" s="55">
        <f t="shared" si="13"/>
        <v>58.8</v>
      </c>
      <c r="DX6" s="55">
        <f t="shared" si="13"/>
        <v>50.9</v>
      </c>
      <c r="DY6" s="55">
        <f t="shared" si="13"/>
        <v>51.9</v>
      </c>
      <c r="DZ6" s="55">
        <f t="shared" si="13"/>
        <v>52.9</v>
      </c>
      <c r="EA6" s="55">
        <f t="shared" si="13"/>
        <v>54.3</v>
      </c>
      <c r="EB6" s="55">
        <f t="shared" si="13"/>
        <v>54.9</v>
      </c>
      <c r="EC6" s="55" t="str">
        <f>IF(EC8="-","【-】","【"&amp;SUBSTITUTE(TEXT(EC8,"#,##0.0"),"-","△")&amp;"】")</f>
        <v>【56.0】</v>
      </c>
      <c r="ED6" s="55">
        <f>IF(ED8="-",NA(),ED8)</f>
        <v>69.8</v>
      </c>
      <c r="EE6" s="55">
        <f t="shared" ref="EE6:EM6" si="14">IF(EE8="-",NA(),EE8)</f>
        <v>75.5</v>
      </c>
      <c r="EF6" s="55">
        <f t="shared" si="14"/>
        <v>73.900000000000006</v>
      </c>
      <c r="EG6" s="55">
        <f t="shared" si="14"/>
        <v>76.5</v>
      </c>
      <c r="EH6" s="55">
        <f t="shared" si="14"/>
        <v>80.5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32363078</v>
      </c>
      <c r="EP6" s="56">
        <f t="shared" ref="EP6:EX6" si="15">IF(EP8="-",NA(),EP8)</f>
        <v>33321875</v>
      </c>
      <c r="EQ6" s="56">
        <f t="shared" si="15"/>
        <v>35740010</v>
      </c>
      <c r="ER6" s="56">
        <f t="shared" si="15"/>
        <v>36795042</v>
      </c>
      <c r="ES6" s="56">
        <f t="shared" si="15"/>
        <v>37726909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161</v>
      </c>
      <c r="B7" s="53">
        <f t="shared" ref="B7:AH7" si="16">B8</f>
        <v>2021</v>
      </c>
      <c r="C7" s="53">
        <f t="shared" si="16"/>
        <v>47510</v>
      </c>
      <c r="D7" s="53">
        <f t="shared" si="16"/>
        <v>46</v>
      </c>
      <c r="E7" s="53">
        <f t="shared" si="16"/>
        <v>6</v>
      </c>
      <c r="F7" s="53">
        <f t="shared" si="16"/>
        <v>0</v>
      </c>
      <c r="G7" s="53">
        <f t="shared" si="16"/>
        <v>3</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26</v>
      </c>
      <c r="R7" s="53" t="str">
        <f t="shared" si="16"/>
        <v>対象</v>
      </c>
      <c r="S7" s="53" t="str">
        <f t="shared" si="16"/>
        <v>ガ</v>
      </c>
      <c r="T7" s="53" t="str">
        <f t="shared" si="16"/>
        <v>が</v>
      </c>
      <c r="U7" s="54" t="str">
        <f>U8</f>
        <v>-</v>
      </c>
      <c r="V7" s="54">
        <f>V8</f>
        <v>34161</v>
      </c>
      <c r="W7" s="53" t="str">
        <f>W8</f>
        <v>非該当</v>
      </c>
      <c r="X7" s="53" t="str">
        <f t="shared" si="16"/>
        <v>非該当</v>
      </c>
      <c r="Y7" s="53" t="str">
        <f t="shared" si="16"/>
        <v>７：１</v>
      </c>
      <c r="Z7" s="54">
        <f t="shared" si="16"/>
        <v>383</v>
      </c>
      <c r="AA7" s="54" t="str">
        <f t="shared" si="16"/>
        <v>-</v>
      </c>
      <c r="AB7" s="54" t="str">
        <f t="shared" si="16"/>
        <v>-</v>
      </c>
      <c r="AC7" s="54" t="str">
        <f t="shared" si="16"/>
        <v>-</v>
      </c>
      <c r="AD7" s="54" t="str">
        <f t="shared" si="16"/>
        <v>-</v>
      </c>
      <c r="AE7" s="54">
        <f t="shared" si="16"/>
        <v>383</v>
      </c>
      <c r="AF7" s="54">
        <f t="shared" si="16"/>
        <v>305</v>
      </c>
      <c r="AG7" s="54" t="str">
        <f t="shared" si="16"/>
        <v>-</v>
      </c>
      <c r="AH7" s="54">
        <f t="shared" si="16"/>
        <v>305</v>
      </c>
      <c r="AI7" s="55">
        <f>AI8</f>
        <v>100.6</v>
      </c>
      <c r="AJ7" s="55">
        <f t="shared" ref="AJ7:AR7" si="17">AJ8</f>
        <v>102.9</v>
      </c>
      <c r="AK7" s="55">
        <f t="shared" si="17"/>
        <v>103.4</v>
      </c>
      <c r="AL7" s="55">
        <f t="shared" si="17"/>
        <v>99.7</v>
      </c>
      <c r="AM7" s="55">
        <f t="shared" si="17"/>
        <v>103.6</v>
      </c>
      <c r="AN7" s="55">
        <f t="shared" si="17"/>
        <v>97</v>
      </c>
      <c r="AO7" s="55">
        <f t="shared" si="17"/>
        <v>97.8</v>
      </c>
      <c r="AP7" s="55">
        <f t="shared" si="17"/>
        <v>97</v>
      </c>
      <c r="AQ7" s="55">
        <f t="shared" si="17"/>
        <v>102.4</v>
      </c>
      <c r="AR7" s="55">
        <f t="shared" si="17"/>
        <v>107.2</v>
      </c>
      <c r="AS7" s="55"/>
      <c r="AT7" s="55">
        <f>AT8</f>
        <v>80.900000000000006</v>
      </c>
      <c r="AU7" s="55">
        <f t="shared" ref="AU7:BC7" si="18">AU8</f>
        <v>83.1</v>
      </c>
      <c r="AV7" s="55">
        <f t="shared" si="18"/>
        <v>82.1</v>
      </c>
      <c r="AW7" s="55">
        <f t="shared" si="18"/>
        <v>80.599999999999994</v>
      </c>
      <c r="AX7" s="55">
        <f t="shared" si="18"/>
        <v>79.400000000000006</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73</v>
      </c>
      <c r="BQ7" s="55">
        <f t="shared" ref="BQ7:BY7" si="20">BQ8</f>
        <v>75.3</v>
      </c>
      <c r="BR7" s="55">
        <f t="shared" si="20"/>
        <v>75</v>
      </c>
      <c r="BS7" s="55">
        <f t="shared" si="20"/>
        <v>66.3</v>
      </c>
      <c r="BT7" s="55">
        <f t="shared" si="20"/>
        <v>63.6</v>
      </c>
      <c r="BU7" s="55">
        <f t="shared" si="20"/>
        <v>73.5</v>
      </c>
      <c r="BV7" s="55">
        <f t="shared" si="20"/>
        <v>74.099999999999994</v>
      </c>
      <c r="BW7" s="55">
        <f t="shared" si="20"/>
        <v>74.400000000000006</v>
      </c>
      <c r="BX7" s="55">
        <f t="shared" si="20"/>
        <v>66.5</v>
      </c>
      <c r="BY7" s="55">
        <f t="shared" si="20"/>
        <v>66.8</v>
      </c>
      <c r="BZ7" s="55"/>
      <c r="CA7" s="56">
        <f>CA8</f>
        <v>52933</v>
      </c>
      <c r="CB7" s="56">
        <f t="shared" ref="CB7:CJ7" si="21">CB8</f>
        <v>54302</v>
      </c>
      <c r="CC7" s="56">
        <f t="shared" si="21"/>
        <v>56544</v>
      </c>
      <c r="CD7" s="56">
        <f t="shared" si="21"/>
        <v>60796</v>
      </c>
      <c r="CE7" s="56">
        <f t="shared" si="21"/>
        <v>60916</v>
      </c>
      <c r="CF7" s="56">
        <f t="shared" si="21"/>
        <v>50958</v>
      </c>
      <c r="CG7" s="56">
        <f t="shared" si="21"/>
        <v>52405</v>
      </c>
      <c r="CH7" s="56">
        <f t="shared" si="21"/>
        <v>53523</v>
      </c>
      <c r="CI7" s="56">
        <f t="shared" si="21"/>
        <v>57368</v>
      </c>
      <c r="CJ7" s="56">
        <f t="shared" si="21"/>
        <v>59838</v>
      </c>
      <c r="CK7" s="55"/>
      <c r="CL7" s="56">
        <f>CL8</f>
        <v>40733</v>
      </c>
      <c r="CM7" s="56">
        <f t="shared" ref="CM7:CU7" si="22">CM8</f>
        <v>41383</v>
      </c>
      <c r="CN7" s="56">
        <f t="shared" si="22"/>
        <v>45302</v>
      </c>
      <c r="CO7" s="56">
        <f t="shared" si="22"/>
        <v>50716</v>
      </c>
      <c r="CP7" s="56">
        <f t="shared" si="22"/>
        <v>47709</v>
      </c>
      <c r="CQ7" s="56">
        <f t="shared" si="22"/>
        <v>13792</v>
      </c>
      <c r="CR7" s="56">
        <f t="shared" si="22"/>
        <v>14290</v>
      </c>
      <c r="CS7" s="56">
        <f t="shared" si="22"/>
        <v>15111</v>
      </c>
      <c r="CT7" s="56">
        <f t="shared" si="22"/>
        <v>15986</v>
      </c>
      <c r="CU7" s="56">
        <f t="shared" si="22"/>
        <v>16421</v>
      </c>
      <c r="CV7" s="55"/>
      <c r="CW7" s="55">
        <f>CW8</f>
        <v>42.5</v>
      </c>
      <c r="CX7" s="55">
        <f t="shared" ref="CX7:DF7" si="23">CX8</f>
        <v>41.2</v>
      </c>
      <c r="CY7" s="55">
        <f t="shared" si="23"/>
        <v>39.799999999999997</v>
      </c>
      <c r="CZ7" s="55">
        <f t="shared" si="23"/>
        <v>41.4</v>
      </c>
      <c r="DA7" s="55">
        <f t="shared" si="23"/>
        <v>40.4</v>
      </c>
      <c r="DB7" s="55">
        <f t="shared" si="23"/>
        <v>56.1</v>
      </c>
      <c r="DC7" s="55">
        <f t="shared" si="23"/>
        <v>56</v>
      </c>
      <c r="DD7" s="55">
        <f t="shared" si="23"/>
        <v>56.2</v>
      </c>
      <c r="DE7" s="55">
        <f t="shared" si="23"/>
        <v>60.8</v>
      </c>
      <c r="DF7" s="55">
        <f t="shared" si="23"/>
        <v>57.4</v>
      </c>
      <c r="DG7" s="55"/>
      <c r="DH7" s="55">
        <f>DH8</f>
        <v>29.8</v>
      </c>
      <c r="DI7" s="55">
        <f t="shared" ref="DI7:DQ7" si="24">DI8</f>
        <v>29.6</v>
      </c>
      <c r="DJ7" s="55">
        <f t="shared" si="24"/>
        <v>31.3</v>
      </c>
      <c r="DK7" s="55">
        <f t="shared" si="24"/>
        <v>32.299999999999997</v>
      </c>
      <c r="DL7" s="55">
        <f t="shared" si="24"/>
        <v>29.9</v>
      </c>
      <c r="DM7" s="55">
        <f t="shared" si="24"/>
        <v>23.9</v>
      </c>
      <c r="DN7" s="55">
        <f t="shared" si="24"/>
        <v>23.6</v>
      </c>
      <c r="DO7" s="55">
        <f t="shared" si="24"/>
        <v>24.2</v>
      </c>
      <c r="DP7" s="55">
        <f t="shared" si="24"/>
        <v>24.1</v>
      </c>
      <c r="DQ7" s="55">
        <f t="shared" si="24"/>
        <v>23.9</v>
      </c>
      <c r="DR7" s="55"/>
      <c r="DS7" s="55">
        <f>DS8</f>
        <v>44.7</v>
      </c>
      <c r="DT7" s="55">
        <f t="shared" ref="DT7:EB7" si="25">DT8</f>
        <v>49.9</v>
      </c>
      <c r="DU7" s="55">
        <f t="shared" si="25"/>
        <v>51.3</v>
      </c>
      <c r="DV7" s="55">
        <f t="shared" si="25"/>
        <v>55.3</v>
      </c>
      <c r="DW7" s="55">
        <f t="shared" si="25"/>
        <v>58.8</v>
      </c>
      <c r="DX7" s="55">
        <f t="shared" si="25"/>
        <v>50.9</v>
      </c>
      <c r="DY7" s="55">
        <f t="shared" si="25"/>
        <v>51.9</v>
      </c>
      <c r="DZ7" s="55">
        <f t="shared" si="25"/>
        <v>52.9</v>
      </c>
      <c r="EA7" s="55">
        <f t="shared" si="25"/>
        <v>54.3</v>
      </c>
      <c r="EB7" s="55">
        <f t="shared" si="25"/>
        <v>54.9</v>
      </c>
      <c r="EC7" s="55"/>
      <c r="ED7" s="55">
        <f>ED8</f>
        <v>69.8</v>
      </c>
      <c r="EE7" s="55">
        <f t="shared" ref="EE7:EM7" si="26">EE8</f>
        <v>75.5</v>
      </c>
      <c r="EF7" s="55">
        <f t="shared" si="26"/>
        <v>73.900000000000006</v>
      </c>
      <c r="EG7" s="55">
        <f t="shared" si="26"/>
        <v>76.5</v>
      </c>
      <c r="EH7" s="55">
        <f t="shared" si="26"/>
        <v>80.5</v>
      </c>
      <c r="EI7" s="55">
        <f t="shared" si="26"/>
        <v>66.8</v>
      </c>
      <c r="EJ7" s="55">
        <f t="shared" si="26"/>
        <v>68.2</v>
      </c>
      <c r="EK7" s="55">
        <f t="shared" si="26"/>
        <v>69.400000000000006</v>
      </c>
      <c r="EL7" s="55">
        <f t="shared" si="26"/>
        <v>69.900000000000006</v>
      </c>
      <c r="EM7" s="55">
        <f t="shared" si="26"/>
        <v>68.8</v>
      </c>
      <c r="EN7" s="55"/>
      <c r="EO7" s="56">
        <f>EO8</f>
        <v>32363078</v>
      </c>
      <c r="EP7" s="56">
        <f t="shared" ref="EP7:EX7" si="27">EP8</f>
        <v>33321875</v>
      </c>
      <c r="EQ7" s="56">
        <f t="shared" si="27"/>
        <v>35740010</v>
      </c>
      <c r="ER7" s="56">
        <f t="shared" si="27"/>
        <v>36795042</v>
      </c>
      <c r="ES7" s="56">
        <f t="shared" si="27"/>
        <v>37726909</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47510</v>
      </c>
      <c r="D8" s="58">
        <v>46</v>
      </c>
      <c r="E8" s="58">
        <v>6</v>
      </c>
      <c r="F8" s="58">
        <v>0</v>
      </c>
      <c r="G8" s="58">
        <v>3</v>
      </c>
      <c r="H8" s="58" t="s">
        <v>162</v>
      </c>
      <c r="I8" s="58" t="s">
        <v>163</v>
      </c>
      <c r="J8" s="58" t="s">
        <v>164</v>
      </c>
      <c r="K8" s="58" t="s">
        <v>165</v>
      </c>
      <c r="L8" s="58" t="s">
        <v>166</v>
      </c>
      <c r="M8" s="58" t="s">
        <v>167</v>
      </c>
      <c r="N8" s="58" t="s">
        <v>168</v>
      </c>
      <c r="O8" s="58" t="s">
        <v>169</v>
      </c>
      <c r="P8" s="58" t="s">
        <v>170</v>
      </c>
      <c r="Q8" s="59">
        <v>26</v>
      </c>
      <c r="R8" s="58" t="s">
        <v>171</v>
      </c>
      <c r="S8" s="58" t="s">
        <v>172</v>
      </c>
      <c r="T8" s="58" t="s">
        <v>173</v>
      </c>
      <c r="U8" s="59" t="s">
        <v>39</v>
      </c>
      <c r="V8" s="59">
        <v>34161</v>
      </c>
      <c r="W8" s="58" t="s">
        <v>174</v>
      </c>
      <c r="X8" s="58" t="s">
        <v>174</v>
      </c>
      <c r="Y8" s="60" t="s">
        <v>175</v>
      </c>
      <c r="Z8" s="59">
        <v>383</v>
      </c>
      <c r="AA8" s="59" t="s">
        <v>39</v>
      </c>
      <c r="AB8" s="59" t="s">
        <v>39</v>
      </c>
      <c r="AC8" s="59" t="s">
        <v>39</v>
      </c>
      <c r="AD8" s="59" t="s">
        <v>39</v>
      </c>
      <c r="AE8" s="59">
        <v>383</v>
      </c>
      <c r="AF8" s="59">
        <v>305</v>
      </c>
      <c r="AG8" s="59" t="s">
        <v>39</v>
      </c>
      <c r="AH8" s="59">
        <v>305</v>
      </c>
      <c r="AI8" s="61">
        <v>100.6</v>
      </c>
      <c r="AJ8" s="61">
        <v>102.9</v>
      </c>
      <c r="AK8" s="61">
        <v>103.4</v>
      </c>
      <c r="AL8" s="61">
        <v>99.7</v>
      </c>
      <c r="AM8" s="61">
        <v>103.6</v>
      </c>
      <c r="AN8" s="61">
        <v>97</v>
      </c>
      <c r="AO8" s="61">
        <v>97.8</v>
      </c>
      <c r="AP8" s="61">
        <v>97</v>
      </c>
      <c r="AQ8" s="61">
        <v>102.4</v>
      </c>
      <c r="AR8" s="61">
        <v>107.2</v>
      </c>
      <c r="AS8" s="61">
        <v>106.2</v>
      </c>
      <c r="AT8" s="61">
        <v>80.900000000000006</v>
      </c>
      <c r="AU8" s="61">
        <v>83.1</v>
      </c>
      <c r="AV8" s="61">
        <v>82.1</v>
      </c>
      <c r="AW8" s="61">
        <v>80.599999999999994</v>
      </c>
      <c r="AX8" s="61">
        <v>79.400000000000006</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73</v>
      </c>
      <c r="BQ8" s="61">
        <v>75.3</v>
      </c>
      <c r="BR8" s="61">
        <v>75</v>
      </c>
      <c r="BS8" s="61">
        <v>66.3</v>
      </c>
      <c r="BT8" s="61">
        <v>63.6</v>
      </c>
      <c r="BU8" s="61">
        <v>73.5</v>
      </c>
      <c r="BV8" s="61">
        <v>74.099999999999994</v>
      </c>
      <c r="BW8" s="61">
        <v>74.400000000000006</v>
      </c>
      <c r="BX8" s="61">
        <v>66.5</v>
      </c>
      <c r="BY8" s="61">
        <v>66.8</v>
      </c>
      <c r="BZ8" s="61">
        <v>67.099999999999994</v>
      </c>
      <c r="CA8" s="62">
        <v>52933</v>
      </c>
      <c r="CB8" s="62">
        <v>54302</v>
      </c>
      <c r="CC8" s="62">
        <v>56544</v>
      </c>
      <c r="CD8" s="62">
        <v>60796</v>
      </c>
      <c r="CE8" s="62">
        <v>60916</v>
      </c>
      <c r="CF8" s="62">
        <v>50958</v>
      </c>
      <c r="CG8" s="62">
        <v>52405</v>
      </c>
      <c r="CH8" s="62">
        <v>53523</v>
      </c>
      <c r="CI8" s="62">
        <v>57368</v>
      </c>
      <c r="CJ8" s="62">
        <v>59838</v>
      </c>
      <c r="CK8" s="61">
        <v>59287</v>
      </c>
      <c r="CL8" s="62">
        <v>40733</v>
      </c>
      <c r="CM8" s="62">
        <v>41383</v>
      </c>
      <c r="CN8" s="62">
        <v>45302</v>
      </c>
      <c r="CO8" s="62">
        <v>50716</v>
      </c>
      <c r="CP8" s="62">
        <v>47709</v>
      </c>
      <c r="CQ8" s="62">
        <v>13792</v>
      </c>
      <c r="CR8" s="62">
        <v>14290</v>
      </c>
      <c r="CS8" s="62">
        <v>15111</v>
      </c>
      <c r="CT8" s="62">
        <v>15986</v>
      </c>
      <c r="CU8" s="62">
        <v>16421</v>
      </c>
      <c r="CV8" s="61">
        <v>17202</v>
      </c>
      <c r="CW8" s="62">
        <v>42.5</v>
      </c>
      <c r="CX8" s="62">
        <v>41.2</v>
      </c>
      <c r="CY8" s="62">
        <v>39.799999999999997</v>
      </c>
      <c r="CZ8" s="62">
        <v>41.4</v>
      </c>
      <c r="DA8" s="62">
        <v>40.4</v>
      </c>
      <c r="DB8" s="62">
        <v>56.1</v>
      </c>
      <c r="DC8" s="62">
        <v>56</v>
      </c>
      <c r="DD8" s="62">
        <v>56.2</v>
      </c>
      <c r="DE8" s="62">
        <v>60.8</v>
      </c>
      <c r="DF8" s="62">
        <v>57.4</v>
      </c>
      <c r="DG8" s="62">
        <v>56.4</v>
      </c>
      <c r="DH8" s="62">
        <v>29.8</v>
      </c>
      <c r="DI8" s="62">
        <v>29.6</v>
      </c>
      <c r="DJ8" s="62">
        <v>31.3</v>
      </c>
      <c r="DK8" s="62">
        <v>32.299999999999997</v>
      </c>
      <c r="DL8" s="62">
        <v>29.9</v>
      </c>
      <c r="DM8" s="62">
        <v>23.9</v>
      </c>
      <c r="DN8" s="62">
        <v>23.6</v>
      </c>
      <c r="DO8" s="62">
        <v>24.2</v>
      </c>
      <c r="DP8" s="62">
        <v>24.1</v>
      </c>
      <c r="DQ8" s="62">
        <v>23.9</v>
      </c>
      <c r="DR8" s="62">
        <v>24.8</v>
      </c>
      <c r="DS8" s="61">
        <v>44.7</v>
      </c>
      <c r="DT8" s="61">
        <v>49.9</v>
      </c>
      <c r="DU8" s="61">
        <v>51.3</v>
      </c>
      <c r="DV8" s="61">
        <v>55.3</v>
      </c>
      <c r="DW8" s="61">
        <v>58.8</v>
      </c>
      <c r="DX8" s="61">
        <v>50.9</v>
      </c>
      <c r="DY8" s="61">
        <v>51.9</v>
      </c>
      <c r="DZ8" s="61">
        <v>52.9</v>
      </c>
      <c r="EA8" s="61">
        <v>54.3</v>
      </c>
      <c r="EB8" s="61">
        <v>54.9</v>
      </c>
      <c r="EC8" s="61">
        <v>56</v>
      </c>
      <c r="ED8" s="61">
        <v>69.8</v>
      </c>
      <c r="EE8" s="61">
        <v>75.5</v>
      </c>
      <c r="EF8" s="61">
        <v>73.900000000000006</v>
      </c>
      <c r="EG8" s="61">
        <v>76.5</v>
      </c>
      <c r="EH8" s="61">
        <v>80.5</v>
      </c>
      <c r="EI8" s="61">
        <v>66.8</v>
      </c>
      <c r="EJ8" s="61">
        <v>68.2</v>
      </c>
      <c r="EK8" s="61">
        <v>69.400000000000006</v>
      </c>
      <c r="EL8" s="61">
        <v>69.900000000000006</v>
      </c>
      <c r="EM8" s="61">
        <v>68.8</v>
      </c>
      <c r="EN8" s="61">
        <v>70.7</v>
      </c>
      <c r="EO8" s="62">
        <v>32363078</v>
      </c>
      <c r="EP8" s="62">
        <v>33321875</v>
      </c>
      <c r="EQ8" s="62">
        <v>35740010</v>
      </c>
      <c r="ER8" s="62">
        <v>36795042</v>
      </c>
      <c r="ES8" s="62">
        <v>37726909</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2023-01-18T10:29:15Z</cp:lastPrinted>
  <dcterms:created xsi:type="dcterms:W3CDTF">2022-12-01T02:17:40Z</dcterms:created>
  <dcterms:modified xsi:type="dcterms:W3CDTF">2023-01-24T00:48:13Z</dcterms:modified>
  <cp:category/>
</cp:coreProperties>
</file>