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192.54.10\sv10公営企業課共有\(3)_予算・経理班\C04-0021 地方公営企業決算状況調査\経営比較分析表の公表\R03 経営比較分析表\02 提出\工水\"/>
    </mc:Choice>
  </mc:AlternateContent>
  <xr:revisionPtr revIDLastSave="0" documentId="8_{66CAFE5C-53B3-4B27-86B4-50F748AD9A15}" xr6:coauthVersionLast="47" xr6:coauthVersionMax="47" xr10:uidLastSave="{00000000-0000-0000-0000-000000000000}"/>
  <workbookProtection workbookAlgorithmName="SHA-512" workbookHashValue="tNITH4oLd9EHK35wNBl61MtXNUzCMnaHSp97oVHTH4DbU5MWqrZ9dXIYMpdBcvuSvLdL+jR5FEHZi+nZr7DE3w==" workbookSaltValue="tVxx3lZBuaN1pFea/xyYD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NX81" i="4"/>
  <c r="MW81" i="4"/>
  <c r="KO81" i="4"/>
  <c r="JN81" i="4"/>
  <c r="IM81" i="4"/>
  <c r="HL81" i="4"/>
  <c r="GK81" i="4"/>
  <c r="DB81" i="4"/>
  <c r="CA81" i="4"/>
  <c r="RA80" i="4"/>
  <c r="PZ80" i="4"/>
  <c r="OY80" i="4"/>
  <c r="NX80" i="4"/>
  <c r="MW80" i="4"/>
  <c r="KO80" i="4"/>
  <c r="HL80" i="4"/>
  <c r="GK80" i="4"/>
  <c r="EC80" i="4"/>
  <c r="DB80" i="4"/>
  <c r="CA80" i="4"/>
  <c r="AZ80" i="4"/>
  <c r="Y80" i="4"/>
  <c r="RA79" i="4"/>
  <c r="PZ79" i="4"/>
  <c r="OY79" i="4"/>
  <c r="MW79" i="4"/>
  <c r="KO79" i="4"/>
  <c r="JN79" i="4"/>
  <c r="GK79" i="4"/>
  <c r="EC79" i="4"/>
  <c r="DB79" i="4"/>
  <c r="Y79" i="4"/>
  <c r="PT56" i="4"/>
  <c r="OZ56" i="4"/>
  <c r="MN56" i="4"/>
  <c r="LT56" i="4"/>
  <c r="KZ56" i="4"/>
  <c r="KF56" i="4"/>
  <c r="JL56" i="4"/>
  <c r="HT56" i="4"/>
  <c r="GZ56" i="4"/>
  <c r="ER56" i="4"/>
  <c r="CZ56" i="4"/>
  <c r="CF56" i="4"/>
  <c r="BL56" i="4"/>
  <c r="AR56" i="4"/>
  <c r="X56" i="4"/>
  <c r="QN55" i="4"/>
  <c r="PT55" i="4"/>
  <c r="OZ55" i="4"/>
  <c r="KZ55" i="4"/>
  <c r="KF55" i="4"/>
  <c r="HT55" i="4"/>
  <c r="GZ55" i="4"/>
  <c r="FL55" i="4"/>
  <c r="ER55" i="4"/>
  <c r="CZ55" i="4"/>
  <c r="CF55" i="4"/>
  <c r="X55" i="4"/>
  <c r="RH54" i="4"/>
  <c r="QN54" i="4"/>
  <c r="PT54" i="4"/>
  <c r="OZ54" i="4"/>
  <c r="OF54" i="4"/>
  <c r="MN54" i="4"/>
  <c r="LT54" i="4"/>
  <c r="KZ54" i="4"/>
  <c r="JL54" i="4"/>
  <c r="HT54" i="4"/>
  <c r="GZ54" i="4"/>
  <c r="ER54" i="4"/>
  <c r="CZ54" i="4"/>
  <c r="CF54" i="4"/>
  <c r="X54" i="4"/>
  <c r="PT33" i="4"/>
  <c r="OZ33" i="4"/>
  <c r="MN33" i="4"/>
  <c r="LT33" i="4"/>
  <c r="KZ33" i="4"/>
  <c r="KF33" i="4"/>
  <c r="JL33" i="4"/>
  <c r="HT33" i="4"/>
  <c r="GZ33" i="4"/>
  <c r="ER33" i="4"/>
  <c r="CZ33" i="4"/>
  <c r="CF33" i="4"/>
  <c r="BL33" i="4"/>
  <c r="AR33" i="4"/>
  <c r="X33" i="4"/>
  <c r="QN32" i="4"/>
  <c r="PT32" i="4"/>
  <c r="OZ32" i="4"/>
  <c r="KZ32" i="4"/>
  <c r="KF32" i="4"/>
  <c r="HT32" i="4"/>
  <c r="GZ32" i="4"/>
  <c r="FL32" i="4"/>
  <c r="ER32" i="4"/>
  <c r="CZ32" i="4"/>
  <c r="CF32" i="4"/>
  <c r="X32" i="4"/>
  <c r="RH31" i="4"/>
  <c r="QN31" i="4"/>
  <c r="PT31" i="4"/>
  <c r="OZ31" i="4"/>
  <c r="OF31" i="4"/>
  <c r="MN31" i="4"/>
  <c r="LT31" i="4"/>
  <c r="KZ31" i="4"/>
  <c r="JL31" i="4"/>
  <c r="HT31" i="4"/>
  <c r="GZ31" i="4"/>
  <c r="ER31" i="4"/>
  <c r="CZ31" i="4"/>
  <c r="CF31" i="4"/>
  <c r="X31" i="4"/>
  <c r="LZ10" i="4"/>
  <c r="IT10" i="4"/>
  <c r="FN10" i="4"/>
  <c r="CH10" i="4"/>
  <c r="B10" i="4"/>
  <c r="PF8" i="4"/>
  <c r="LZ8" i="4"/>
  <c r="IT8" i="4"/>
  <c r="FN8" i="4"/>
  <c r="CH8" i="4"/>
  <c r="B8" i="4"/>
  <c r="B5" i="4"/>
  <c r="AR31" i="4" l="1"/>
  <c r="AR55" i="4"/>
  <c r="LT55" i="4"/>
  <c r="AZ79" i="4"/>
  <c r="BL31" i="4"/>
  <c r="FL31" i="4"/>
  <c r="BL32" i="4"/>
  <c r="JL32" i="4"/>
  <c r="MN32" i="4"/>
  <c r="FL33" i="4"/>
  <c r="QN33" i="4"/>
  <c r="BL54" i="4"/>
  <c r="FL54" i="4"/>
  <c r="BL55" i="4"/>
  <c r="JL55" i="4"/>
  <c r="MN55" i="4"/>
  <c r="FL56" i="4"/>
  <c r="QN56" i="4"/>
  <c r="CA79" i="4"/>
  <c r="HL79" i="4"/>
  <c r="IM80" i="4"/>
  <c r="Y81" i="4"/>
  <c r="EC81" i="4"/>
  <c r="OY81" i="4"/>
  <c r="AR32" i="4"/>
  <c r="LT32" i="4"/>
  <c r="AR54" i="4"/>
  <c r="GF31" i="4"/>
  <c r="KF31" i="4"/>
  <c r="GF32" i="4"/>
  <c r="OF32" i="4"/>
  <c r="RH32" i="4"/>
  <c r="GF33" i="4"/>
  <c r="OF33" i="4"/>
  <c r="RH33" i="4"/>
  <c r="GF54" i="4"/>
  <c r="KF54" i="4"/>
  <c r="GF55" i="4"/>
  <c r="OF55" i="4"/>
  <c r="RH55" i="4"/>
  <c r="GF56" i="4"/>
  <c r="OF56" i="4"/>
  <c r="RH56" i="4"/>
  <c r="IM79" i="4"/>
  <c r="NX79" i="4"/>
  <c r="JN80" i="4"/>
  <c r="AZ81" i="4"/>
  <c r="PZ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<sst xmlns="http://schemas.openxmlformats.org/spreadsheetml/2006/main" count="262" uniqueCount="107">
  <si>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</si>
  <si>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</si>
  <si>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</si>
  <si>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</si>
  <si>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</si>
  <si>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</si>
  <si>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</si>
  <si>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</si>
  <si>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</si>
  <si>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</si>
  <si>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</si>
  <si>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</si>
  <si>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</si>
  <si>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</si>
  <si>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</si>
  <si>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</si>
  <si>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</si>
  <si>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</si>
  <si>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</si>
  <si>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</si>
  <si>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</si>
  <si>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</si>
  <si>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</si>
  <si>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</si>
  <si>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</si>
  <si>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</si>
  <si>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</si>
  <si>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</si>
  <si>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</si>
  <si>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</si>
  <si>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</si>
  <si>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</si>
  <si>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</si>
  <si>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</si>
  <si>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</si>
  <si>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</si>
  <si>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</si>
  <si>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</si>
  <si>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</si>
  <si>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</si>
  <si>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</si>
  <si>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</si>
  <si>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</si>
  <si>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</si>
  <si>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</si>
  <si>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</si>
  <si>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</si>
  <si>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</si>
  <si>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</si>
  <si>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</si>
  <si>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</si>
  <si>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</si>
  <si>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</si>
  <si>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</si>
  <si>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</si>
  <si>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</si>
  <si>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</si>
  <si>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</si>
  <si>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</si>
  <si>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</si>
  <si>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</si>
  <si>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</si>
  <si>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</si>
  <si>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</si>
  <si>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</si>
  <si>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</si>
  <si>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</si>
  <si>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</si>
  <si>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</si>
  <si>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</si>
  <si>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</si>
  <si>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</si>
  <si>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</si>
  <si>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</si>
  <si>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</si>
  <si>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</si>
  <si>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</si>
  <si>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</si>
  <si>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</si>
  <si>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</si>
  <si>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</si>
  <si>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</si>
  <si>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</si>
  <si>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</si>
  <si>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</si>
  <si>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</si>
  <si>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</si>
  <si>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</si>
  <si>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050008</t>
  </si>
  <si>
    <t>46</t>
  </si>
  <si>
    <t>02</t>
  </si>
  <si>
    <t>0</t>
  </si>
  <si>
    <t>000</t>
  </si>
  <si>
    <t>秋田県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</si>
  <si>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</si>
  <si>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</si>
  <si>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</si>
  <si>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</si>
  <si>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</si>
  <si>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</si>
  <si>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</si>
  <si>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</si>
  <si>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</si>
  <si>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</si>
  <si>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
　全国平均と比較し、法定耐用年数に近い資産が少ない（管路を除く）。
○管路経年化率、管路更新率
　全国平均と比較し、法定耐用年数を超えた管路の割合が高い。
　現在、第二期改良計画（平成２１年度～令和７年度）を進めており、送水施設の改良等を行っている。
　なお、管路の耐震性については、現在の耐震化率が５６．５％であり、未耐震化部分の一部を令和６年度～７年度に、残りを令和８年度以降に耐震化する予定としている。</t>
    <rPh sb="1" eb="3">
      <t>ユウケイ</t>
    </rPh>
    <rPh sb="3" eb="7">
      <t>コテイシサン</t>
    </rPh>
    <rPh sb="7" eb="9">
      <t>ゲンカ</t>
    </rPh>
    <rPh sb="9" eb="11">
      <t>ショウキャク</t>
    </rPh>
    <rPh sb="11" eb="12">
      <t>リツ</t>
    </rPh>
    <rPh sb="14" eb="16">
      <t>ゼンコク</t>
    </rPh>
    <rPh sb="16" eb="18">
      <t>ヘイキン</t>
    </rPh>
    <rPh sb="19" eb="21">
      <t>ヒカク</t>
    </rPh>
    <rPh sb="23" eb="25">
      <t>ホウテイ</t>
    </rPh>
    <rPh sb="25" eb="27">
      <t>タイヨウ</t>
    </rPh>
    <rPh sb="27" eb="29">
      <t>ネンスウ</t>
    </rPh>
    <rPh sb="30" eb="31">
      <t>チカ</t>
    </rPh>
    <rPh sb="32" eb="34">
      <t>シサン</t>
    </rPh>
    <rPh sb="35" eb="36">
      <t>スク</t>
    </rPh>
    <rPh sb="39" eb="41">
      <t>カンロ</t>
    </rPh>
    <rPh sb="42" eb="43">
      <t>ノゾ</t>
    </rPh>
    <rPh sb="49" eb="51">
      <t>カンロ</t>
    </rPh>
    <rPh sb="51" eb="53">
      <t>ケイネン</t>
    </rPh>
    <rPh sb="53" eb="54">
      <t>カ</t>
    </rPh>
    <rPh sb="54" eb="55">
      <t>リツ</t>
    </rPh>
    <rPh sb="56" eb="58">
      <t>カンロ</t>
    </rPh>
    <rPh sb="58" eb="60">
      <t>コウシン</t>
    </rPh>
    <rPh sb="60" eb="61">
      <t>リツ</t>
    </rPh>
    <rPh sb="63" eb="65">
      <t>ゼンコク</t>
    </rPh>
    <rPh sb="65" eb="67">
      <t>ヘイキン</t>
    </rPh>
    <rPh sb="68" eb="70">
      <t>ヒカク</t>
    </rPh>
    <rPh sb="72" eb="74">
      <t>ホウテイ</t>
    </rPh>
    <rPh sb="74" eb="76">
      <t>タイヨウ</t>
    </rPh>
    <rPh sb="76" eb="78">
      <t>ネンスウ</t>
    </rPh>
    <rPh sb="79" eb="80">
      <t>コ</t>
    </rPh>
    <rPh sb="82" eb="84">
      <t>カンロ</t>
    </rPh>
    <rPh sb="85" eb="87">
      <t>ワリアイ</t>
    </rPh>
    <rPh sb="88" eb="89">
      <t>タカ</t>
    </rPh>
    <rPh sb="93" eb="95">
      <t>ゲンザイ</t>
    </rPh>
    <rPh sb="96" eb="98">
      <t>ダイニ</t>
    </rPh>
    <rPh sb="98" eb="99">
      <t>キ</t>
    </rPh>
    <rPh sb="99" eb="101">
      <t>カイリョウ</t>
    </rPh>
    <rPh sb="101" eb="103">
      <t>ケイカク</t>
    </rPh>
    <rPh sb="104" eb="106">
      <t>ヘイセイ</t>
    </rPh>
    <rPh sb="108" eb="109">
      <t>ネン</t>
    </rPh>
    <rPh sb="109" eb="110">
      <t>ド</t>
    </rPh>
    <rPh sb="111" eb="113">
      <t>レイワ</t>
    </rPh>
    <rPh sb="114" eb="115">
      <t>ネン</t>
    </rPh>
    <rPh sb="115" eb="116">
      <t>ド</t>
    </rPh>
    <rPh sb="118" eb="119">
      <t>スス</t>
    </rPh>
    <rPh sb="124" eb="126">
      <t>ソウスイ</t>
    </rPh>
    <rPh sb="126" eb="128">
      <t>シセツ</t>
    </rPh>
    <rPh sb="129" eb="131">
      <t>カイリョウ</t>
    </rPh>
    <rPh sb="131" eb="132">
      <t>トウ</t>
    </rPh>
    <rPh sb="133" eb="134">
      <t>オコナ</t>
    </rPh>
    <rPh sb="144" eb="146">
      <t>カンロ</t>
    </rPh>
    <rPh sb="147" eb="150">
      <t>タイシンセイ</t>
    </rPh>
    <rPh sb="156" eb="158">
      <t>ゲンザイ</t>
    </rPh>
    <rPh sb="159" eb="162">
      <t>タイシンカ</t>
    </rPh>
    <rPh sb="162" eb="163">
      <t>リツ</t>
    </rPh>
    <rPh sb="173" eb="174">
      <t>ミ</t>
    </rPh>
    <rPh sb="174" eb="177">
      <t>タイシンカ</t>
    </rPh>
    <rPh sb="177" eb="179">
      <t>ブブン</t>
    </rPh>
    <rPh sb="180" eb="182">
      <t>イチブ</t>
    </rPh>
    <rPh sb="183" eb="185">
      <t>レイワ</t>
    </rPh>
    <rPh sb="186" eb="187">
      <t>ネン</t>
    </rPh>
    <rPh sb="187" eb="188">
      <t>ド</t>
    </rPh>
    <rPh sb="190" eb="191">
      <t>ネン</t>
    </rPh>
    <rPh sb="191" eb="192">
      <t>ド</t>
    </rPh>
    <rPh sb="194" eb="195">
      <t>ノコ</t>
    </rPh>
    <rPh sb="197" eb="199">
      <t>レイワ</t>
    </rPh>
    <rPh sb="200" eb="202">
      <t>ネンド</t>
    </rPh>
    <rPh sb="202" eb="204">
      <t>イコウ</t>
    </rPh>
    <rPh sb="205" eb="208">
      <t>タイシンカ</t>
    </rPh>
    <rPh sb="210" eb="212">
      <t>ヨテイ</t>
    </rPh>
    <phoneticPr fontId="5"/>
  </si>
  <si>
    <t>　ユーザーの撤退による給水収益の減少や電気料金の高騰に伴う動力費の増による費用の増加など、今後厳しい経営状況が見込まれることから、中長期的な資産管理計画を策定することで改良計画を見直すとともに、用水需要に見合ったダウンサイジングなどで費用の縮減を図る。
　一方、今後も積極的な営業活動を行い、新規受水契約者の獲得に努め収益の増加を図る。</t>
    <rPh sb="6" eb="8">
      <t>テッタイ</t>
    </rPh>
    <rPh sb="11" eb="13">
      <t>キュウスイ</t>
    </rPh>
    <rPh sb="13" eb="15">
      <t>シュウエキ</t>
    </rPh>
    <rPh sb="16" eb="18">
      <t>ゲンショウ</t>
    </rPh>
    <rPh sb="19" eb="21">
      <t>デンキ</t>
    </rPh>
    <rPh sb="21" eb="23">
      <t>リョウキン</t>
    </rPh>
    <rPh sb="24" eb="26">
      <t>コウトウ</t>
    </rPh>
    <rPh sb="27" eb="28">
      <t>トモナ</t>
    </rPh>
    <rPh sb="29" eb="32">
      <t>ドウリョクヒ</t>
    </rPh>
    <rPh sb="33" eb="34">
      <t>ゾウ</t>
    </rPh>
    <rPh sb="37" eb="39">
      <t>ヒヨウ</t>
    </rPh>
    <rPh sb="40" eb="42">
      <t>ゾウカ</t>
    </rPh>
    <rPh sb="45" eb="47">
      <t>コンゴ</t>
    </rPh>
    <rPh sb="47" eb="48">
      <t>キビ</t>
    </rPh>
    <rPh sb="50" eb="52">
      <t>ケイエイ</t>
    </rPh>
    <rPh sb="52" eb="54">
      <t>ジョウキョウ</t>
    </rPh>
    <rPh sb="55" eb="57">
      <t>ミコ</t>
    </rPh>
    <rPh sb="65" eb="69">
      <t>チュウチョウキテキ</t>
    </rPh>
    <rPh sb="70" eb="72">
      <t>シサン</t>
    </rPh>
    <rPh sb="72" eb="74">
      <t>カンリ</t>
    </rPh>
    <rPh sb="74" eb="76">
      <t>ケイカク</t>
    </rPh>
    <rPh sb="77" eb="79">
      <t>サクテイ</t>
    </rPh>
    <rPh sb="84" eb="86">
      <t>カイリョウ</t>
    </rPh>
    <rPh sb="86" eb="88">
      <t>ケイカク</t>
    </rPh>
    <rPh sb="89" eb="91">
      <t>ミナオ</t>
    </rPh>
    <rPh sb="97" eb="99">
      <t>ヨウスイ</t>
    </rPh>
    <rPh sb="99" eb="101">
      <t>ジュヨウ</t>
    </rPh>
    <rPh sb="102" eb="104">
      <t>ミア</t>
    </rPh>
    <rPh sb="117" eb="119">
      <t>ヒヨウ</t>
    </rPh>
    <rPh sb="120" eb="122">
      <t>シュクゲン</t>
    </rPh>
    <rPh sb="123" eb="124">
      <t>ハカ</t>
    </rPh>
    <rPh sb="128" eb="130">
      <t>イッポウ</t>
    </rPh>
    <rPh sb="131" eb="133">
      <t>コンゴ</t>
    </rPh>
    <rPh sb="134" eb="137">
      <t>セッキョクテキ</t>
    </rPh>
    <rPh sb="138" eb="140">
      <t>エイギョウ</t>
    </rPh>
    <rPh sb="140" eb="142">
      <t>カツドウ</t>
    </rPh>
    <rPh sb="143" eb="144">
      <t>オコナ</t>
    </rPh>
    <rPh sb="146" eb="148">
      <t>シンキ</t>
    </rPh>
    <rPh sb="148" eb="150">
      <t>ジュスイ</t>
    </rPh>
    <rPh sb="150" eb="153">
      <t>ケイヤクシャ</t>
    </rPh>
    <rPh sb="154" eb="156">
      <t>カクトク</t>
    </rPh>
    <rPh sb="157" eb="158">
      <t>ツト</t>
    </rPh>
    <rPh sb="159" eb="161">
      <t>シュウエキ</t>
    </rPh>
    <rPh sb="162" eb="164">
      <t>ゾウカ</t>
    </rPh>
    <rPh sb="165" eb="166">
      <t>ハカ</t>
    </rPh>
    <phoneticPr fontId="5"/>
  </si>
  <si>
    <t>○経常収支比率
　料金単価の変更により給水収益が増加したため経常収益が増加し、動力費の増加があったものの経常収支比率は上昇した。全国平均とほぼ同水準であり、健全性に問題はない。
○流動比率
　料金単価の変更により料金収入が増加したことや、旧取水施設撤去工事が翌年度に繰り越されたことで、現金預金残高が増加し流動資産が増加したことから流動比率は上昇した。
○料金回収率
　料金単価の変更により供給単価が増加し、料金回収率が上昇した。全国平均を上回っており、健全性に問題はない。
○給水原価
　電気料金賦課金負担額の増加や、物価、人件費等の高騰による維持管理費の増加を受け、経営合理化による支出抑制に努めるほか、令和３年４月から給水料金を変更した。
○施設利用率
　全国平均を上回っており、健全性に問題はない。
○契約率
　全国平均とほぼ同水準であるが、新規ユーザーの開拓に努めるとともに、用水需要に見合ったダウンサイジングなども検討していく。</t>
    <rPh sb="1" eb="3">
      <t>ケイジョウ</t>
    </rPh>
    <rPh sb="3" eb="5">
      <t>シュウシ</t>
    </rPh>
    <rPh sb="5" eb="7">
      <t>ヒリツ</t>
    </rPh>
    <rPh sb="9" eb="11">
      <t>リョウキン</t>
    </rPh>
    <rPh sb="11" eb="13">
      <t>タンカ</t>
    </rPh>
    <rPh sb="14" eb="16">
      <t>ヘンコウ</t>
    </rPh>
    <rPh sb="19" eb="21">
      <t>キュウスイ</t>
    </rPh>
    <rPh sb="21" eb="23">
      <t>シュウエキ</t>
    </rPh>
    <rPh sb="24" eb="26">
      <t>ゾウカ</t>
    </rPh>
    <rPh sb="30" eb="32">
      <t>ケイジョウ</t>
    </rPh>
    <rPh sb="32" eb="34">
      <t>シュウエキ</t>
    </rPh>
    <rPh sb="35" eb="37">
      <t>ゾウカ</t>
    </rPh>
    <rPh sb="39" eb="42">
      <t>ドウリョクヒ</t>
    </rPh>
    <rPh sb="43" eb="45">
      <t>ゾウカ</t>
    </rPh>
    <rPh sb="52" eb="54">
      <t>ケイジョウ</t>
    </rPh>
    <rPh sb="54" eb="56">
      <t>シュウシ</t>
    </rPh>
    <rPh sb="56" eb="58">
      <t>ヒリツ</t>
    </rPh>
    <rPh sb="59" eb="61">
      <t>ジョウショウ</t>
    </rPh>
    <rPh sb="64" eb="66">
      <t>ゼンコク</t>
    </rPh>
    <rPh sb="66" eb="68">
      <t>ヘイキン</t>
    </rPh>
    <rPh sb="71" eb="74">
      <t>ドウスイジュン</t>
    </rPh>
    <rPh sb="78" eb="81">
      <t>ケンゼンセイ</t>
    </rPh>
    <rPh sb="82" eb="84">
      <t>モンダイ</t>
    </rPh>
    <rPh sb="91" eb="93">
      <t>リュウドウ</t>
    </rPh>
    <rPh sb="93" eb="95">
      <t>ヒリツ</t>
    </rPh>
    <rPh sb="97" eb="99">
      <t>リョウキン</t>
    </rPh>
    <rPh sb="99" eb="101">
      <t>タンカ</t>
    </rPh>
    <rPh sb="102" eb="104">
      <t>ヘンコウ</t>
    </rPh>
    <rPh sb="107" eb="109">
      <t>リョウキン</t>
    </rPh>
    <rPh sb="109" eb="111">
      <t>シュウニュウ</t>
    </rPh>
    <rPh sb="112" eb="114">
      <t>ゾウカ</t>
    </rPh>
    <rPh sb="120" eb="121">
      <t>キュウ</t>
    </rPh>
    <rPh sb="121" eb="123">
      <t>シュスイ</t>
    </rPh>
    <rPh sb="123" eb="125">
      <t>シセツ</t>
    </rPh>
    <rPh sb="125" eb="127">
      <t>テッキョ</t>
    </rPh>
    <rPh sb="127" eb="129">
      <t>コウジ</t>
    </rPh>
    <rPh sb="130" eb="133">
      <t>ヨクネンド</t>
    </rPh>
    <rPh sb="134" eb="135">
      <t>ク</t>
    </rPh>
    <rPh sb="136" eb="137">
      <t>コ</t>
    </rPh>
    <rPh sb="144" eb="146">
      <t>ゲンキン</t>
    </rPh>
    <rPh sb="146" eb="148">
      <t>ヨキン</t>
    </rPh>
    <rPh sb="148" eb="150">
      <t>ザンダカ</t>
    </rPh>
    <rPh sb="151" eb="153">
      <t>ゾウカ</t>
    </rPh>
    <rPh sb="154" eb="156">
      <t>リュウドウ</t>
    </rPh>
    <rPh sb="156" eb="158">
      <t>シサン</t>
    </rPh>
    <rPh sb="159" eb="161">
      <t>ゾウカ</t>
    </rPh>
    <rPh sb="167" eb="169">
      <t>リュウドウ</t>
    </rPh>
    <rPh sb="169" eb="171">
      <t>ヒリツ</t>
    </rPh>
    <rPh sb="172" eb="174">
      <t>ジョウショウ</t>
    </rPh>
    <rPh sb="180" eb="182">
      <t>リョウキン</t>
    </rPh>
    <rPh sb="182" eb="185">
      <t>カイシュウリツ</t>
    </rPh>
    <rPh sb="187" eb="189">
      <t>リョウキン</t>
    </rPh>
    <rPh sb="189" eb="191">
      <t>タンカ</t>
    </rPh>
    <rPh sb="192" eb="194">
      <t>ヘンコウ</t>
    </rPh>
    <rPh sb="197" eb="199">
      <t>キョウキュウ</t>
    </rPh>
    <rPh sb="199" eb="201">
      <t>タンカ</t>
    </rPh>
    <rPh sb="202" eb="204">
      <t>ゾウカ</t>
    </rPh>
    <rPh sb="206" eb="208">
      <t>リョウキン</t>
    </rPh>
    <rPh sb="208" eb="211">
      <t>カイシュウリツ</t>
    </rPh>
    <rPh sb="212" eb="214">
      <t>ジョウショウ</t>
    </rPh>
    <rPh sb="217" eb="219">
      <t>ゼンコク</t>
    </rPh>
    <rPh sb="219" eb="221">
      <t>ヘイキン</t>
    </rPh>
    <rPh sb="222" eb="224">
      <t>ウワマワ</t>
    </rPh>
    <rPh sb="229" eb="232">
      <t>ケンゼンセイ</t>
    </rPh>
    <rPh sb="233" eb="235">
      <t>モンダイ</t>
    </rPh>
    <rPh sb="320" eb="322">
      <t>ヘンコウ</t>
    </rPh>
    <rPh sb="328" eb="330">
      <t>シセツ</t>
    </rPh>
    <rPh sb="330" eb="333">
      <t>リヨウリツ</t>
    </rPh>
    <rPh sb="335" eb="337">
      <t>ゼンコク</t>
    </rPh>
    <rPh sb="337" eb="339">
      <t>ヘイキン</t>
    </rPh>
    <rPh sb="340" eb="342">
      <t>ウワマワ</t>
    </rPh>
    <rPh sb="347" eb="350">
      <t>ケンゼンセイ</t>
    </rPh>
    <rPh sb="351" eb="353">
      <t>モンダイ</t>
    </rPh>
    <rPh sb="360" eb="363">
      <t>ケイヤクリツ</t>
    </rPh>
    <rPh sb="365" eb="367">
      <t>ゼンコク</t>
    </rPh>
    <rPh sb="367" eb="369">
      <t>ヘイキン</t>
    </rPh>
    <rPh sb="372" eb="375">
      <t>ドウスイジュン</t>
    </rPh>
    <rPh sb="380" eb="382">
      <t>シンキ</t>
    </rPh>
    <rPh sb="387" eb="389">
      <t>カイタク</t>
    </rPh>
    <rPh sb="390" eb="391">
      <t>ツト</t>
    </rPh>
    <rPh sb="398" eb="400">
      <t>ヨウスイ</t>
    </rPh>
    <rPh sb="400" eb="402">
      <t>ジュヨウ</t>
    </rPh>
    <rPh sb="403" eb="405">
      <t>ミア</t>
    </rPh>
    <rPh sb="418" eb="42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</si>
</sst>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27.37</c:v>
                </c:pt>
                <c:pt idx="1">
                  <c:v>29.09</c:v>
                </c:pt>
                <c:pt idx="2">
                  <c:v>30.77</c:v>
                </c:pt>
                <c:pt idx="3">
                  <c:v>31.99</c:v>
                </c:pt>
                <c:pt idx="4">
                  <c:v>33.549999999999997</c:v>
                </c:pt>
              </c:numCache>
            </c:numRef>
          </c:val>
          <c:extLst>
            <c:ext xmlns:c16="http://schemas.microsoft.com/office/drawing/2014/chart" uri="{C3380CC4-5D6E-409C-BE32-E72D297353CC}">
              <c16:uniqueId val="{00000000-F5A4-455E-9450-2C00563049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F5A4-455E-9450-2C00563049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5F-46A0-BABF-C25C931EEA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235F-46A0-BABF-C25C931EEA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119.49</c:v>
                </c:pt>
                <c:pt idx="1">
                  <c:v>117.17</c:v>
                </c:pt>
                <c:pt idx="2">
                  <c:v>115.81</c:v>
                </c:pt>
                <c:pt idx="3">
                  <c:v>119.54</c:v>
                </c:pt>
                <c:pt idx="4">
                  <c:v>120.67</c:v>
                </c:pt>
              </c:numCache>
            </c:numRef>
          </c:val>
          <c:extLst>
            <c:ext xmlns:c16="http://schemas.microsoft.com/office/drawing/2014/chart" uri="{C3380CC4-5D6E-409C-BE32-E72D297353CC}">
              <c16:uniqueId val="{00000000-7251-43E0-BAC6-F857799F62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7251-43E0-BAC6-F857799F62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98.34</c:v>
                </c:pt>
                <c:pt idx="1">
                  <c:v>98.34</c:v>
                </c:pt>
                <c:pt idx="2">
                  <c:v>98.34</c:v>
                </c:pt>
                <c:pt idx="3">
                  <c:v>98.28</c:v>
                </c:pt>
                <c:pt idx="4">
                  <c:v>98.28</c:v>
                </c:pt>
              </c:numCache>
            </c:numRef>
          </c:val>
          <c:extLst>
            <c:ext xmlns:c16="http://schemas.microsoft.com/office/drawing/2014/chart" uri="{C3380CC4-5D6E-409C-BE32-E72D297353CC}">
              <c16:uniqueId val="{00000000-3780-4F50-A5B4-B0A4E82FA2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3780-4F50-A5B4-B0A4E82FA2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8-4CD4-8586-9AB57E51A4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CE88-4CD4-8586-9AB57E51A4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642.87</c:v>
                </c:pt>
                <c:pt idx="1">
                  <c:v>905.69</c:v>
                </c:pt>
                <c:pt idx="2">
                  <c:v>802.1</c:v>
                </c:pt>
                <c:pt idx="3">
                  <c:v>774.94</c:v>
                </c:pt>
                <c:pt idx="4">
                  <c:v>828.02</c:v>
                </c:pt>
              </c:numCache>
            </c:numRef>
          </c:val>
          <c:extLst>
            <c:ext xmlns:c16="http://schemas.microsoft.com/office/drawing/2014/chart" uri="{C3380CC4-5D6E-409C-BE32-E72D297353CC}">
              <c16:uniqueId val="{00000000-4541-41F0-971F-496A945B91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4541-41F0-971F-496A945B91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302.07</c:v>
                </c:pt>
                <c:pt idx="1">
                  <c:v>290.5</c:v>
                </c:pt>
                <c:pt idx="2">
                  <c:v>266.89</c:v>
                </c:pt>
                <c:pt idx="3">
                  <c:v>251.97</c:v>
                </c:pt>
                <c:pt idx="4">
                  <c:v>222.28</c:v>
                </c:pt>
              </c:numCache>
            </c:numRef>
          </c:val>
          <c:extLst>
            <c:ext xmlns:c16="http://schemas.microsoft.com/office/drawing/2014/chart" uri="{C3380CC4-5D6E-409C-BE32-E72D297353CC}">
              <c16:uniqueId val="{00000000-8E9B-49AF-A19F-99ADF94378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8E9B-49AF-A19F-99ADF94378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117</c:v>
                </c:pt>
                <c:pt idx="1">
                  <c:v>114.36</c:v>
                </c:pt>
                <c:pt idx="2">
                  <c:v>117.97</c:v>
                </c:pt>
                <c:pt idx="3">
                  <c:v>122.54</c:v>
                </c:pt>
                <c:pt idx="4">
                  <c:v>123.56</c:v>
                </c:pt>
              </c:numCache>
            </c:numRef>
          </c:val>
          <c:extLst>
            <c:ext xmlns:c16="http://schemas.microsoft.com/office/drawing/2014/chart" uri="{C3380CC4-5D6E-409C-BE32-E72D297353CC}">
              <c16:uniqueId val="{00000000-C79B-4CEF-9D92-C42C0C7B4E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C79B-4CEF-9D92-C42C0C7B4E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12.82</c:v>
                </c:pt>
                <c:pt idx="1">
                  <c:v>12.97</c:v>
                </c:pt>
                <c:pt idx="2">
                  <c:v>12.67</c:v>
                </c:pt>
                <c:pt idx="3">
                  <c:v>12.11</c:v>
                </c:pt>
                <c:pt idx="4">
                  <c:v>12.58</c:v>
                </c:pt>
              </c:numCache>
            </c:numRef>
          </c:val>
          <c:extLst>
            <c:ext xmlns:c16="http://schemas.microsoft.com/office/drawing/2014/chart" uri="{C3380CC4-5D6E-409C-BE32-E72D297353CC}">
              <c16:uniqueId val="{00000000-6575-456C-9712-847EA813CA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6575-456C-9712-847EA813CA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71.63</c:v>
                </c:pt>
                <c:pt idx="1">
                  <c:v>70.099999999999994</c:v>
                </c:pt>
                <c:pt idx="2">
                  <c:v>69.05</c:v>
                </c:pt>
                <c:pt idx="3">
                  <c:v>68.22</c:v>
                </c:pt>
                <c:pt idx="4">
                  <c:v>69.23</c:v>
                </c:pt>
              </c:numCache>
            </c:numRef>
          </c:val>
          <c:extLst>
            <c:ext xmlns:c16="http://schemas.microsoft.com/office/drawing/2014/chart" uri="{C3380CC4-5D6E-409C-BE32-E72D297353CC}">
              <c16:uniqueId val="{00000000-6B33-43AB-BC09-C500C4BAE3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6B33-43AB-BC09-C500C4BAE3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78.739999999999995</c:v>
                </c:pt>
                <c:pt idx="1">
                  <c:v>78.739999999999995</c:v>
                </c:pt>
                <c:pt idx="2">
                  <c:v>78.739999999999995</c:v>
                </c:pt>
                <c:pt idx="3">
                  <c:v>78.89</c:v>
                </c:pt>
                <c:pt idx="4">
                  <c:v>78.44</c:v>
                </c:pt>
              </c:numCache>
            </c:numRef>
          </c:val>
          <c:extLst>
            <c:ext xmlns:c16="http://schemas.microsoft.com/office/drawing/2014/chart" uri="{C3380CC4-5D6E-409C-BE32-E72D297353CC}">
              <c16:uniqueId val="{00000000-52C9-4316-839A-0884F95CCE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52C9-4316-839A-0884F95CCE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PP13" zoomScaleNormal="10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秋田県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200000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138466</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87.5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156886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119.49</v>
      </c>
      <c r="Y32" s="121"/>
      <c r="Z32" s="121"/>
      <c r="AA32" s="121"/>
      <c r="AB32" s="121"/>
      <c r="AC32" s="121"/>
      <c r="AD32" s="121"/>
      <c r="AE32" s="121"/>
      <c r="AF32" s="121"/>
      <c r="AG32" s="121"/>
      <c r="AH32" s="121"/>
      <c r="AI32" s="121"/>
      <c r="AJ32" s="121"/>
      <c r="AK32" s="121"/>
      <c r="AL32" s="121"/>
      <c r="AM32" s="121"/>
      <c r="AN32" s="121"/>
      <c r="AO32" s="121"/>
      <c r="AP32" s="121"/>
      <c r="AQ32" s="122"/>
      <c r="AR32" s="120">
        <f>データ!U6</f>
        <v>117.17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115.81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119.54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120.67</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642.87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905.69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802.1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774.94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828.02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302.07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290.5</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266.89</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251.97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222.28</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117</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114.36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117.97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122.54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123.56</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12.82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12.97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12.67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12.11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12.58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71.63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70.099999999999994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69.05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68.22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69.23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78.739999999999995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78.739999999999995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78.739999999999995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78.89</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78.44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27.37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29.09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30.77</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31.99</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33.549999999999997</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98.34</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98.34</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98.34</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98.28</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98.28</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58.88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59.48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60.09</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60.35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61.07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43.44</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48.09</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50.93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52.07</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50.36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0.21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0.5</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VxkZj2mu+Xfh87qaJxCl3mBpMek22gxoWStKGRL9NrM2ESTla1PzPb7xCMnFwZMECGjZYghRCk72ep2iy1n2w==" saltValue="6hHZ/rTkgNxPLBvgbBwax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119.49</v>
      </c>
      <c r="U6" s="35">
        <f>U7</f>
        <v>117.17</v>
      </c>
      <c r="V6" s="35">
        <f>V7</f>
        <v>115.81</v>
      </c>
      <c r="W6" s="35">
        <f>W7</f>
        <v>119.54</v>
      </c>
      <c r="X6" s="35">
        <f t="shared" si="3"/>
        <v>120.67</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642.87</v>
      </c>
      <c r="AQ6" s="35">
        <f>AQ7</f>
        <v>905.69</v>
      </c>
      <c r="AR6" s="35">
        <f>AR7</f>
        <v>802.1</v>
      </c>
      <c r="AS6" s="35">
        <f>AS7</f>
        <v>774.94</v>
      </c>
      <c r="AT6" s="35">
        <f t="shared" si="3"/>
        <v>828.02</v>
      </c>
      <c r="AU6" s="35">
        <f t="shared" si="3"/>
        <v>379.14</v>
      </c>
      <c r="AV6" s="35">
        <f t="shared" si="3"/>
        <v>394.58</v>
      </c>
      <c r="AW6" s="35">
        <f t="shared" si="3"/>
        <v>368.36</v>
      </c>
      <c r="AX6" s="35">
        <f t="shared" si="3"/>
        <v>380.84</v>
      </c>
      <c r="AY6" s="35">
        <f t="shared" si="3"/>
        <v>424.64</v>
      </c>
      <c r="AZ6" s="33" t="str">
        <f>IF(AZ7="-","【-】","【"&amp;SUBSTITUTE(TEXT(AZ7,"#,##0.00"),"-","△")&amp;"】")</f>
        <v>【462.72】</v>
      </c>
      <c r="BA6" s="35">
        <f t="shared" si="3"/>
        <v>302.07</v>
      </c>
      <c r="BB6" s="35">
        <f>BB7</f>
        <v>290.5</v>
      </c>
      <c r="BC6" s="35">
        <f>BC7</f>
        <v>266.89</v>
      </c>
      <c r="BD6" s="35">
        <f>BD7</f>
        <v>251.97</v>
      </c>
      <c r="BE6" s="35">
        <f t="shared" si="3"/>
        <v>222.28</v>
      </c>
      <c r="BF6" s="35">
        <f t="shared" si="3"/>
        <v>242.57</v>
      </c>
      <c r="BG6" s="35">
        <f t="shared" si="3"/>
        <v>235.79</v>
      </c>
      <c r="BH6" s="35">
        <f t="shared" si="3"/>
        <v>227.51</v>
      </c>
      <c r="BI6" s="35">
        <f t="shared" si="3"/>
        <v>225.72</v>
      </c>
      <c r="BJ6" s="35">
        <f t="shared" si="3"/>
        <v>217.8</v>
      </c>
      <c r="BK6" s="33" t="str">
        <f>IF(BK7="-","【-】","【"&amp;SUBSTITUTE(TEXT(BK7,"#,##0.00"),"-","△")&amp;"】")</f>
        <v>【233.92】</v>
      </c>
      <c r="BL6" s="35">
        <f t="shared" si="3"/>
        <v>117</v>
      </c>
      <c r="BM6" s="35">
        <f>BM7</f>
        <v>114.36</v>
      </c>
      <c r="BN6" s="35">
        <f>BN7</f>
        <v>117.97</v>
      </c>
      <c r="BO6" s="35">
        <f>BO7</f>
        <v>122.54</v>
      </c>
      <c r="BP6" s="35">
        <f t="shared" si="3"/>
        <v>123.56</v>
      </c>
      <c r="BQ6" s="35">
        <f t="shared" si="3"/>
        <v>119.17</v>
      </c>
      <c r="BR6" s="35">
        <f t="shared" si="3"/>
        <v>117.72</v>
      </c>
      <c r="BS6" s="35">
        <f t="shared" si="3"/>
        <v>117.69</v>
      </c>
      <c r="BT6" s="35">
        <f t="shared" si="3"/>
        <v>116.75</v>
      </c>
      <c r="BU6" s="35">
        <f t="shared" si="3"/>
        <v>115.48</v>
      </c>
      <c r="BV6" s="33" t="str">
        <f>IF(BV7="-","【-】","【"&amp;SUBSTITUTE(TEXT(BV7,"#,##0.00"),"-","△")&amp;"】")</f>
        <v>【112.31】</v>
      </c>
      <c r="BW6" s="35">
        <f t="shared" si="3"/>
        <v>12.82</v>
      </c>
      <c r="BX6" s="35">
        <f>BX7</f>
        <v>12.97</v>
      </c>
      <c r="BY6" s="35">
        <f>BY7</f>
        <v>12.67</v>
      </c>
      <c r="BZ6" s="35">
        <f>BZ7</f>
        <v>12.11</v>
      </c>
      <c r="CA6" s="35">
        <f t="shared" si="3"/>
        <v>12.58</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71.63</v>
      </c>
      <c r="CI6" s="35">
        <f>CI7</f>
        <v>70.099999999999994</v>
      </c>
      <c r="CJ6" s="35">
        <f>CJ7</f>
        <v>69.05</v>
      </c>
      <c r="CK6" s="35">
        <f>CK7</f>
        <v>68.22</v>
      </c>
      <c r="CL6" s="35">
        <f t="shared" si="5"/>
        <v>69.23</v>
      </c>
      <c r="CM6" s="35">
        <f t="shared" si="5"/>
        <v>57.69</v>
      </c>
      <c r="CN6" s="35">
        <f t="shared" si="5"/>
        <v>58.56</v>
      </c>
      <c r="CO6" s="35">
        <f t="shared" si="5"/>
        <v>57.96</v>
      </c>
      <c r="CP6" s="35">
        <f t="shared" si="5"/>
        <v>56</v>
      </c>
      <c r="CQ6" s="35">
        <f t="shared" si="5"/>
        <v>56.81</v>
      </c>
      <c r="CR6" s="33" t="str">
        <f>IF(CR7="-","【-】","【"&amp;SUBSTITUTE(TEXT(CR7,"#,##0.00"),"-","△")&amp;"】")</f>
        <v>【54.01】</v>
      </c>
      <c r="CS6" s="35">
        <f t="shared" ref="CS6:DB6" si="6">CS7</f>
        <v>78.739999999999995</v>
      </c>
      <c r="CT6" s="35">
        <f>CT7</f>
        <v>78.739999999999995</v>
      </c>
      <c r="CU6" s="35">
        <f>CU7</f>
        <v>78.739999999999995</v>
      </c>
      <c r="CV6" s="35">
        <f>CV7</f>
        <v>78.89</v>
      </c>
      <c r="CW6" s="35">
        <f t="shared" si="6"/>
        <v>78.44</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27.37</v>
      </c>
      <c r="DE6" s="35">
        <f>DE7</f>
        <v>29.09</v>
      </c>
      <c r="DF6" s="35">
        <f>DF7</f>
        <v>30.77</v>
      </c>
      <c r="DG6" s="35">
        <f>DG7</f>
        <v>31.99</v>
      </c>
      <c r="DH6" s="35">
        <f t="shared" si="7"/>
        <v>33.549999999999997</v>
      </c>
      <c r="DI6" s="35">
        <f t="shared" si="7"/>
        <v>58.88</v>
      </c>
      <c r="DJ6" s="35">
        <f t="shared" si="7"/>
        <v>59.48</v>
      </c>
      <c r="DK6" s="35">
        <f t="shared" si="7"/>
        <v>60.09</v>
      </c>
      <c r="DL6" s="35">
        <f t="shared" si="7"/>
        <v>60.35</v>
      </c>
      <c r="DM6" s="35">
        <f t="shared" si="7"/>
        <v>61.07</v>
      </c>
      <c r="DN6" s="33" t="str">
        <f>IF(DN7="-","【-】","【"&amp;SUBSTITUTE(TEXT(DN7,"#,##0.00"),"-","△")&amp;"】")</f>
        <v>【60.20】</v>
      </c>
      <c r="DO6" s="35">
        <f t="shared" ref="DO6:DX6" si="8">DO7</f>
        <v>98.34</v>
      </c>
      <c r="DP6" s="35">
        <f>DP7</f>
        <v>98.34</v>
      </c>
      <c r="DQ6" s="35">
        <f>DQ7</f>
        <v>98.34</v>
      </c>
      <c r="DR6" s="35">
        <f>DR7</f>
        <v>98.28</v>
      </c>
      <c r="DS6" s="35">
        <f t="shared" si="8"/>
        <v>98.28</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0</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200000</v>
      </c>
      <c r="L7" s="37" t="s">
        <v>96</v>
      </c>
      <c r="M7" s="38">
        <v>1</v>
      </c>
      <c r="N7" s="38">
        <v>138466</v>
      </c>
      <c r="O7" s="39" t="s">
        <v>97</v>
      </c>
      <c r="P7" s="39">
        <v>87.5</v>
      </c>
      <c r="Q7" s="38">
        <v>28</v>
      </c>
      <c r="R7" s="38">
        <v>156886</v>
      </c>
      <c r="S7" s="37" t="s">
        <v>98</v>
      </c>
      <c r="T7" s="40">
        <v>119.49</v>
      </c>
      <c r="U7" s="40">
        <v>117.17</v>
      </c>
      <c r="V7" s="40">
        <v>115.81</v>
      </c>
      <c r="W7" s="40">
        <v>119.54</v>
      </c>
      <c r="X7" s="40">
        <v>120.67</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642.87</v>
      </c>
      <c r="AQ7" s="40">
        <v>905.69</v>
      </c>
      <c r="AR7" s="40">
        <v>802.1</v>
      </c>
      <c r="AS7" s="40">
        <v>774.94</v>
      </c>
      <c r="AT7" s="40">
        <v>828.02</v>
      </c>
      <c r="AU7" s="40">
        <v>379.14</v>
      </c>
      <c r="AV7" s="40">
        <v>394.58</v>
      </c>
      <c r="AW7" s="40">
        <v>368.36</v>
      </c>
      <c r="AX7" s="40">
        <v>380.84</v>
      </c>
      <c r="AY7" s="40">
        <v>424.64</v>
      </c>
      <c r="AZ7" s="40">
        <v>462.72</v>
      </c>
      <c r="BA7" s="40">
        <v>302.07</v>
      </c>
      <c r="BB7" s="40">
        <v>290.5</v>
      </c>
      <c r="BC7" s="40">
        <v>266.89</v>
      </c>
      <c r="BD7" s="40">
        <v>251.97</v>
      </c>
      <c r="BE7" s="40">
        <v>222.28</v>
      </c>
      <c r="BF7" s="40">
        <v>242.57</v>
      </c>
      <c r="BG7" s="40">
        <v>235.79</v>
      </c>
      <c r="BH7" s="40">
        <v>227.51</v>
      </c>
      <c r="BI7" s="40">
        <v>225.72</v>
      </c>
      <c r="BJ7" s="40">
        <v>217.8</v>
      </c>
      <c r="BK7" s="40">
        <v>233.92</v>
      </c>
      <c r="BL7" s="40">
        <v>117</v>
      </c>
      <c r="BM7" s="40">
        <v>114.36</v>
      </c>
      <c r="BN7" s="40">
        <v>117.97</v>
      </c>
      <c r="BO7" s="40">
        <v>122.54</v>
      </c>
      <c r="BP7" s="40">
        <v>123.56</v>
      </c>
      <c r="BQ7" s="40">
        <v>119.17</v>
      </c>
      <c r="BR7" s="40">
        <v>117.72</v>
      </c>
      <c r="BS7" s="40">
        <v>117.69</v>
      </c>
      <c r="BT7" s="40">
        <v>116.75</v>
      </c>
      <c r="BU7" s="40">
        <v>115.48</v>
      </c>
      <c r="BV7" s="40">
        <v>112.31</v>
      </c>
      <c r="BW7" s="40">
        <v>12.82</v>
      </c>
      <c r="BX7" s="40">
        <v>12.97</v>
      </c>
      <c r="BY7" s="40">
        <v>12.67</v>
      </c>
      <c r="BZ7" s="40">
        <v>12.11</v>
      </c>
      <c r="CA7" s="40">
        <v>12.58</v>
      </c>
      <c r="CB7" s="40">
        <v>16.8</v>
      </c>
      <c r="CC7" s="40">
        <v>17.03</v>
      </c>
      <c r="CD7" s="40">
        <v>17.07</v>
      </c>
      <c r="CE7" s="40">
        <v>17.22</v>
      </c>
      <c r="CF7" s="40">
        <v>17.440000000000001</v>
      </c>
      <c r="CG7" s="40">
        <v>19.07</v>
      </c>
      <c r="CH7" s="40">
        <v>71.63</v>
      </c>
      <c r="CI7" s="40">
        <v>70.099999999999994</v>
      </c>
      <c r="CJ7" s="40">
        <v>69.05</v>
      </c>
      <c r="CK7" s="40">
        <v>68.22</v>
      </c>
      <c r="CL7" s="40">
        <v>69.23</v>
      </c>
      <c r="CM7" s="40">
        <v>57.69</v>
      </c>
      <c r="CN7" s="40">
        <v>58.56</v>
      </c>
      <c r="CO7" s="40">
        <v>57.96</v>
      </c>
      <c r="CP7" s="40">
        <v>56</v>
      </c>
      <c r="CQ7" s="40">
        <v>56.81</v>
      </c>
      <c r="CR7" s="40">
        <v>54.01</v>
      </c>
      <c r="CS7" s="40">
        <v>78.739999999999995</v>
      </c>
      <c r="CT7" s="40">
        <v>78.739999999999995</v>
      </c>
      <c r="CU7" s="40">
        <v>78.739999999999995</v>
      </c>
      <c r="CV7" s="40">
        <v>78.89</v>
      </c>
      <c r="CW7" s="40">
        <v>78.44</v>
      </c>
      <c r="CX7" s="40">
        <v>79.2</v>
      </c>
      <c r="CY7" s="40">
        <v>80.5</v>
      </c>
      <c r="CZ7" s="40">
        <v>80.540000000000006</v>
      </c>
      <c r="DA7" s="40">
        <v>80.08</v>
      </c>
      <c r="DB7" s="40">
        <v>79.69</v>
      </c>
      <c r="DC7" s="40">
        <v>76.67</v>
      </c>
      <c r="DD7" s="40">
        <v>27.37</v>
      </c>
      <c r="DE7" s="40">
        <v>29.09</v>
      </c>
      <c r="DF7" s="40">
        <v>30.77</v>
      </c>
      <c r="DG7" s="40">
        <v>31.99</v>
      </c>
      <c r="DH7" s="40">
        <v>33.549999999999997</v>
      </c>
      <c r="DI7" s="40">
        <v>58.88</v>
      </c>
      <c r="DJ7" s="40">
        <v>59.48</v>
      </c>
      <c r="DK7" s="40">
        <v>60.09</v>
      </c>
      <c r="DL7" s="40">
        <v>60.35</v>
      </c>
      <c r="DM7" s="40">
        <v>61.07</v>
      </c>
      <c r="DN7" s="40">
        <v>60.2</v>
      </c>
      <c r="DO7" s="40">
        <v>98.34</v>
      </c>
      <c r="DP7" s="40">
        <v>98.34</v>
      </c>
      <c r="DQ7" s="40">
        <v>98.34</v>
      </c>
      <c r="DR7" s="40">
        <v>98.28</v>
      </c>
      <c r="DS7" s="40">
        <v>98.28</v>
      </c>
      <c r="DT7" s="40">
        <v>43.44</v>
      </c>
      <c r="DU7" s="40">
        <v>48.09</v>
      </c>
      <c r="DV7" s="40">
        <v>50.93</v>
      </c>
      <c r="DW7" s="40">
        <v>52.07</v>
      </c>
      <c r="DX7" s="40">
        <v>50.36</v>
      </c>
      <c r="DY7" s="40">
        <v>48.27</v>
      </c>
      <c r="DZ7" s="40">
        <v>0</v>
      </c>
      <c r="EA7" s="40">
        <v>0</v>
      </c>
      <c r="EB7" s="40">
        <v>0</v>
      </c>
      <c r="EC7" s="40">
        <v>0</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119.49</v>
      </c>
      <c r="V11" s="48">
        <f>IF(U6="-",NA(),U6)</f>
        <v>117.17</v>
      </c>
      <c r="W11" s="48">
        <f>IF(V6="-",NA(),V6)</f>
        <v>115.81</v>
      </c>
      <c r="X11" s="48">
        <f>IF(W6="-",NA(),W6)</f>
        <v>119.54</v>
      </c>
      <c r="Y11" s="48">
        <f>IF(X6="-",NA(),X6)</f>
        <v>120.67</v>
      </c>
      <c r="AE11" s="47" t="s">
        <v>23</v>
      </c>
      <c r="AF11" s="48">
        <f>IF(AE6="-",NA(),AE6)</f>
        <v>0</v>
      </c>
      <c r="AG11" s="48">
        <f>IF(AF6="-",NA(),AF6)</f>
        <v>0</v>
      </c>
      <c r="AH11" s="48">
        <f>IF(AG6="-",NA(),AG6)</f>
        <v>0</v>
      </c>
      <c r="AI11" s="48">
        <f>IF(AH6="-",NA(),AH6)</f>
        <v>0</v>
      </c>
      <c r="AJ11" s="48">
        <f>IF(AI6="-",NA(),AI6)</f>
        <v>0</v>
      </c>
      <c r="AP11" s="47" t="s">
        <v>23</v>
      </c>
      <c r="AQ11" s="48">
        <f>IF(AP6="-",NA(),AP6)</f>
        <v>642.87</v>
      </c>
      <c r="AR11" s="48">
        <f>IF(AQ6="-",NA(),AQ6)</f>
        <v>905.69</v>
      </c>
      <c r="AS11" s="48">
        <f>IF(AR6="-",NA(),AR6)</f>
        <v>802.1</v>
      </c>
      <c r="AT11" s="48">
        <f>IF(AS6="-",NA(),AS6)</f>
        <v>774.94</v>
      </c>
      <c r="AU11" s="48">
        <f>IF(AT6="-",NA(),AT6)</f>
        <v>828.02</v>
      </c>
      <c r="BA11" s="47" t="s">
        <v>23</v>
      </c>
      <c r="BB11" s="48">
        <f>IF(BA6="-",NA(),BA6)</f>
        <v>302.07</v>
      </c>
      <c r="BC11" s="48">
        <f>IF(BB6="-",NA(),BB6)</f>
        <v>290.5</v>
      </c>
      <c r="BD11" s="48">
        <f>IF(BC6="-",NA(),BC6)</f>
        <v>266.89</v>
      </c>
      <c r="BE11" s="48">
        <f>IF(BD6="-",NA(),BD6)</f>
        <v>251.97</v>
      </c>
      <c r="BF11" s="48">
        <f>IF(BE6="-",NA(),BE6)</f>
        <v>222.28</v>
      </c>
      <c r="BL11" s="47" t="s">
        <v>23</v>
      </c>
      <c r="BM11" s="48">
        <f>IF(BL6="-",NA(),BL6)</f>
        <v>117</v>
      </c>
      <c r="BN11" s="48">
        <f>IF(BM6="-",NA(),BM6)</f>
        <v>114.36</v>
      </c>
      <c r="BO11" s="48">
        <f>IF(BN6="-",NA(),BN6)</f>
        <v>117.97</v>
      </c>
      <c r="BP11" s="48">
        <f>IF(BO6="-",NA(),BO6)</f>
        <v>122.54</v>
      </c>
      <c r="BQ11" s="48">
        <f>IF(BP6="-",NA(),BP6)</f>
        <v>123.56</v>
      </c>
      <c r="BW11" s="47" t="s">
        <v>23</v>
      </c>
      <c r="BX11" s="48">
        <f>IF(BW6="-",NA(),BW6)</f>
        <v>12.82</v>
      </c>
      <c r="BY11" s="48">
        <f>IF(BX6="-",NA(),BX6)</f>
        <v>12.97</v>
      </c>
      <c r="BZ11" s="48">
        <f>IF(BY6="-",NA(),BY6)</f>
        <v>12.67</v>
      </c>
      <c r="CA11" s="48">
        <f>IF(BZ6="-",NA(),BZ6)</f>
        <v>12.11</v>
      </c>
      <c r="CB11" s="48">
        <f>IF(CA6="-",NA(),CA6)</f>
        <v>12.58</v>
      </c>
      <c r="CH11" s="47" t="s">
        <v>23</v>
      </c>
      <c r="CI11" s="48">
        <f>IF(CH6="-",NA(),CH6)</f>
        <v>71.63</v>
      </c>
      <c r="CJ11" s="48">
        <f>IF(CI6="-",NA(),CI6)</f>
        <v>70.099999999999994</v>
      </c>
      <c r="CK11" s="48">
        <f>IF(CJ6="-",NA(),CJ6)</f>
        <v>69.05</v>
      </c>
      <c r="CL11" s="48">
        <f>IF(CK6="-",NA(),CK6)</f>
        <v>68.22</v>
      </c>
      <c r="CM11" s="48">
        <f>IF(CL6="-",NA(),CL6)</f>
        <v>69.23</v>
      </c>
      <c r="CS11" s="47" t="s">
        <v>23</v>
      </c>
      <c r="CT11" s="48">
        <f>IF(CS6="-",NA(),CS6)</f>
        <v>78.739999999999995</v>
      </c>
      <c r="CU11" s="48">
        <f>IF(CT6="-",NA(),CT6)</f>
        <v>78.739999999999995</v>
      </c>
      <c r="CV11" s="48">
        <f>IF(CU6="-",NA(),CU6)</f>
        <v>78.739999999999995</v>
      </c>
      <c r="CW11" s="48">
        <f>IF(CV6="-",NA(),CV6)</f>
        <v>78.89</v>
      </c>
      <c r="CX11" s="48">
        <f>IF(CW6="-",NA(),CW6)</f>
        <v>78.44</v>
      </c>
      <c r="DD11" s="47" t="s">
        <v>23</v>
      </c>
      <c r="DE11" s="48">
        <f>IF(DD6="-",NA(),DD6)</f>
        <v>27.37</v>
      </c>
      <c r="DF11" s="48">
        <f>IF(DE6="-",NA(),DE6)</f>
        <v>29.09</v>
      </c>
      <c r="DG11" s="48">
        <f>IF(DF6="-",NA(),DF6)</f>
        <v>30.77</v>
      </c>
      <c r="DH11" s="48">
        <f>IF(DG6="-",NA(),DG6)</f>
        <v>31.99</v>
      </c>
      <c r="DI11" s="48">
        <f>IF(DH6="-",NA(),DH6)</f>
        <v>33.549999999999997</v>
      </c>
      <c r="DO11" s="47" t="s">
        <v>23</v>
      </c>
      <c r="DP11" s="48">
        <f>IF(DO6="-",NA(),DO6)</f>
        <v>98.34</v>
      </c>
      <c r="DQ11" s="48">
        <f>IF(DP6="-",NA(),DP6)</f>
        <v>98.34</v>
      </c>
      <c r="DR11" s="48">
        <f>IF(DQ6="-",NA(),DQ6)</f>
        <v>98.34</v>
      </c>
      <c r="DS11" s="48">
        <f>IF(DR6="-",NA(),DR6)</f>
        <v>98.28</v>
      </c>
      <c r="DT11" s="48">
        <f>IF(DS6="-",NA(),DS6)</f>
        <v>98.28</v>
      </c>
      <c r="DZ11" s="47" t="s">
        <v>23</v>
      </c>
      <c r="EA11" s="48">
        <f>IF(DZ6="-",NA(),DZ6)</f>
        <v>0</v>
      </c>
      <c r="EB11" s="48">
        <f>IF(EA6="-",NA(),EA6)</f>
        <v>0</v>
      </c>
      <c r="EC11" s="48">
        <f>IF(EB6="-",NA(),EB6)</f>
        <v>0</v>
      </c>
      <c r="ED11" s="48">
        <f>IF(EC6="-",NA(),EC6)</f>
        <v>0</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純樹</cp:lastModifiedBy>
  <cp:lastPrinted>2023-01-18T01:53:14Z</cp:lastPrinted>
  <dcterms:created xsi:type="dcterms:W3CDTF">2022-12-01T02:33:51Z</dcterms:created>
  <dcterms:modified xsi:type="dcterms:W3CDTF">2023-01-19T23:56:28Z</dcterms:modified>
  <cp:category/>
</cp:coreProperties>
</file>