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ser\Desktop\R3経営比較分析表（修正後）\"/>
    </mc:Choice>
  </mc:AlternateContent>
  <xr:revisionPtr revIDLastSave="0" documentId="13_ncr:1_{889E473D-11E0-4242-AE5C-BBD7B551E3A1}" xr6:coauthVersionLast="36" xr6:coauthVersionMax="36" xr10:uidLastSave="{00000000-0000-0000-0000-000000000000}"/>
  <workbookProtection workbookAlgorithmName="SHA-512" workbookHashValue="0aptOU5DzHCiKuv9w1r3wiV7iCNSHJfEpoNnVfgHNPRmH1EUWGIWoiktqO4TLU12r1oGAwIZXWnXihfA7hr0YA==" workbookSaltValue="QXCLe29Nxcb7wOkmH5mR+g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AT8" i="4"/>
  <c r="P8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<sst xmlns="http://schemas.openxmlformats.org/spreadsheetml/2006/main" count="228" uniqueCount="114">
  <si>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</si>
  <si>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</si>
  <si>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</si>
  <si>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</si>
  <si>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</si>
  <si>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</si>
  <si>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</si>
  <si>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</si>
  <si>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</si>
  <si>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</si>
  <si>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</si>
  <si>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</si>
  <si>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</si>
  <si>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</si>
  <si>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</si>
  <si>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</si>
  <si>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</si>
  <si>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</si>
  <si>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</si>
  <si>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</si>
  <si>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</si>
  <si>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</si>
  <si>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</si>
  <si>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</si>
  <si>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</si>
  <si>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</si>
  <si>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</si>
  <si>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</si>
  <si>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</si>
  <si>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</si>
  <si>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</si>
  <si>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</si>
  <si>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</si>
  <si>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</si>
  <si>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</si>
  <si>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</si>
  <si>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</si>
  <si>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</si>
  <si>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</si>
  <si>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</si>
  <si>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</si>
  <si>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</si>
  <si>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</si>
  <si>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</si>
  <si>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</si>
  <si>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</si>
  <si>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</si>
  <si>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</si>
  <si>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</si>
  <si>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</si>
  <si>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</si>
  <si>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</si>
  <si>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</si>
  <si>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</si>
  <si>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</si>
  <si>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</si>
  <si>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</si>
  <si>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</si>
  <si>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</si>
  <si>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</si>
  <si>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</si>
  <si>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</si>
  <si>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</si>
  <si>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</si>
  <si>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</si>
  <si>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</si>
  <si>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</si>
  <si>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</si>
  <si>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</si>
  <si>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</si>
  <si>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</si>
  <si>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</si>
  <si>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</si>
  <si>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</si>
  <si>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</si>
  <si>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</si>
  <si>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</si>
  <si>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</si>
  <si>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</si>
  <si>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</si>
  <si>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</si>
  <si>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</si>
  <si>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</si>
  <si>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</si>
  <si>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</si>
  <si>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</si>
  <si>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</si>
  <si>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</si>
  <si>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</si>
  <si>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</si>
  <si>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</si>
  <si>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</si>
  <si>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</si>
  <si>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</si>
  <si>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</si>
  <si>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</si>
  <si>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</si>
  <si>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</si>
  <si>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</si>
  <si>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</si>
  <si>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</si>
  <si>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</si>
  <si>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</si>
  <si>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</si>
  <si>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</si>
  <si>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</si>
  <si>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</si>
  <si>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</si>
  <si>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</si>
  <si>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</si>
  <si>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</si>
  <si>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30年度からは水道料金の引下げに伴い収益が減少したが、「経常収支比率」及び「料金回収率」は100％を上回る良好な数値となっている。「企業債残高対給水収益比率」や「給水原価」も良好な数値となっており、累積欠損金も生じていない。
　また、毎年の純利益により内部留保資金の充実を図っており、流動性も維持されている。今後の管路を含む施設設備の大規模な更新等に備え、引き続き内部留保資金の確保を図る必要がある。
　一方、「施設利用率」は、人口減少や節水機器の普及等による配水量の減少に伴い、平均値を下回っている。
　今後も配水量の減少が見込まれることを踏まえ、受水団体と課題を共有しながら、連携等による効率的な運営を推進していく必要がある。</t>
    <rPh sb="137" eb="139">
      <t>ジュウジツ</t>
    </rPh>
    <rPh sb="140" eb="141">
      <t>ハカ</t>
    </rPh>
    <rPh sb="146" eb="149">
      <t>リュウドウセイ</t>
    </rPh>
    <rPh sb="150" eb="152">
      <t>イジ</t>
    </rPh>
    <rPh sb="177" eb="178">
      <t>トウ</t>
    </rPh>
    <rPh sb="196" eb="197">
      <t>ハカ</t>
    </rPh>
    <rPh sb="198" eb="200">
      <t>ヒツヨウ</t>
    </rPh>
    <rPh sb="226" eb="228">
      <t>キキ</t>
    </rPh>
    <rPh sb="229" eb="231">
      <t>フキュウ</t>
    </rPh>
    <rPh sb="249" eb="251">
      <t>シタマワ</t>
    </rPh>
    <rPh sb="277" eb="278">
      <t>フ</t>
    </rPh>
    <rPh sb="298" eb="299">
      <t>トウ</t>
    </rPh>
    <rPh sb="309" eb="311">
      <t>スイシン</t>
    </rPh>
    <phoneticPr fontId="4"/>
  </si>
  <si>
    <t>　本県は、耐用年数を経過した管路が無く、「有形固定資産減価償却率」は平均値に比べて低い水準にある。
　耐用年数に達し更新時期を迎える管路等が生じる将来に備え、内部留保資金を確保し、計画的な設備更新や長寿命化対策を図っていく必要がある。</t>
    <rPh sb="14" eb="16">
      <t>カンロ</t>
    </rPh>
    <rPh sb="17" eb="18">
      <t>ナ</t>
    </rPh>
    <rPh sb="43" eb="45">
      <t>スイジュン</t>
    </rPh>
    <rPh sb="52" eb="56">
      <t>タイヨウネンスウ</t>
    </rPh>
    <rPh sb="57" eb="58">
      <t>タッ</t>
    </rPh>
    <rPh sb="64" eb="65">
      <t>ムカ</t>
    </rPh>
    <rPh sb="67" eb="69">
      <t>カンロ</t>
    </rPh>
    <rPh sb="69" eb="70">
      <t>ナド</t>
    </rPh>
    <rPh sb="71" eb="72">
      <t>ショウ</t>
    </rPh>
    <rPh sb="74" eb="76">
      <t>ショウライ</t>
    </rPh>
    <rPh sb="77" eb="78">
      <t>ソナ</t>
    </rPh>
    <rPh sb="80" eb="84">
      <t>ナイブリュウホ</t>
    </rPh>
    <rPh sb="84" eb="86">
      <t>シキン</t>
    </rPh>
    <rPh sb="87" eb="89">
      <t>カクホ</t>
    </rPh>
    <rPh sb="91" eb="94">
      <t>ケイカクテキ</t>
    </rPh>
    <rPh sb="95" eb="97">
      <t>セツビ</t>
    </rPh>
    <rPh sb="97" eb="99">
      <t>コウシン</t>
    </rPh>
    <rPh sb="100" eb="104">
      <t>チョウジュミョウカ</t>
    </rPh>
    <rPh sb="104" eb="106">
      <t>タイサク</t>
    </rPh>
    <rPh sb="107" eb="108">
      <t>ハカ</t>
    </rPh>
    <rPh sb="112" eb="114">
      <t>ヒツヨウ</t>
    </rPh>
    <phoneticPr fontId="4"/>
  </si>
  <si>
    <t>　現在は、耐用年数を経過した管路も無く、経営の健全性も維持されているが、今後の施設設備の大規模な更新等に備え、効率的な経営により利益を確保し、内部留保資金を充実していく必要がある。
　また、将来の水需要を見通し、適切な規模での計画的な設備更新が必要となる。
　引き続き「山形県企業局経営戦略」に基づき、中長期的な視野による計画的な事業運営に取り組んでいく。</t>
    <rPh sb="5" eb="9">
      <t>タイヨウネンスウ</t>
    </rPh>
    <rPh sb="10" eb="12">
      <t>ケイカ</t>
    </rPh>
    <rPh sb="14" eb="16">
      <t>カンロ</t>
    </rPh>
    <rPh sb="17" eb="18">
      <t>ナ</t>
    </rPh>
    <rPh sb="50" eb="51">
      <t>トウ</t>
    </rPh>
    <rPh sb="55" eb="58">
      <t>コウリツテキ</t>
    </rPh>
    <rPh sb="59" eb="61">
      <t>ケイエイ</t>
    </rPh>
    <rPh sb="78" eb="80">
      <t>ジュウジツ</t>
    </rPh>
    <rPh sb="132" eb="133">
      <t>ヒ</t>
    </rPh>
    <rPh sb="134" eb="135">
      <t>ツヅ</t>
    </rPh>
    <rPh sb="137" eb="140">
      <t>ヤマガタケン</t>
    </rPh>
    <rPh sb="140" eb="143">
      <t>キギョウキョク</t>
    </rPh>
    <rPh sb="143" eb="147">
      <t>ケイエイセンリャク</t>
    </rPh>
    <rPh sb="149" eb="150">
      <t>モト</t>
    </rPh>
    <rPh sb="153" eb="157">
      <t>チュウチョウキテキ</t>
    </rPh>
    <rPh sb="158" eb="160">
      <t>シヤ</t>
    </rPh>
    <rPh sb="163" eb="166">
      <t>ケイカクテキ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</si>
</sst>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1.69</c:v>
                </c:pt>
                <c:pt idx="2" formatCode="#,##0.00;&quot;△&quot;#,##0.00">
                  <c:v>0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5-49F2-9519-44A9CBF7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5-49F2-9519-44A9CBF7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61.12</c:v>
                </c:pt>
                <c:pt idx="1">
                  <c:v>59.32</c:v>
                </c:pt>
                <c:pt idx="2">
                  <c:v>58.66</c:v>
                </c:pt>
                <c:pt idx="3">
                  <c:v>58.82</c:v>
                </c:pt>
                <c:pt idx="4">
                  <c:v>58.02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1-43D4-BAEE-06C98882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1-43D4-BAEE-06C98882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1-4AB3-816F-81D79FAC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1-4AB3-816F-81D79FAC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125.45</c:v>
                </c:pt>
                <c:pt idx="1">
                  <c:v>111.31</c:v>
                </c:pt>
                <c:pt idx="2">
                  <c:v>110.73</c:v>
                </c:pt>
                <c:pt idx="3">
                  <c:v>115.65</c:v>
                </c:pt>
                <c:pt idx="4">
                  <c:v>115.98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0-4D6A-B4BC-2B558EE09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0-4D6A-B4BC-2B558EE09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49.58</c:v>
                </c:pt>
                <c:pt idx="1">
                  <c:v>51.24</c:v>
                </c:pt>
                <c:pt idx="2">
                  <c:v>52.64</c:v>
                </c:pt>
                <c:pt idx="3">
                  <c:v>54.38</c:v>
                </c:pt>
                <c:pt idx="4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6-4C70-BC92-9B158D9E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6-4C70-BC92-9B158D9E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A-42B0-A136-3253EF61C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A-42B0-A136-3253EF61C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8-4D92-9A8A-6033058A4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8-4D92-9A8A-6033058A4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1032.1600000000001</c:v>
                </c:pt>
                <c:pt idx="1">
                  <c:v>1162.7</c:v>
                </c:pt>
                <c:pt idx="2">
                  <c:v>1292.4000000000001</c:v>
                </c:pt>
                <c:pt idx="3">
                  <c:v>1225.54</c:v>
                </c:pt>
                <c:pt idx="4">
                  <c:v>1259.5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2-4590-B9A7-D8E69C9F7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2-4590-B9A7-D8E69C9F7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171.65</c:v>
                </c:pt>
                <c:pt idx="1">
                  <c:v>179.22</c:v>
                </c:pt>
                <c:pt idx="2">
                  <c:v>158.03</c:v>
                </c:pt>
                <c:pt idx="3">
                  <c:v>136.78</c:v>
                </c:pt>
                <c:pt idx="4">
                  <c:v>115.93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7-47F6-B387-58D2235F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7-47F6-B387-58D2235F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126.32</c:v>
                </c:pt>
                <c:pt idx="1">
                  <c:v>109.1</c:v>
                </c:pt>
                <c:pt idx="2">
                  <c:v>108.15</c:v>
                </c:pt>
                <c:pt idx="3">
                  <c:v>114.11</c:v>
                </c:pt>
                <c:pt idx="4">
                  <c:v>113.84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1-4B41-9454-728FB790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1-4B41-9454-728FB790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61.75</c:v>
                </c:pt>
                <c:pt idx="1">
                  <c:v>62.82</c:v>
                </c:pt>
                <c:pt idx="2">
                  <c:v>63.97</c:v>
                </c:pt>
                <c:pt idx="3">
                  <c:v>60.48</c:v>
                </c:pt>
                <c:pt idx="4">
                  <c:v>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6EE-928B-564BE724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5-46EE-928B-564BE724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S59" zoomScaleNormal="100" workbookViewId="0">
      <selection activeCell="CE75" sqref="CE7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山形県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用水供給事業</v>
      </c>
      <c r="Q8" s="44"/>
      <c r="R8" s="44"/>
      <c r="S8" s="44"/>
      <c r="T8" s="44"/>
      <c r="U8" s="44"/>
      <c r="V8" s="44"/>
      <c r="W8" s="44" t="str">
        <f>データ!$L$6</f>
        <v>B</v>
      </c>
      <c r="X8" s="44"/>
      <c r="Y8" s="44"/>
      <c r="Z8" s="44"/>
      <c r="AA8" s="44"/>
      <c r="AB8" s="44"/>
      <c r="AC8" s="44"/>
      <c r="AD8" s="44" t="str">
        <f>データ!$M$6</f>
        <v>自治体職員</v>
      </c>
      <c r="AE8" s="44"/>
      <c r="AF8" s="44"/>
      <c r="AG8" s="44"/>
      <c r="AH8" s="44"/>
      <c r="AI8" s="44"/>
      <c r="AJ8" s="44"/>
      <c r="AK8" s="2"/>
      <c r="AL8" s="45">
        <f>データ!$R$6</f>
        <v>1056682</v>
      </c>
      <c r="AM8" s="45"/>
      <c r="AN8" s="45"/>
      <c r="AO8" s="45"/>
      <c r="AP8" s="45"/>
      <c r="AQ8" s="45"/>
      <c r="AR8" s="45"/>
      <c r="AS8" s="45"/>
      <c r="AT8" s="46">
        <f>データ!$S$6</f>
        <v>9323.14</v>
      </c>
      <c r="AU8" s="47"/>
      <c r="AV8" s="47"/>
      <c r="AW8" s="47"/>
      <c r="AX8" s="47"/>
      <c r="AY8" s="47"/>
      <c r="AZ8" s="47"/>
      <c r="BA8" s="47"/>
      <c r="BB8" s="48">
        <f>データ!$T$6</f>
        <v>113.34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93.29</v>
      </c>
      <c r="J10" s="47"/>
      <c r="K10" s="47"/>
      <c r="L10" s="47"/>
      <c r="M10" s="47"/>
      <c r="N10" s="47"/>
      <c r="O10" s="81"/>
      <c r="P10" s="48">
        <f>データ!$P$6</f>
        <v>98.91</v>
      </c>
      <c r="Q10" s="48"/>
      <c r="R10" s="48"/>
      <c r="S10" s="48"/>
      <c r="T10" s="48"/>
      <c r="U10" s="48"/>
      <c r="V10" s="48"/>
      <c r="W10" s="45">
        <f>データ!$Q$6</f>
        <v>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939737</v>
      </c>
      <c r="AM10" s="45"/>
      <c r="AN10" s="45"/>
      <c r="AO10" s="45"/>
      <c r="AP10" s="45"/>
      <c r="AQ10" s="45"/>
      <c r="AR10" s="45"/>
      <c r="AS10" s="45"/>
      <c r="AT10" s="46">
        <f>データ!$V$6</f>
        <v>1928.91</v>
      </c>
      <c r="AU10" s="47"/>
      <c r="AV10" s="47"/>
      <c r="AW10" s="47"/>
      <c r="AX10" s="47"/>
      <c r="AY10" s="47"/>
      <c r="AZ10" s="47"/>
      <c r="BA10" s="47"/>
      <c r="BB10" s="48">
        <f>データ!$W$6</f>
        <v>487.19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【112.49】</v>
      </c>
      <c r="F85" s="13" t="str">
        <f>データ!AS6</f>
        <v>【8.77】</v>
      </c>
      <c r="G85" s="13" t="str">
        <f>データ!BD6</f>
        <v>【309.23】</v>
      </c>
      <c r="H85" s="13" t="str">
        <f>データ!BO6</f>
        <v>【240.07】</v>
      </c>
      <c r="I85" s="13" t="str">
        <f>データ!BZ6</f>
        <v>【112.35】</v>
      </c>
      <c r="J85" s="13" t="str">
        <f>データ!CK6</f>
        <v>【73.05】</v>
      </c>
      <c r="K85" s="13" t="str">
        <f>データ!CV6</f>
        <v>【62.22】</v>
      </c>
      <c r="L85" s="13" t="str">
        <f>データ!DG6</f>
        <v>【100.28】</v>
      </c>
      <c r="M85" s="13" t="str">
        <f>データ!DR6</f>
        <v>【58.52】</v>
      </c>
      <c r="N85" s="13" t="str">
        <f>データ!EC6</f>
        <v>【31.74】</v>
      </c>
      <c r="O85" s="13" t="str">
        <f>データ!EN6</f>
        <v>【0.28】</v>
      </c>
    </row>
  </sheetData>
  <sheetProtection algorithmName="SHA-512" hashValue="wAryAKJGdjsBe4EeYg6L81NsK1T+ng5OwdMRnDMjJeQwKPeYzmV2IhI84IozxZUh9bZgdTxC9E6wHs5g6Hak9A==" saltValue="H4jOS1/QHCVCo1TZlwPjr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60003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山形県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93.29</v>
      </c>
      <c r="P6" s="21">
        <f t="shared" si="3"/>
        <v>98.91</v>
      </c>
      <c r="Q6" s="21">
        <f t="shared" si="3"/>
        <v>0</v>
      </c>
      <c r="R6" s="21">
        <f t="shared" si="3"/>
        <v>1056682</v>
      </c>
      <c r="S6" s="21">
        <f t="shared" si="3"/>
        <v>9323.14</v>
      </c>
      <c r="T6" s="21">
        <f t="shared" si="3"/>
        <v>113.34</v>
      </c>
      <c r="U6" s="21">
        <f t="shared" si="3"/>
        <v>939737</v>
      </c>
      <c r="V6" s="21">
        <f t="shared" si="3"/>
        <v>1928.91</v>
      </c>
      <c r="W6" s="21">
        <f t="shared" si="3"/>
        <v>487.19</v>
      </c>
      <c r="X6" s="22">
        <f>IF(X7="",NA(),X7)</f>
        <v>125.45</v>
      </c>
      <c r="Y6" s="22">
        <f t="shared" ref="Y6:AG6" si="4">IF(Y7="",NA(),Y7)</f>
        <v>111.31</v>
      </c>
      <c r="Z6" s="22">
        <f t="shared" si="4"/>
        <v>110.73</v>
      </c>
      <c r="AA6" s="22">
        <f t="shared" si="4"/>
        <v>115.65</v>
      </c>
      <c r="AB6" s="22">
        <f t="shared" si="4"/>
        <v>115.98</v>
      </c>
      <c r="AC6" s="22">
        <f t="shared" si="4"/>
        <v>114.26</v>
      </c>
      <c r="AD6" s="22">
        <f t="shared" si="4"/>
        <v>112.98</v>
      </c>
      <c r="AE6" s="22">
        <f t="shared" si="4"/>
        <v>112.91</v>
      </c>
      <c r="AF6" s="22">
        <f t="shared" si="4"/>
        <v>111.13</v>
      </c>
      <c r="AG6" s="22">
        <f t="shared" si="4"/>
        <v>112.49</v>
      </c>
      <c r="AH6" s="21" t="str">
        <f>IF(AH7="","",IF(AH7="-","【-】","【"&amp;SUBSTITUTE(TEXT(AH7,"#,##0.00"),"-","△")&amp;"】"))</f>
        <v>【112.49】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10.58</v>
      </c>
      <c r="AO6" s="22">
        <f t="shared" si="5"/>
        <v>10.49</v>
      </c>
      <c r="AP6" s="22">
        <f t="shared" si="5"/>
        <v>9.92</v>
      </c>
      <c r="AQ6" s="22">
        <f t="shared" si="5"/>
        <v>12.29</v>
      </c>
      <c r="AR6" s="22">
        <f t="shared" si="5"/>
        <v>8.77</v>
      </c>
      <c r="AS6" s="21" t="str">
        <f>IF(AS7="","",IF(AS7="-","【-】","【"&amp;SUBSTITUTE(TEXT(AS7,"#,##0.00"),"-","△")&amp;"】"))</f>
        <v>【8.77】</v>
      </c>
      <c r="AT6" s="22">
        <f>IF(AT7="",NA(),AT7)</f>
        <v>1032.1600000000001</v>
      </c>
      <c r="AU6" s="22">
        <f t="shared" ref="AU6:BC6" si="6">IF(AU7="",NA(),AU7)</f>
        <v>1162.7</v>
      </c>
      <c r="AV6" s="22">
        <f t="shared" si="6"/>
        <v>1292.4000000000001</v>
      </c>
      <c r="AW6" s="22">
        <f t="shared" si="6"/>
        <v>1225.54</v>
      </c>
      <c r="AX6" s="22">
        <f t="shared" si="6"/>
        <v>1259.5</v>
      </c>
      <c r="AY6" s="22">
        <f t="shared" si="6"/>
        <v>243.44</v>
      </c>
      <c r="AZ6" s="22">
        <f t="shared" si="6"/>
        <v>258.49</v>
      </c>
      <c r="BA6" s="22">
        <f t="shared" si="6"/>
        <v>271.10000000000002</v>
      </c>
      <c r="BB6" s="22">
        <f t="shared" si="6"/>
        <v>284.45</v>
      </c>
      <c r="BC6" s="22">
        <f t="shared" si="6"/>
        <v>309.23</v>
      </c>
      <c r="BD6" s="21" t="str">
        <f>IF(BD7="","",IF(BD7="-","【-】","【"&amp;SUBSTITUTE(TEXT(BD7,"#,##0.00"),"-","△")&amp;"】"))</f>
        <v>【309.23】</v>
      </c>
      <c r="BE6" s="22">
        <f>IF(BE7="",NA(),BE7)</f>
        <v>171.65</v>
      </c>
      <c r="BF6" s="22">
        <f t="shared" ref="BF6:BN6" si="7">IF(BF7="",NA(),BF7)</f>
        <v>179.22</v>
      </c>
      <c r="BG6" s="22">
        <f t="shared" si="7"/>
        <v>158.03</v>
      </c>
      <c r="BH6" s="22">
        <f t="shared" si="7"/>
        <v>136.78</v>
      </c>
      <c r="BI6" s="22">
        <f t="shared" si="7"/>
        <v>115.93</v>
      </c>
      <c r="BJ6" s="22">
        <f t="shared" si="7"/>
        <v>303.26</v>
      </c>
      <c r="BK6" s="22">
        <f t="shared" si="7"/>
        <v>290.31</v>
      </c>
      <c r="BL6" s="22">
        <f t="shared" si="7"/>
        <v>272.95999999999998</v>
      </c>
      <c r="BM6" s="22">
        <f t="shared" si="7"/>
        <v>260.95999999999998</v>
      </c>
      <c r="BN6" s="22">
        <f t="shared" si="7"/>
        <v>240.07</v>
      </c>
      <c r="BO6" s="21" t="str">
        <f>IF(BO7="","",IF(BO7="-","【-】","【"&amp;SUBSTITUTE(TEXT(BO7,"#,##0.00"),"-","△")&amp;"】"))</f>
        <v>【240.07】</v>
      </c>
      <c r="BP6" s="22">
        <f>IF(BP7="",NA(),BP7)</f>
        <v>126.32</v>
      </c>
      <c r="BQ6" s="22">
        <f t="shared" ref="BQ6:BY6" si="8">IF(BQ7="",NA(),BQ7)</f>
        <v>109.1</v>
      </c>
      <c r="BR6" s="22">
        <f t="shared" si="8"/>
        <v>108.15</v>
      </c>
      <c r="BS6" s="22">
        <f t="shared" si="8"/>
        <v>114.11</v>
      </c>
      <c r="BT6" s="22">
        <f t="shared" si="8"/>
        <v>113.84</v>
      </c>
      <c r="BU6" s="22">
        <f t="shared" si="8"/>
        <v>114.14</v>
      </c>
      <c r="BV6" s="22">
        <f t="shared" si="8"/>
        <v>112.83</v>
      </c>
      <c r="BW6" s="22">
        <f t="shared" si="8"/>
        <v>112.84</v>
      </c>
      <c r="BX6" s="22">
        <f t="shared" si="8"/>
        <v>110.77</v>
      </c>
      <c r="BY6" s="22">
        <f t="shared" si="8"/>
        <v>112.35</v>
      </c>
      <c r="BZ6" s="21" t="str">
        <f>IF(BZ7="","",IF(BZ7="-","【-】","【"&amp;SUBSTITUTE(TEXT(BZ7,"#,##0.00"),"-","△")&amp;"】"))</f>
        <v>【112.35】</v>
      </c>
      <c r="CA6" s="22">
        <f>IF(CA7="",NA(),CA7)</f>
        <v>61.75</v>
      </c>
      <c r="CB6" s="22">
        <f t="shared" ref="CB6:CJ6" si="9">IF(CB7="",NA(),CB7)</f>
        <v>62.82</v>
      </c>
      <c r="CC6" s="22">
        <f t="shared" si="9"/>
        <v>63.97</v>
      </c>
      <c r="CD6" s="22">
        <f t="shared" si="9"/>
        <v>60.48</v>
      </c>
      <c r="CE6" s="22">
        <f t="shared" si="9"/>
        <v>61.29</v>
      </c>
      <c r="CF6" s="22">
        <f t="shared" si="9"/>
        <v>73.03</v>
      </c>
      <c r="CG6" s="22">
        <f t="shared" si="9"/>
        <v>73.86</v>
      </c>
      <c r="CH6" s="22">
        <f t="shared" si="9"/>
        <v>73.849999999999994</v>
      </c>
      <c r="CI6" s="22">
        <f t="shared" si="9"/>
        <v>73.180000000000007</v>
      </c>
      <c r="CJ6" s="22">
        <f t="shared" si="9"/>
        <v>73.05</v>
      </c>
      <c r="CK6" s="21" t="str">
        <f>IF(CK7="","",IF(CK7="-","【-】","【"&amp;SUBSTITUTE(TEXT(CK7,"#,##0.00"),"-","△")&amp;"】"))</f>
        <v>【73.05】</v>
      </c>
      <c r="CL6" s="22">
        <f>IF(CL7="",NA(),CL7)</f>
        <v>61.12</v>
      </c>
      <c r="CM6" s="22">
        <f t="shared" ref="CM6:CU6" si="10">IF(CM7="",NA(),CM7)</f>
        <v>59.32</v>
      </c>
      <c r="CN6" s="22">
        <f t="shared" si="10"/>
        <v>58.66</v>
      </c>
      <c r="CO6" s="22">
        <f t="shared" si="10"/>
        <v>58.82</v>
      </c>
      <c r="CP6" s="22">
        <f t="shared" si="10"/>
        <v>58.02</v>
      </c>
      <c r="CQ6" s="22">
        <f t="shared" si="10"/>
        <v>62.19</v>
      </c>
      <c r="CR6" s="22">
        <f t="shared" si="10"/>
        <v>61.77</v>
      </c>
      <c r="CS6" s="22">
        <f t="shared" si="10"/>
        <v>61.69</v>
      </c>
      <c r="CT6" s="22">
        <f t="shared" si="10"/>
        <v>62.26</v>
      </c>
      <c r="CU6" s="22">
        <f t="shared" si="10"/>
        <v>62.22</v>
      </c>
      <c r="CV6" s="21" t="str">
        <f>IF(CV7="","",IF(CV7="-","【-】","【"&amp;SUBSTITUTE(TEXT(CV7,"#,##0.00"),"-","△")&amp;"】"))</f>
        <v>【62.22】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100.05</v>
      </c>
      <c r="DC6" s="22">
        <f t="shared" si="11"/>
        <v>100.08</v>
      </c>
      <c r="DD6" s="22">
        <f t="shared" si="11"/>
        <v>100</v>
      </c>
      <c r="DE6" s="22">
        <f t="shared" si="11"/>
        <v>100.16</v>
      </c>
      <c r="DF6" s="22">
        <f t="shared" si="11"/>
        <v>100.28</v>
      </c>
      <c r="DG6" s="21" t="str">
        <f>IF(DG7="","",IF(DG7="-","【-】","【"&amp;SUBSTITUTE(TEXT(DG7,"#,##0.00"),"-","△")&amp;"】"))</f>
        <v>【100.28】</v>
      </c>
      <c r="DH6" s="22">
        <f>IF(DH7="",NA(),DH7)</f>
        <v>49.58</v>
      </c>
      <c r="DI6" s="22">
        <f t="shared" ref="DI6:DQ6" si="12">IF(DI7="",NA(),DI7)</f>
        <v>51.24</v>
      </c>
      <c r="DJ6" s="22">
        <f t="shared" si="12"/>
        <v>52.64</v>
      </c>
      <c r="DK6" s="22">
        <f t="shared" si="12"/>
        <v>54.38</v>
      </c>
      <c r="DL6" s="22">
        <f t="shared" si="12"/>
        <v>56.1</v>
      </c>
      <c r="DM6" s="22">
        <f t="shared" si="12"/>
        <v>54.73</v>
      </c>
      <c r="DN6" s="22">
        <f t="shared" si="12"/>
        <v>55.77</v>
      </c>
      <c r="DO6" s="22">
        <f t="shared" si="12"/>
        <v>56.48</v>
      </c>
      <c r="DP6" s="22">
        <f t="shared" si="12"/>
        <v>57.5</v>
      </c>
      <c r="DQ6" s="22">
        <f t="shared" si="12"/>
        <v>58.52</v>
      </c>
      <c r="DR6" s="21" t="str">
        <f>IF(DR7="","",IF(DR7="-","【-】","【"&amp;SUBSTITUTE(TEXT(DR7,"#,##0.00"),"-","△")&amp;"】"))</f>
        <v>【58.52】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22.46</v>
      </c>
      <c r="DY6" s="22">
        <f t="shared" si="13"/>
        <v>25.84</v>
      </c>
      <c r="DZ6" s="22">
        <f t="shared" si="13"/>
        <v>27.61</v>
      </c>
      <c r="EA6" s="22">
        <f t="shared" si="13"/>
        <v>30.3</v>
      </c>
      <c r="EB6" s="22">
        <f t="shared" si="13"/>
        <v>31.74</v>
      </c>
      <c r="EC6" s="21" t="str">
        <f>IF(EC7="","",IF(EC7="-","【-】","【"&amp;SUBSTITUTE(TEXT(EC7,"#,##0.00"),"-","△")&amp;"】"))</f>
        <v>【31.74】</v>
      </c>
      <c r="ED6" s="21">
        <f>IF(ED7="",NA(),ED7)</f>
        <v>0</v>
      </c>
      <c r="EE6" s="22">
        <f t="shared" ref="EE6:EM6" si="14">IF(EE7="",NA(),EE7)</f>
        <v>1.69</v>
      </c>
      <c r="EF6" s="21">
        <f t="shared" si="14"/>
        <v>0</v>
      </c>
      <c r="EG6" s="22">
        <f t="shared" si="14"/>
        <v>0.02</v>
      </c>
      <c r="EH6" s="22">
        <f t="shared" si="14"/>
        <v>0.02</v>
      </c>
      <c r="EI6" s="22">
        <f t="shared" si="14"/>
        <v>0.27</v>
      </c>
      <c r="EJ6" s="22">
        <f t="shared" si="14"/>
        <v>0.24</v>
      </c>
      <c r="EK6" s="22">
        <f t="shared" si="14"/>
        <v>0.2</v>
      </c>
      <c r="EL6" s="22">
        <f t="shared" si="14"/>
        <v>0.32</v>
      </c>
      <c r="EM6" s="22">
        <f t="shared" si="14"/>
        <v>0.28000000000000003</v>
      </c>
      <c r="EN6" s="21" t="str">
        <f>IF(EN7="","",IF(EN7="-","【-】","【"&amp;SUBSTITUTE(TEXT(EN7,"#,##0.00"),"-","△")&amp;"】"))</f>
        <v>【0.28】</v>
      </c>
    </row>
    <row r="7" spans="1:144" s="23" customFormat="1" x14ac:dyDescent="0.15">
      <c r="A7" s="15"/>
      <c r="B7" s="24">
        <v>2021</v>
      </c>
      <c r="C7" s="24">
        <v>60003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93.29</v>
      </c>
      <c r="P7" s="25">
        <v>98.91</v>
      </c>
      <c r="Q7" s="25">
        <v>0</v>
      </c>
      <c r="R7" s="25">
        <v>1056682</v>
      </c>
      <c r="S7" s="25">
        <v>9323.14</v>
      </c>
      <c r="T7" s="25">
        <v>113.34</v>
      </c>
      <c r="U7" s="25">
        <v>939737</v>
      </c>
      <c r="V7" s="25">
        <v>1928.91</v>
      </c>
      <c r="W7" s="25">
        <v>487.19</v>
      </c>
      <c r="X7" s="25">
        <v>125.45</v>
      </c>
      <c r="Y7" s="25">
        <v>111.31</v>
      </c>
      <c r="Z7" s="25">
        <v>110.73</v>
      </c>
      <c r="AA7" s="25">
        <v>115.65</v>
      </c>
      <c r="AB7" s="25">
        <v>115.98</v>
      </c>
      <c r="AC7" s="25">
        <v>114.26</v>
      </c>
      <c r="AD7" s="25">
        <v>112.98</v>
      </c>
      <c r="AE7" s="25">
        <v>112.91</v>
      </c>
      <c r="AF7" s="25">
        <v>111.13</v>
      </c>
      <c r="AG7" s="25">
        <v>112.49</v>
      </c>
      <c r="AH7" s="25">
        <v>112.49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10.58</v>
      </c>
      <c r="AO7" s="25">
        <v>10.49</v>
      </c>
      <c r="AP7" s="25">
        <v>9.92</v>
      </c>
      <c r="AQ7" s="25">
        <v>12.29</v>
      </c>
      <c r="AR7" s="25">
        <v>8.77</v>
      </c>
      <c r="AS7" s="25">
        <v>8.77</v>
      </c>
      <c r="AT7" s="25">
        <v>1032.1600000000001</v>
      </c>
      <c r="AU7" s="25">
        <v>1162.7</v>
      </c>
      <c r="AV7" s="25">
        <v>1292.4000000000001</v>
      </c>
      <c r="AW7" s="25">
        <v>1225.54</v>
      </c>
      <c r="AX7" s="25">
        <v>1259.5</v>
      </c>
      <c r="AY7" s="25">
        <v>243.44</v>
      </c>
      <c r="AZ7" s="25">
        <v>258.49</v>
      </c>
      <c r="BA7" s="25">
        <v>271.10000000000002</v>
      </c>
      <c r="BB7" s="25">
        <v>284.45</v>
      </c>
      <c r="BC7" s="25">
        <v>309.23</v>
      </c>
      <c r="BD7" s="25">
        <v>309.23</v>
      </c>
      <c r="BE7" s="25">
        <v>171.65</v>
      </c>
      <c r="BF7" s="25">
        <v>179.22</v>
      </c>
      <c r="BG7" s="25">
        <v>158.03</v>
      </c>
      <c r="BH7" s="25">
        <v>136.78</v>
      </c>
      <c r="BI7" s="25">
        <v>115.93</v>
      </c>
      <c r="BJ7" s="25">
        <v>303.26</v>
      </c>
      <c r="BK7" s="25">
        <v>290.31</v>
      </c>
      <c r="BL7" s="25">
        <v>272.95999999999998</v>
      </c>
      <c r="BM7" s="25">
        <v>260.95999999999998</v>
      </c>
      <c r="BN7" s="25">
        <v>240.07</v>
      </c>
      <c r="BO7" s="25">
        <v>240.07</v>
      </c>
      <c r="BP7" s="25">
        <v>126.32</v>
      </c>
      <c r="BQ7" s="25">
        <v>109.1</v>
      </c>
      <c r="BR7" s="25">
        <v>108.15</v>
      </c>
      <c r="BS7" s="25">
        <v>114.11</v>
      </c>
      <c r="BT7" s="25">
        <v>113.84</v>
      </c>
      <c r="BU7" s="25">
        <v>114.14</v>
      </c>
      <c r="BV7" s="25">
        <v>112.83</v>
      </c>
      <c r="BW7" s="25">
        <v>112.84</v>
      </c>
      <c r="BX7" s="25">
        <v>110.77</v>
      </c>
      <c r="BY7" s="25">
        <v>112.35</v>
      </c>
      <c r="BZ7" s="25">
        <v>112.35</v>
      </c>
      <c r="CA7" s="25">
        <v>61.75</v>
      </c>
      <c r="CB7" s="25">
        <v>62.82</v>
      </c>
      <c r="CC7" s="25">
        <v>63.97</v>
      </c>
      <c r="CD7" s="25">
        <v>60.48</v>
      </c>
      <c r="CE7" s="25">
        <v>61.29</v>
      </c>
      <c r="CF7" s="25">
        <v>73.03</v>
      </c>
      <c r="CG7" s="25">
        <v>73.86</v>
      </c>
      <c r="CH7" s="25">
        <v>73.849999999999994</v>
      </c>
      <c r="CI7" s="25">
        <v>73.180000000000007</v>
      </c>
      <c r="CJ7" s="25">
        <v>73.05</v>
      </c>
      <c r="CK7" s="25">
        <v>73.05</v>
      </c>
      <c r="CL7" s="25">
        <v>61.12</v>
      </c>
      <c r="CM7" s="25">
        <v>59.32</v>
      </c>
      <c r="CN7" s="25">
        <v>58.66</v>
      </c>
      <c r="CO7" s="25">
        <v>58.82</v>
      </c>
      <c r="CP7" s="25">
        <v>58.02</v>
      </c>
      <c r="CQ7" s="25">
        <v>62.19</v>
      </c>
      <c r="CR7" s="25">
        <v>61.77</v>
      </c>
      <c r="CS7" s="25">
        <v>61.69</v>
      </c>
      <c r="CT7" s="25">
        <v>62.26</v>
      </c>
      <c r="CU7" s="25">
        <v>62.22</v>
      </c>
      <c r="CV7" s="25">
        <v>62.22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100.05</v>
      </c>
      <c r="DC7" s="25">
        <v>100.08</v>
      </c>
      <c r="DD7" s="25">
        <v>100</v>
      </c>
      <c r="DE7" s="25">
        <v>100.16</v>
      </c>
      <c r="DF7" s="25">
        <v>100.28</v>
      </c>
      <c r="DG7" s="25">
        <v>100.28</v>
      </c>
      <c r="DH7" s="25">
        <v>49.58</v>
      </c>
      <c r="DI7" s="25">
        <v>51.24</v>
      </c>
      <c r="DJ7" s="25">
        <v>52.64</v>
      </c>
      <c r="DK7" s="25">
        <v>54.38</v>
      </c>
      <c r="DL7" s="25">
        <v>56.1</v>
      </c>
      <c r="DM7" s="25">
        <v>54.73</v>
      </c>
      <c r="DN7" s="25">
        <v>55.77</v>
      </c>
      <c r="DO7" s="25">
        <v>56.48</v>
      </c>
      <c r="DP7" s="25">
        <v>57.5</v>
      </c>
      <c r="DQ7" s="25">
        <v>58.52</v>
      </c>
      <c r="DR7" s="25">
        <v>58.52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22.46</v>
      </c>
      <c r="DY7" s="25">
        <v>25.84</v>
      </c>
      <c r="DZ7" s="25">
        <v>27.61</v>
      </c>
      <c r="EA7" s="25">
        <v>30.3</v>
      </c>
      <c r="EB7" s="25">
        <v>31.74</v>
      </c>
      <c r="EC7" s="25">
        <v>31.74</v>
      </c>
      <c r="ED7" s="25">
        <v>0</v>
      </c>
      <c r="EE7" s="25">
        <v>1.69</v>
      </c>
      <c r="EF7" s="25">
        <v>0</v>
      </c>
      <c r="EG7" s="25">
        <v>0.02</v>
      </c>
      <c r="EH7" s="25">
        <v>0.02</v>
      </c>
      <c r="EI7" s="25">
        <v>0.27</v>
      </c>
      <c r="EJ7" s="25">
        <v>0.24</v>
      </c>
      <c r="EK7" s="25">
        <v>0.2</v>
      </c>
      <c r="EL7" s="25">
        <v>0.32</v>
      </c>
      <c r="EM7" s="25">
        <v>0.28000000000000003</v>
      </c>
      <c r="EN7" s="25">
        <v>0.28000000000000003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2023-01-26T09:19:35Z</cp:lastPrinted>
  <dcterms:created xsi:type="dcterms:W3CDTF">2022-12-01T00:53:35Z</dcterms:created>
  <dcterms:modified xsi:type="dcterms:W3CDTF">2023-01-26T09:20:02Z</dcterms:modified>
  <cp:category/>
</cp:coreProperties>
</file>