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user\Desktop\R3経営比較分析表（修正後）\"/>
    </mc:Choice>
  </mc:AlternateContent>
  <xr:revisionPtr revIDLastSave="0" documentId="13_ncr:1_{889E473D-11E0-4242-AE5C-BBD7B551E3A1}" xr6:coauthVersionLast="36" xr6:coauthVersionMax="36" xr10:uidLastSave="{00000000-0000-0000-0000-000000000000}"/>
  <workbookProtection workbookAlgorithmName="SHA-512" workbookHashValue="0aptOU5DzHCiKuv9w1r3wiV7iCNSHJfEpoNnVfgHNPRmH1EUWGIWoiktqO4TLU12r1oGAwIZXWnXihfA7hr0YA==" workbookSaltValue="QXCLe29Nxcb7wOkmH5mR+g==" workbookSpinCount="100000" lockStructure="1"/>
  <bookViews>
    <workbookView xWindow="0" yWindow="0" windowWidth="15360" windowHeight="7635" xr2:uid="{00000000-000D-0000-FFFF-FFFF00000000}"/>
  </bookViews>
  <sheets>
    <sheet name="法適用_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O85" i="4" s="1"/>
  <c r="EM6" i="5"/>
  <c r="EL6" i="5"/>
  <c r="EK6" i="5"/>
  <c r="EJ6" i="5"/>
  <c r="EI6" i="5"/>
  <c r="EH6" i="5"/>
  <c r="EG6" i="5"/>
  <c r="EF6" i="5"/>
  <c r="EE6" i="5"/>
  <c r="ED6" i="5"/>
  <c r="EC6" i="5"/>
  <c r="N85" i="4" s="1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K85" i="4" s="1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G85" i="4" s="1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BB8" i="4" s="1"/>
  <c r="S6" i="5"/>
  <c r="R6" i="5"/>
  <c r="AL8" i="4" s="1"/>
  <c r="Q6" i="5"/>
  <c r="P6" i="5"/>
  <c r="P10" i="4" s="1"/>
  <c r="O6" i="5"/>
  <c r="N6" i="5"/>
  <c r="M6" i="5"/>
  <c r="AD8" i="4" s="1"/>
  <c r="L6" i="5"/>
  <c r="W8" i="4" s="1"/>
  <c r="K6" i="5"/>
  <c r="J6" i="5"/>
  <c r="I8" i="4" s="1"/>
  <c r="I6" i="5"/>
  <c r="B8" i="4" s="1"/>
  <c r="H6" i="5"/>
  <c r="B6" i="4" s="1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M85" i="4"/>
  <c r="L85" i="4"/>
  <c r="J85" i="4"/>
  <c r="I85" i="4"/>
  <c r="H85" i="4"/>
  <c r="F85" i="4"/>
  <c r="E85" i="4"/>
  <c r="BB10" i="4"/>
  <c r="AT10" i="4"/>
  <c r="AL10" i="4"/>
  <c r="W10" i="4"/>
  <c r="I10" i="4"/>
  <c r="B10" i="4"/>
  <c r="AT8" i="4"/>
  <c r="P8" i="4"/>
</calcChain>
</file>

<file path=xl/sharedStrings.xml><?xml version="1.0" encoding="utf-8"?>
<sst xmlns="http://schemas.openxmlformats.org/spreadsheetml/2006/main" count="228" uniqueCount="114">
  <si>
    <t>経営比較分析表（令和3年度決算）</t>
    <rPh sb="8" eb="10">
      <t>レイワ</t>
    </rPh>
    <rPh sb="11" eb="13">
      <t>ネンド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</si>
  <si>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</si>
  <si>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</si>
  <si>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</si>
  <si>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</si>
  <si>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</si>
  <si>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</si>
  <si>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</si>
  <si>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</si>
  <si>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</si>
  <si>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</si>
  <si>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</si>
  <si>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</si>
  <si>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</si>
  <si>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</si>
  <si>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</si>
  <si>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</si>
  <si>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</si>
  <si>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</si>
  <si>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</si>
  <si>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</si>
  <si>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</si>
  <si>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</si>
  <si>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</si>
  <si>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</si>
  <si>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</si>
  <si>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</si>
  <si>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</si>
  <si>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</si>
  <si>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</si>
  <si>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</si>
  <si>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</si>
  <si>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</si>
  <si>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</si>
  <si>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</si>
  <si>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</si>
  <si>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</si>
  <si>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</si>
  <si>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</si>
  <si>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</si>
  <si>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</si>
  <si>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</si>
  <si>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</si>
  <si>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</si>
  <si>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</si>
  <si>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</si>
  <si>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</si>
  <si>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</si>
  <si>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</si>
  <si>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</si>
  <si>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</si>
  <si>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</si>
  <si>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</si>
  <si>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</si>
  <si>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</si>
  <si>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</si>
  <si>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</si>
  <si>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</si>
  <si>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</si>
  <si>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</si>
  <si>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</si>
  <si>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</si>
  <si>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</si>
  <si>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</si>
  <si>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</si>
  <si>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</si>
  <si>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</si>
  <si>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</si>
  <si>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</si>
  <si>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</si>
  <si>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</si>
  <si>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</si>
  <si>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</si>
  <si>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</si>
  <si>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</si>
  <si>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</si>
  <si>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</si>
  <si>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</si>
  <si>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</si>
  <si>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</si>
  <si>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</si>
  <si>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</si>
  <si>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</si>
  <si>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</si>
  <si>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</si>
  <si>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</si>
  <si>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</si>
  <si>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</si>
  <si>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</si>
  <si>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</si>
  <si>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</si>
  <si>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</si>
  <si>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</si>
  <si>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山形県</t>
  </si>
  <si>
    <t>法適用</t>
  </si>
  <si>
    <t>水道事業</t>
  </si>
  <si>
    <t>用水供給事業</t>
  </si>
  <si>
    <t>B</t>
  </si>
  <si>
    <t>自治体職員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</si>
  <si>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</si>
  <si>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</si>
  <si>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</si>
  <si>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</si>
  <si>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</si>
  <si>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</si>
  <si>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</si>
  <si>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</si>
  <si>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</si>
  <si>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</si>
  <si>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</si>
  <si>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</si>
  <si>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平成30年度からは水道料金の引下げに伴い収益が減少したが、「経常収支比率」及び「料金回収率」は100％を上回る良好な数値となっている。「企業債残高対給水収益比率」や「給水原価」も良好な数値となっており、累積欠損金も生じていない。
　また、毎年の純利益により内部留保資金の充実を図っており、流動性も維持されている。今後の管路を含む施設設備の大規模な更新等に備え、引き続き内部留保資金の確保を図る必要がある。
　一方、「施設利用率」は、人口減少や節水機器の普及等による配水量の減少に伴い、平均値を下回っている。
　今後も配水量の減少が見込まれることを踏まえ、受水団体と課題を共有しながら、連携等による効率的な運営を推進していく必要がある。</t>
    <rPh sb="137" eb="139">
      <t>ジュウジツ</t>
    </rPh>
    <rPh sb="140" eb="141">
      <t>ハカ</t>
    </rPh>
    <rPh sb="146" eb="149">
      <t>リュウドウセイ</t>
    </rPh>
    <rPh sb="150" eb="152">
      <t>イジ</t>
    </rPh>
    <rPh sb="177" eb="178">
      <t>トウ</t>
    </rPh>
    <rPh sb="196" eb="197">
      <t>ハカ</t>
    </rPh>
    <rPh sb="198" eb="200">
      <t>ヒツヨウ</t>
    </rPh>
    <rPh sb="226" eb="228">
      <t>キキ</t>
    </rPh>
    <rPh sb="229" eb="231">
      <t>フキュウ</t>
    </rPh>
    <rPh sb="249" eb="251">
      <t>シタマワ</t>
    </rPh>
    <rPh sb="277" eb="278">
      <t>フ</t>
    </rPh>
    <rPh sb="298" eb="299">
      <t>トウ</t>
    </rPh>
    <rPh sb="309" eb="311">
      <t>スイシン</t>
    </rPh>
    <phoneticPr fontId="4"/>
  </si>
  <si>
    <t>　本県は、耐用年数を経過した管路が無く、「有形固定資産減価償却率」は平均値に比べて低い水準にある。
　耐用年数に達し更新時期を迎える管路等が生じる将来に備え、内部留保資金を確保し、計画的な設備更新や長寿命化対策を図っていく必要がある。</t>
    <rPh sb="14" eb="16">
      <t>カンロ</t>
    </rPh>
    <rPh sb="17" eb="18">
      <t>ナ</t>
    </rPh>
    <rPh sb="43" eb="45">
      <t>スイジュン</t>
    </rPh>
    <rPh sb="52" eb="56">
      <t>タイヨウネンスウ</t>
    </rPh>
    <rPh sb="57" eb="58">
      <t>タッ</t>
    </rPh>
    <rPh sb="64" eb="65">
      <t>ムカ</t>
    </rPh>
    <rPh sb="67" eb="69">
      <t>カンロ</t>
    </rPh>
    <rPh sb="69" eb="70">
      <t>ナド</t>
    </rPh>
    <rPh sb="71" eb="72">
      <t>ショウ</t>
    </rPh>
    <rPh sb="74" eb="76">
      <t>ショウライ</t>
    </rPh>
    <rPh sb="77" eb="78">
      <t>ソナ</t>
    </rPh>
    <rPh sb="80" eb="84">
      <t>ナイブリュウホ</t>
    </rPh>
    <rPh sb="84" eb="86">
      <t>シキン</t>
    </rPh>
    <rPh sb="87" eb="89">
      <t>カクホ</t>
    </rPh>
    <rPh sb="91" eb="94">
      <t>ケイカクテキ</t>
    </rPh>
    <rPh sb="95" eb="97">
      <t>セツビ</t>
    </rPh>
    <rPh sb="97" eb="99">
      <t>コウシン</t>
    </rPh>
    <rPh sb="100" eb="104">
      <t>チョウジュミョウカ</t>
    </rPh>
    <rPh sb="104" eb="106">
      <t>タイサク</t>
    </rPh>
    <rPh sb="107" eb="108">
      <t>ハカ</t>
    </rPh>
    <rPh sb="112" eb="114">
      <t>ヒツヨウ</t>
    </rPh>
    <phoneticPr fontId="4"/>
  </si>
  <si>
    <t>　現在は、耐用年数を経過した管路も無く、経営の健全性も維持されているが、今後の施設設備の大規模な更新等に備え、効率的な経営により利益を確保し、内部留保資金を充実していく必要がある。
　また、将来の水需要を見通し、適切な規模での計画的な設備更新が必要となる。
　引き続き「山形県企業局経営戦略」に基づき、中長期的な視野による計画的な事業運営に取り組んでいく。</t>
    <rPh sb="5" eb="9">
      <t>タイヨウネンスウ</t>
    </rPh>
    <rPh sb="10" eb="12">
      <t>ケイカ</t>
    </rPh>
    <rPh sb="14" eb="16">
      <t>カンロ</t>
    </rPh>
    <rPh sb="17" eb="18">
      <t>ナ</t>
    </rPh>
    <rPh sb="50" eb="51">
      <t>トウ</t>
    </rPh>
    <rPh sb="55" eb="58">
      <t>コウリツテキ</t>
    </rPh>
    <rPh sb="59" eb="61">
      <t>ケイエイ</t>
    </rPh>
    <rPh sb="78" eb="80">
      <t>ジュウジツ</t>
    </rPh>
    <rPh sb="132" eb="133">
      <t>ヒ</t>
    </rPh>
    <rPh sb="134" eb="135">
      <t>ツヅ</t>
    </rPh>
    <rPh sb="137" eb="140">
      <t>ヤマガタケン</t>
    </rPh>
    <rPh sb="140" eb="143">
      <t>キギョウキョク</t>
    </rPh>
    <rPh sb="143" eb="147">
      <t>ケイエイセンリャク</t>
    </rPh>
    <rPh sb="149" eb="150">
      <t>モト</t>
    </rPh>
    <rPh sb="153" eb="157">
      <t>チュウチョウキテキ</t>
    </rPh>
    <rPh sb="158" eb="160">
      <t>シヤ</t>
    </rPh>
    <rPh sb="163" eb="166">
      <t>ケイカクテキ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</si>
</sst>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5" fillId="0" borderId="3" xfId="0" applyFont="1" applyBorder="1" applyAlignment="1" applyProtection="1">
      <alignment horizontal="center" vertical="center" shrinkToFit="1"/>
      <protection hidden="1"/>
    </xf>
    <xf numFmtId="0" fontId="5" fillId="0" borderId="4" xfId="0" applyFont="1" applyBorder="1" applyAlignment="1" applyProtection="1">
      <alignment horizontal="center" vertical="center" shrinkToFit="1"/>
      <protection hidden="1"/>
    </xf>
    <xf numFmtId="0" fontId="5" fillId="0" borderId="5" xfId="0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1.69</c:v>
                </c:pt>
                <c:pt idx="2" formatCode="#,##0.00;&quot;△&quot;#,##0.00">
                  <c:v>0</c:v>
                </c:pt>
                <c:pt idx="3">
                  <c:v>0.02</c:v>
                </c:pt>
                <c:pt idx="4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A5-49F2-9519-44A9CBF784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0.27</c:v>
                </c:pt>
                <c:pt idx="1">
                  <c:v>0.24</c:v>
                </c:pt>
                <c:pt idx="2">
                  <c:v>0.2</c:v>
                </c:pt>
                <c:pt idx="3">
                  <c:v>0.32</c:v>
                </c:pt>
                <c:pt idx="4">
                  <c:v>0.28000000000000003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A5-49F2-9519-44A9CBF784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61.12</c:v>
                </c:pt>
                <c:pt idx="1">
                  <c:v>59.32</c:v>
                </c:pt>
                <c:pt idx="2">
                  <c:v>58.66</c:v>
                </c:pt>
                <c:pt idx="3">
                  <c:v>58.82</c:v>
                </c:pt>
                <c:pt idx="4">
                  <c:v>58.02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41-43D4-BAEE-06C9888294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62.19</c:v>
                </c:pt>
                <c:pt idx="1">
                  <c:v>61.77</c:v>
                </c:pt>
                <c:pt idx="2">
                  <c:v>61.69</c:v>
                </c:pt>
                <c:pt idx="3">
                  <c:v>62.26</c:v>
                </c:pt>
                <c:pt idx="4">
                  <c:v>62.22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41-43D4-BAEE-06C9888294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C1-4AB3-816F-81D79FAC8B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100.05</c:v>
                </c:pt>
                <c:pt idx="1">
                  <c:v>100.08</c:v>
                </c:pt>
                <c:pt idx="2">
                  <c:v>100</c:v>
                </c:pt>
                <c:pt idx="3">
                  <c:v>100.16</c:v>
                </c:pt>
                <c:pt idx="4">
                  <c:v>100.28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C1-4AB3-816F-81D79FAC8B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125.45</c:v>
                </c:pt>
                <c:pt idx="1">
                  <c:v>111.31</c:v>
                </c:pt>
                <c:pt idx="2">
                  <c:v>110.73</c:v>
                </c:pt>
                <c:pt idx="3">
                  <c:v>115.65</c:v>
                </c:pt>
                <c:pt idx="4">
                  <c:v>115.98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B0-4D6A-B4BC-2B558EE091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114.26</c:v>
                </c:pt>
                <c:pt idx="1">
                  <c:v>112.98</c:v>
                </c:pt>
                <c:pt idx="2">
                  <c:v>112.91</c:v>
                </c:pt>
                <c:pt idx="3">
                  <c:v>111.13</c:v>
                </c:pt>
                <c:pt idx="4">
                  <c:v>112.49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B0-4D6A-B4BC-2B558EE091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49.58</c:v>
                </c:pt>
                <c:pt idx="1">
                  <c:v>51.24</c:v>
                </c:pt>
                <c:pt idx="2">
                  <c:v>52.64</c:v>
                </c:pt>
                <c:pt idx="3">
                  <c:v>54.38</c:v>
                </c:pt>
                <c:pt idx="4">
                  <c:v>56.1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E6-4C70-BC92-9B158D9E07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54.73</c:v>
                </c:pt>
                <c:pt idx="1">
                  <c:v>55.77</c:v>
                </c:pt>
                <c:pt idx="2">
                  <c:v>56.48</c:v>
                </c:pt>
                <c:pt idx="3">
                  <c:v>57.5</c:v>
                </c:pt>
                <c:pt idx="4">
                  <c:v>58.52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E6-4C70-BC92-9B158D9E07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8A-42B0-A136-3253EF61C4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22.46</c:v>
                </c:pt>
                <c:pt idx="1">
                  <c:v>25.84</c:v>
                </c:pt>
                <c:pt idx="2">
                  <c:v>27.61</c:v>
                </c:pt>
                <c:pt idx="3">
                  <c:v>30.3</c:v>
                </c:pt>
                <c:pt idx="4">
                  <c:v>31.74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8A-42B0-A136-3253EF61C4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08-4D92-9A8A-6033058A47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10.58</c:v>
                </c:pt>
                <c:pt idx="1">
                  <c:v>10.49</c:v>
                </c:pt>
                <c:pt idx="2">
                  <c:v>9.92</c:v>
                </c:pt>
                <c:pt idx="3">
                  <c:v>12.29</c:v>
                </c:pt>
                <c:pt idx="4">
                  <c:v>8.77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08-4D92-9A8A-6033058A47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1032.1600000000001</c:v>
                </c:pt>
                <c:pt idx="1">
                  <c:v>1162.7</c:v>
                </c:pt>
                <c:pt idx="2">
                  <c:v>1292.4000000000001</c:v>
                </c:pt>
                <c:pt idx="3">
                  <c:v>1225.54</c:v>
                </c:pt>
                <c:pt idx="4">
                  <c:v>1259.5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02-4590-B9A7-D8E69C9F78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243.44</c:v>
                </c:pt>
                <c:pt idx="1">
                  <c:v>258.49</c:v>
                </c:pt>
                <c:pt idx="2">
                  <c:v>271.10000000000002</c:v>
                </c:pt>
                <c:pt idx="3">
                  <c:v>284.45</c:v>
                </c:pt>
                <c:pt idx="4">
                  <c:v>309.23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02-4590-B9A7-D8E69C9F78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171.65</c:v>
                </c:pt>
                <c:pt idx="1">
                  <c:v>179.22</c:v>
                </c:pt>
                <c:pt idx="2">
                  <c:v>158.03</c:v>
                </c:pt>
                <c:pt idx="3">
                  <c:v>136.78</c:v>
                </c:pt>
                <c:pt idx="4">
                  <c:v>115.93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A7-47F6-B387-58D2235FCA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303.26</c:v>
                </c:pt>
                <c:pt idx="1">
                  <c:v>290.31</c:v>
                </c:pt>
                <c:pt idx="2">
                  <c:v>272.95999999999998</c:v>
                </c:pt>
                <c:pt idx="3">
                  <c:v>260.95999999999998</c:v>
                </c:pt>
                <c:pt idx="4">
                  <c:v>240.07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A7-47F6-B387-58D2235FCA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126.32</c:v>
                </c:pt>
                <c:pt idx="1">
                  <c:v>109.1</c:v>
                </c:pt>
                <c:pt idx="2">
                  <c:v>108.15</c:v>
                </c:pt>
                <c:pt idx="3">
                  <c:v>114.11</c:v>
                </c:pt>
                <c:pt idx="4">
                  <c:v>113.84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F1-4B41-9454-728FB790AD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114.14</c:v>
                </c:pt>
                <c:pt idx="1">
                  <c:v>112.83</c:v>
                </c:pt>
                <c:pt idx="2">
                  <c:v>112.84</c:v>
                </c:pt>
                <c:pt idx="3">
                  <c:v>110.77</c:v>
                </c:pt>
                <c:pt idx="4">
                  <c:v>112.35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F1-4B41-9454-728FB790AD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61.75</c:v>
                </c:pt>
                <c:pt idx="1">
                  <c:v>62.82</c:v>
                </c:pt>
                <c:pt idx="2">
                  <c:v>63.97</c:v>
                </c:pt>
                <c:pt idx="3">
                  <c:v>60.48</c:v>
                </c:pt>
                <c:pt idx="4">
                  <c:v>61.29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A5-46EE-928B-564BE724AA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73.03</c:v>
                </c:pt>
                <c:pt idx="1">
                  <c:v>73.86</c:v>
                </c:pt>
                <c:pt idx="2">
                  <c:v>73.849999999999994</c:v>
                </c:pt>
                <c:pt idx="3">
                  <c:v>73.180000000000007</c:v>
                </c:pt>
                <c:pt idx="4">
                  <c:v>73.05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A5-46EE-928B-564BE724AA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【112.49】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【309.23】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【240.07】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【62.22】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【112.35】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【58.52】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topLeftCell="AS59" zoomScaleNormal="100" workbookViewId="0">
      <selection activeCell="CE75" sqref="CE75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31" t="s">
        <v>0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</row>
    <row r="3" spans="1:78" ht="9.75" customHeight="1" x14ac:dyDescent="0.15">
      <c r="A3" s="2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</row>
    <row r="4" spans="1:78" ht="9.75" customHeight="1" x14ac:dyDescent="0.15">
      <c r="A4" s="2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2" t="str">
        <f>データ!H6</f>
        <v>山形県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3"/>
      <c r="AE6" s="33"/>
      <c r="AF6" s="33"/>
      <c r="AG6" s="33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4" t="s">
        <v>1</v>
      </c>
      <c r="C7" s="35"/>
      <c r="D7" s="35"/>
      <c r="E7" s="35"/>
      <c r="F7" s="35"/>
      <c r="G7" s="35"/>
      <c r="H7" s="35"/>
      <c r="I7" s="34" t="s">
        <v>2</v>
      </c>
      <c r="J7" s="35"/>
      <c r="K7" s="35"/>
      <c r="L7" s="35"/>
      <c r="M7" s="35"/>
      <c r="N7" s="35"/>
      <c r="O7" s="36"/>
      <c r="P7" s="37" t="s">
        <v>3</v>
      </c>
      <c r="Q7" s="37"/>
      <c r="R7" s="37"/>
      <c r="S7" s="37"/>
      <c r="T7" s="37"/>
      <c r="U7" s="37"/>
      <c r="V7" s="37"/>
      <c r="W7" s="37" t="s">
        <v>4</v>
      </c>
      <c r="X7" s="37"/>
      <c r="Y7" s="37"/>
      <c r="Z7" s="37"/>
      <c r="AA7" s="37"/>
      <c r="AB7" s="37"/>
      <c r="AC7" s="37"/>
      <c r="AD7" s="37" t="s">
        <v>5</v>
      </c>
      <c r="AE7" s="37"/>
      <c r="AF7" s="37"/>
      <c r="AG7" s="37"/>
      <c r="AH7" s="37"/>
      <c r="AI7" s="37"/>
      <c r="AJ7" s="37"/>
      <c r="AK7" s="2"/>
      <c r="AL7" s="37" t="s">
        <v>6</v>
      </c>
      <c r="AM7" s="37"/>
      <c r="AN7" s="37"/>
      <c r="AO7" s="37"/>
      <c r="AP7" s="37"/>
      <c r="AQ7" s="37"/>
      <c r="AR7" s="37"/>
      <c r="AS7" s="37"/>
      <c r="AT7" s="34" t="s">
        <v>7</v>
      </c>
      <c r="AU7" s="35"/>
      <c r="AV7" s="35"/>
      <c r="AW7" s="35"/>
      <c r="AX7" s="35"/>
      <c r="AY7" s="35"/>
      <c r="AZ7" s="35"/>
      <c r="BA7" s="35"/>
      <c r="BB7" s="37" t="s">
        <v>8</v>
      </c>
      <c r="BC7" s="37"/>
      <c r="BD7" s="37"/>
      <c r="BE7" s="37"/>
      <c r="BF7" s="37"/>
      <c r="BG7" s="37"/>
      <c r="BH7" s="37"/>
      <c r="BI7" s="37"/>
      <c r="BJ7" s="3"/>
      <c r="BK7" s="3"/>
      <c r="BL7" s="38" t="s">
        <v>9</v>
      </c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40"/>
    </row>
    <row r="8" spans="1:78" ht="18.75" customHeight="1" x14ac:dyDescent="0.15">
      <c r="A8" s="2"/>
      <c r="B8" s="41" t="str">
        <f>データ!$I$6</f>
        <v>法適用</v>
      </c>
      <c r="C8" s="42"/>
      <c r="D8" s="42"/>
      <c r="E8" s="42"/>
      <c r="F8" s="42"/>
      <c r="G8" s="42"/>
      <c r="H8" s="42"/>
      <c r="I8" s="41" t="str">
        <f>データ!$J$6</f>
        <v>水道事業</v>
      </c>
      <c r="J8" s="42"/>
      <c r="K8" s="42"/>
      <c r="L8" s="42"/>
      <c r="M8" s="42"/>
      <c r="N8" s="42"/>
      <c r="O8" s="43"/>
      <c r="P8" s="44" t="str">
        <f>データ!$K$6</f>
        <v>用水供給事業</v>
      </c>
      <c r="Q8" s="44"/>
      <c r="R8" s="44"/>
      <c r="S8" s="44"/>
      <c r="T8" s="44"/>
      <c r="U8" s="44"/>
      <c r="V8" s="44"/>
      <c r="W8" s="44" t="str">
        <f>データ!$L$6</f>
        <v>B</v>
      </c>
      <c r="X8" s="44"/>
      <c r="Y8" s="44"/>
      <c r="Z8" s="44"/>
      <c r="AA8" s="44"/>
      <c r="AB8" s="44"/>
      <c r="AC8" s="44"/>
      <c r="AD8" s="44" t="str">
        <f>データ!$M$6</f>
        <v>自治体職員</v>
      </c>
      <c r="AE8" s="44"/>
      <c r="AF8" s="44"/>
      <c r="AG8" s="44"/>
      <c r="AH8" s="44"/>
      <c r="AI8" s="44"/>
      <c r="AJ8" s="44"/>
      <c r="AK8" s="2"/>
      <c r="AL8" s="45">
        <f>データ!$R$6</f>
        <v>1056682</v>
      </c>
      <c r="AM8" s="45"/>
      <c r="AN8" s="45"/>
      <c r="AO8" s="45"/>
      <c r="AP8" s="45"/>
      <c r="AQ8" s="45"/>
      <c r="AR8" s="45"/>
      <c r="AS8" s="45"/>
      <c r="AT8" s="46">
        <f>データ!$S$6</f>
        <v>9323.14</v>
      </c>
      <c r="AU8" s="47"/>
      <c r="AV8" s="47"/>
      <c r="AW8" s="47"/>
      <c r="AX8" s="47"/>
      <c r="AY8" s="47"/>
      <c r="AZ8" s="47"/>
      <c r="BA8" s="47"/>
      <c r="BB8" s="48">
        <f>データ!$T$6</f>
        <v>113.34</v>
      </c>
      <c r="BC8" s="48"/>
      <c r="BD8" s="48"/>
      <c r="BE8" s="48"/>
      <c r="BF8" s="48"/>
      <c r="BG8" s="48"/>
      <c r="BH8" s="48"/>
      <c r="BI8" s="48"/>
      <c r="BJ8" s="3"/>
      <c r="BK8" s="3"/>
      <c r="BL8" s="49" t="s">
        <v>10</v>
      </c>
      <c r="BM8" s="50"/>
      <c r="BN8" s="51" t="s">
        <v>11</v>
      </c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2"/>
    </row>
    <row r="9" spans="1:78" ht="18.75" customHeight="1" x14ac:dyDescent="0.15">
      <c r="A9" s="2"/>
      <c r="B9" s="34" t="s">
        <v>12</v>
      </c>
      <c r="C9" s="35"/>
      <c r="D9" s="35"/>
      <c r="E9" s="35"/>
      <c r="F9" s="35"/>
      <c r="G9" s="35"/>
      <c r="H9" s="35"/>
      <c r="I9" s="34" t="s">
        <v>13</v>
      </c>
      <c r="J9" s="35"/>
      <c r="K9" s="35"/>
      <c r="L9" s="35"/>
      <c r="M9" s="35"/>
      <c r="N9" s="35"/>
      <c r="O9" s="36"/>
      <c r="P9" s="37" t="s">
        <v>14</v>
      </c>
      <c r="Q9" s="37"/>
      <c r="R9" s="37"/>
      <c r="S9" s="37"/>
      <c r="T9" s="37"/>
      <c r="U9" s="37"/>
      <c r="V9" s="37"/>
      <c r="W9" s="37" t="s">
        <v>15</v>
      </c>
      <c r="X9" s="37"/>
      <c r="Y9" s="37"/>
      <c r="Z9" s="37"/>
      <c r="AA9" s="37"/>
      <c r="AB9" s="37"/>
      <c r="AC9" s="37"/>
      <c r="AD9" s="2"/>
      <c r="AE9" s="2"/>
      <c r="AF9" s="2"/>
      <c r="AG9" s="2"/>
      <c r="AH9" s="2"/>
      <c r="AI9" s="2"/>
      <c r="AJ9" s="2"/>
      <c r="AK9" s="2"/>
      <c r="AL9" s="37" t="s">
        <v>16</v>
      </c>
      <c r="AM9" s="37"/>
      <c r="AN9" s="37"/>
      <c r="AO9" s="37"/>
      <c r="AP9" s="37"/>
      <c r="AQ9" s="37"/>
      <c r="AR9" s="37"/>
      <c r="AS9" s="37"/>
      <c r="AT9" s="34" t="s">
        <v>17</v>
      </c>
      <c r="AU9" s="35"/>
      <c r="AV9" s="35"/>
      <c r="AW9" s="35"/>
      <c r="AX9" s="35"/>
      <c r="AY9" s="35"/>
      <c r="AZ9" s="35"/>
      <c r="BA9" s="35"/>
      <c r="BB9" s="37" t="s">
        <v>18</v>
      </c>
      <c r="BC9" s="37"/>
      <c r="BD9" s="37"/>
      <c r="BE9" s="37"/>
      <c r="BF9" s="37"/>
      <c r="BG9" s="37"/>
      <c r="BH9" s="37"/>
      <c r="BI9" s="37"/>
      <c r="BJ9" s="3"/>
      <c r="BK9" s="3"/>
      <c r="BL9" s="53" t="s">
        <v>19</v>
      </c>
      <c r="BM9" s="54"/>
      <c r="BN9" s="55" t="s">
        <v>20</v>
      </c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6"/>
    </row>
    <row r="10" spans="1:78" ht="18.75" customHeight="1" x14ac:dyDescent="0.15">
      <c r="A10" s="2"/>
      <c r="B10" s="46" t="str">
        <f>データ!$N$6</f>
        <v>-</v>
      </c>
      <c r="C10" s="47"/>
      <c r="D10" s="47"/>
      <c r="E10" s="47"/>
      <c r="F10" s="47"/>
      <c r="G10" s="47"/>
      <c r="H10" s="47"/>
      <c r="I10" s="46">
        <f>データ!$O$6</f>
        <v>93.29</v>
      </c>
      <c r="J10" s="47"/>
      <c r="K10" s="47"/>
      <c r="L10" s="47"/>
      <c r="M10" s="47"/>
      <c r="N10" s="47"/>
      <c r="O10" s="81"/>
      <c r="P10" s="48">
        <f>データ!$P$6</f>
        <v>98.91</v>
      </c>
      <c r="Q10" s="48"/>
      <c r="R10" s="48"/>
      <c r="S10" s="48"/>
      <c r="T10" s="48"/>
      <c r="U10" s="48"/>
      <c r="V10" s="48"/>
      <c r="W10" s="45">
        <f>データ!$Q$6</f>
        <v>0</v>
      </c>
      <c r="X10" s="45"/>
      <c r="Y10" s="45"/>
      <c r="Z10" s="45"/>
      <c r="AA10" s="45"/>
      <c r="AB10" s="45"/>
      <c r="AC10" s="45"/>
      <c r="AD10" s="2"/>
      <c r="AE10" s="2"/>
      <c r="AF10" s="2"/>
      <c r="AG10" s="2"/>
      <c r="AH10" s="2"/>
      <c r="AI10" s="2"/>
      <c r="AJ10" s="2"/>
      <c r="AK10" s="2"/>
      <c r="AL10" s="45">
        <f>データ!$U$6</f>
        <v>939737</v>
      </c>
      <c r="AM10" s="45"/>
      <c r="AN10" s="45"/>
      <c r="AO10" s="45"/>
      <c r="AP10" s="45"/>
      <c r="AQ10" s="45"/>
      <c r="AR10" s="45"/>
      <c r="AS10" s="45"/>
      <c r="AT10" s="46">
        <f>データ!$V$6</f>
        <v>1928.91</v>
      </c>
      <c r="AU10" s="47"/>
      <c r="AV10" s="47"/>
      <c r="AW10" s="47"/>
      <c r="AX10" s="47"/>
      <c r="AY10" s="47"/>
      <c r="AZ10" s="47"/>
      <c r="BA10" s="47"/>
      <c r="BB10" s="48">
        <f>データ!$W$6</f>
        <v>487.19</v>
      </c>
      <c r="BC10" s="48"/>
      <c r="BD10" s="48"/>
      <c r="BE10" s="48"/>
      <c r="BF10" s="48"/>
      <c r="BG10" s="48"/>
      <c r="BH10" s="48"/>
      <c r="BI10" s="48"/>
      <c r="BJ10" s="2"/>
      <c r="BK10" s="2"/>
      <c r="BL10" s="63" t="s">
        <v>21</v>
      </c>
      <c r="BM10" s="64"/>
      <c r="BN10" s="65" t="s">
        <v>22</v>
      </c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7" t="s">
        <v>23</v>
      </c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</row>
    <row r="14" spans="1:78" ht="13.5" customHeight="1" x14ac:dyDescent="0.15">
      <c r="A14" s="2"/>
      <c r="B14" s="69" t="s">
        <v>24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1"/>
      <c r="BK14" s="2"/>
      <c r="BL14" s="75" t="s">
        <v>25</v>
      </c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7"/>
    </row>
    <row r="15" spans="1:78" ht="13.5" customHeight="1" x14ac:dyDescent="0.15">
      <c r="A15" s="2"/>
      <c r="B15" s="72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4"/>
      <c r="BK15" s="2"/>
      <c r="BL15" s="78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80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57" t="s">
        <v>111</v>
      </c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9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57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9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57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9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57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9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57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9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57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9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57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9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57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9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57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9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57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9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57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9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57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9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57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9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57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9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57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9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57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9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57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9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57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9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57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9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57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9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57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9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57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9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57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9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57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9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57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9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57"/>
      <c r="BM41" s="58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9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57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9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57"/>
      <c r="BM43" s="58"/>
      <c r="BN43" s="58"/>
      <c r="BO43" s="58"/>
      <c r="BP43" s="58"/>
      <c r="BQ43" s="58"/>
      <c r="BR43" s="58"/>
      <c r="BS43" s="58"/>
      <c r="BT43" s="58"/>
      <c r="BU43" s="58"/>
      <c r="BV43" s="58"/>
      <c r="BW43" s="58"/>
      <c r="BX43" s="58"/>
      <c r="BY43" s="58"/>
      <c r="BZ43" s="59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75" t="s">
        <v>26</v>
      </c>
      <c r="BM45" s="76"/>
      <c r="BN45" s="76"/>
      <c r="BO45" s="76"/>
      <c r="BP45" s="76"/>
      <c r="BQ45" s="76"/>
      <c r="BR45" s="76"/>
      <c r="BS45" s="76"/>
      <c r="BT45" s="76"/>
      <c r="BU45" s="76"/>
      <c r="BV45" s="76"/>
      <c r="BW45" s="76"/>
      <c r="BX45" s="76"/>
      <c r="BY45" s="76"/>
      <c r="BZ45" s="77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78"/>
      <c r="BM46" s="79"/>
      <c r="BN46" s="79"/>
      <c r="BO46" s="79"/>
      <c r="BP46" s="79"/>
      <c r="BQ46" s="79"/>
      <c r="BR46" s="79"/>
      <c r="BS46" s="79"/>
      <c r="BT46" s="79"/>
      <c r="BU46" s="79"/>
      <c r="BV46" s="79"/>
      <c r="BW46" s="79"/>
      <c r="BX46" s="79"/>
      <c r="BY46" s="79"/>
      <c r="BZ46" s="80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57" t="s">
        <v>112</v>
      </c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9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57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9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57"/>
      <c r="BM49" s="58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9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57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9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57"/>
      <c r="BM51" s="58"/>
      <c r="BN51" s="58"/>
      <c r="BO51" s="58"/>
      <c r="BP51" s="58"/>
      <c r="BQ51" s="58"/>
      <c r="BR51" s="58"/>
      <c r="BS51" s="58"/>
      <c r="BT51" s="58"/>
      <c r="BU51" s="58"/>
      <c r="BV51" s="58"/>
      <c r="BW51" s="58"/>
      <c r="BX51" s="58"/>
      <c r="BY51" s="58"/>
      <c r="BZ51" s="59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57"/>
      <c r="BM52" s="58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9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57"/>
      <c r="BM53" s="58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9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57"/>
      <c r="BM54" s="58"/>
      <c r="BN54" s="58"/>
      <c r="BO54" s="58"/>
      <c r="BP54" s="58"/>
      <c r="BQ54" s="58"/>
      <c r="BR54" s="58"/>
      <c r="BS54" s="58"/>
      <c r="BT54" s="58"/>
      <c r="BU54" s="58"/>
      <c r="BV54" s="58"/>
      <c r="BW54" s="58"/>
      <c r="BX54" s="58"/>
      <c r="BY54" s="58"/>
      <c r="BZ54" s="59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57"/>
      <c r="BM55" s="58"/>
      <c r="BN55" s="58"/>
      <c r="BO55" s="58"/>
      <c r="BP55" s="58"/>
      <c r="BQ55" s="58"/>
      <c r="BR55" s="58"/>
      <c r="BS55" s="58"/>
      <c r="BT55" s="58"/>
      <c r="BU55" s="58"/>
      <c r="BV55" s="58"/>
      <c r="BW55" s="58"/>
      <c r="BX55" s="58"/>
      <c r="BY55" s="58"/>
      <c r="BZ55" s="59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57"/>
      <c r="BM56" s="58"/>
      <c r="BN56" s="58"/>
      <c r="BO56" s="58"/>
      <c r="BP56" s="58"/>
      <c r="BQ56" s="58"/>
      <c r="BR56" s="58"/>
      <c r="BS56" s="58"/>
      <c r="BT56" s="58"/>
      <c r="BU56" s="58"/>
      <c r="BV56" s="58"/>
      <c r="BW56" s="58"/>
      <c r="BX56" s="58"/>
      <c r="BY56" s="58"/>
      <c r="BZ56" s="59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57"/>
      <c r="BM57" s="58"/>
      <c r="BN57" s="58"/>
      <c r="BO57" s="58"/>
      <c r="BP57" s="58"/>
      <c r="BQ57" s="58"/>
      <c r="BR57" s="58"/>
      <c r="BS57" s="58"/>
      <c r="BT57" s="58"/>
      <c r="BU57" s="58"/>
      <c r="BV57" s="58"/>
      <c r="BW57" s="58"/>
      <c r="BX57" s="58"/>
      <c r="BY57" s="58"/>
      <c r="BZ57" s="59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57"/>
      <c r="BM58" s="58"/>
      <c r="BN58" s="58"/>
      <c r="BO58" s="58"/>
      <c r="BP58" s="58"/>
      <c r="BQ58" s="58"/>
      <c r="BR58" s="58"/>
      <c r="BS58" s="58"/>
      <c r="BT58" s="58"/>
      <c r="BU58" s="58"/>
      <c r="BV58" s="58"/>
      <c r="BW58" s="58"/>
      <c r="BX58" s="58"/>
      <c r="BY58" s="58"/>
      <c r="BZ58" s="59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57"/>
      <c r="BM59" s="58"/>
      <c r="BN59" s="58"/>
      <c r="BO59" s="58"/>
      <c r="BP59" s="58"/>
      <c r="BQ59" s="58"/>
      <c r="BR59" s="58"/>
      <c r="BS59" s="58"/>
      <c r="BT59" s="58"/>
      <c r="BU59" s="58"/>
      <c r="BV59" s="58"/>
      <c r="BW59" s="58"/>
      <c r="BX59" s="58"/>
      <c r="BY59" s="58"/>
      <c r="BZ59" s="59"/>
    </row>
    <row r="60" spans="1:78" ht="13.5" customHeight="1" x14ac:dyDescent="0.15">
      <c r="A60" s="2"/>
      <c r="B60" s="72" t="s">
        <v>27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3"/>
      <c r="BJ60" s="74"/>
      <c r="BK60" s="2"/>
      <c r="BL60" s="57"/>
      <c r="BM60" s="58"/>
      <c r="BN60" s="58"/>
      <c r="BO60" s="58"/>
      <c r="BP60" s="58"/>
      <c r="BQ60" s="58"/>
      <c r="BR60" s="58"/>
      <c r="BS60" s="58"/>
      <c r="BT60" s="58"/>
      <c r="BU60" s="58"/>
      <c r="BV60" s="58"/>
      <c r="BW60" s="58"/>
      <c r="BX60" s="58"/>
      <c r="BY60" s="58"/>
      <c r="BZ60" s="59"/>
    </row>
    <row r="61" spans="1:78" ht="13.5" customHeight="1" x14ac:dyDescent="0.15">
      <c r="A61" s="2"/>
      <c r="B61" s="72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3"/>
      <c r="BI61" s="73"/>
      <c r="BJ61" s="74"/>
      <c r="BK61" s="2"/>
      <c r="BL61" s="57"/>
      <c r="BM61" s="58"/>
      <c r="BN61" s="58"/>
      <c r="BO61" s="58"/>
      <c r="BP61" s="58"/>
      <c r="BQ61" s="58"/>
      <c r="BR61" s="58"/>
      <c r="BS61" s="58"/>
      <c r="BT61" s="58"/>
      <c r="BU61" s="58"/>
      <c r="BV61" s="58"/>
      <c r="BW61" s="58"/>
      <c r="BX61" s="58"/>
      <c r="BY61" s="58"/>
      <c r="BZ61" s="59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57"/>
      <c r="BM62" s="58"/>
      <c r="BN62" s="58"/>
      <c r="BO62" s="58"/>
      <c r="BP62" s="58"/>
      <c r="BQ62" s="58"/>
      <c r="BR62" s="58"/>
      <c r="BS62" s="58"/>
      <c r="BT62" s="58"/>
      <c r="BU62" s="58"/>
      <c r="BV62" s="58"/>
      <c r="BW62" s="58"/>
      <c r="BX62" s="58"/>
      <c r="BY62" s="58"/>
      <c r="BZ62" s="59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75" t="s">
        <v>28</v>
      </c>
      <c r="BM64" s="76"/>
      <c r="BN64" s="76"/>
      <c r="BO64" s="76"/>
      <c r="BP64" s="76"/>
      <c r="BQ64" s="76"/>
      <c r="BR64" s="76"/>
      <c r="BS64" s="76"/>
      <c r="BT64" s="76"/>
      <c r="BU64" s="76"/>
      <c r="BV64" s="76"/>
      <c r="BW64" s="76"/>
      <c r="BX64" s="76"/>
      <c r="BY64" s="76"/>
      <c r="BZ64" s="77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78"/>
      <c r="BM65" s="79"/>
      <c r="BN65" s="79"/>
      <c r="BO65" s="79"/>
      <c r="BP65" s="79"/>
      <c r="BQ65" s="79"/>
      <c r="BR65" s="79"/>
      <c r="BS65" s="79"/>
      <c r="BT65" s="79"/>
      <c r="BU65" s="79"/>
      <c r="BV65" s="79"/>
      <c r="BW65" s="79"/>
      <c r="BX65" s="79"/>
      <c r="BY65" s="79"/>
      <c r="BZ65" s="80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57" t="s">
        <v>113</v>
      </c>
      <c r="BM66" s="58"/>
      <c r="BN66" s="58"/>
      <c r="BO66" s="58"/>
      <c r="BP66" s="58"/>
      <c r="BQ66" s="58"/>
      <c r="BR66" s="58"/>
      <c r="BS66" s="58"/>
      <c r="BT66" s="58"/>
      <c r="BU66" s="58"/>
      <c r="BV66" s="58"/>
      <c r="BW66" s="58"/>
      <c r="BX66" s="58"/>
      <c r="BY66" s="58"/>
      <c r="BZ66" s="59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57"/>
      <c r="BM67" s="58"/>
      <c r="BN67" s="58"/>
      <c r="BO67" s="58"/>
      <c r="BP67" s="58"/>
      <c r="BQ67" s="58"/>
      <c r="BR67" s="58"/>
      <c r="BS67" s="58"/>
      <c r="BT67" s="58"/>
      <c r="BU67" s="58"/>
      <c r="BV67" s="58"/>
      <c r="BW67" s="58"/>
      <c r="BX67" s="58"/>
      <c r="BY67" s="58"/>
      <c r="BZ67" s="59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57"/>
      <c r="BM68" s="58"/>
      <c r="BN68" s="58"/>
      <c r="BO68" s="58"/>
      <c r="BP68" s="58"/>
      <c r="BQ68" s="58"/>
      <c r="BR68" s="58"/>
      <c r="BS68" s="58"/>
      <c r="BT68" s="58"/>
      <c r="BU68" s="58"/>
      <c r="BV68" s="58"/>
      <c r="BW68" s="58"/>
      <c r="BX68" s="58"/>
      <c r="BY68" s="58"/>
      <c r="BZ68" s="59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57"/>
      <c r="BM69" s="58"/>
      <c r="BN69" s="58"/>
      <c r="BO69" s="58"/>
      <c r="BP69" s="58"/>
      <c r="BQ69" s="58"/>
      <c r="BR69" s="58"/>
      <c r="BS69" s="58"/>
      <c r="BT69" s="58"/>
      <c r="BU69" s="58"/>
      <c r="BV69" s="58"/>
      <c r="BW69" s="58"/>
      <c r="BX69" s="58"/>
      <c r="BY69" s="58"/>
      <c r="BZ69" s="59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57"/>
      <c r="BM70" s="58"/>
      <c r="BN70" s="58"/>
      <c r="BO70" s="58"/>
      <c r="BP70" s="58"/>
      <c r="BQ70" s="58"/>
      <c r="BR70" s="58"/>
      <c r="BS70" s="58"/>
      <c r="BT70" s="58"/>
      <c r="BU70" s="58"/>
      <c r="BV70" s="58"/>
      <c r="BW70" s="58"/>
      <c r="BX70" s="58"/>
      <c r="BY70" s="58"/>
      <c r="BZ70" s="59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57"/>
      <c r="BM71" s="58"/>
      <c r="BN71" s="58"/>
      <c r="BO71" s="58"/>
      <c r="BP71" s="58"/>
      <c r="BQ71" s="58"/>
      <c r="BR71" s="58"/>
      <c r="BS71" s="58"/>
      <c r="BT71" s="58"/>
      <c r="BU71" s="58"/>
      <c r="BV71" s="58"/>
      <c r="BW71" s="58"/>
      <c r="BX71" s="58"/>
      <c r="BY71" s="58"/>
      <c r="BZ71" s="59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57"/>
      <c r="BM72" s="58"/>
      <c r="BN72" s="58"/>
      <c r="BO72" s="58"/>
      <c r="BP72" s="58"/>
      <c r="BQ72" s="58"/>
      <c r="BR72" s="58"/>
      <c r="BS72" s="58"/>
      <c r="BT72" s="58"/>
      <c r="BU72" s="58"/>
      <c r="BV72" s="58"/>
      <c r="BW72" s="58"/>
      <c r="BX72" s="58"/>
      <c r="BY72" s="58"/>
      <c r="BZ72" s="59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57"/>
      <c r="BM73" s="58"/>
      <c r="BN73" s="58"/>
      <c r="BO73" s="58"/>
      <c r="BP73" s="58"/>
      <c r="BQ73" s="58"/>
      <c r="BR73" s="58"/>
      <c r="BS73" s="58"/>
      <c r="BT73" s="58"/>
      <c r="BU73" s="58"/>
      <c r="BV73" s="58"/>
      <c r="BW73" s="58"/>
      <c r="BX73" s="58"/>
      <c r="BY73" s="58"/>
      <c r="BZ73" s="59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57"/>
      <c r="BM74" s="58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58"/>
      <c r="BY74" s="58"/>
      <c r="BZ74" s="59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57"/>
      <c r="BM75" s="58"/>
      <c r="BN75" s="58"/>
      <c r="BO75" s="58"/>
      <c r="BP75" s="58"/>
      <c r="BQ75" s="58"/>
      <c r="BR75" s="58"/>
      <c r="BS75" s="58"/>
      <c r="BT75" s="58"/>
      <c r="BU75" s="58"/>
      <c r="BV75" s="58"/>
      <c r="BW75" s="58"/>
      <c r="BX75" s="58"/>
      <c r="BY75" s="58"/>
      <c r="BZ75" s="59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57"/>
      <c r="BM76" s="58"/>
      <c r="BN76" s="58"/>
      <c r="BO76" s="58"/>
      <c r="BP76" s="58"/>
      <c r="BQ76" s="58"/>
      <c r="BR76" s="58"/>
      <c r="BS76" s="58"/>
      <c r="BT76" s="58"/>
      <c r="BU76" s="58"/>
      <c r="BV76" s="58"/>
      <c r="BW76" s="58"/>
      <c r="BX76" s="58"/>
      <c r="BY76" s="58"/>
      <c r="BZ76" s="59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57"/>
      <c r="BM77" s="58"/>
      <c r="BN77" s="58"/>
      <c r="BO77" s="58"/>
      <c r="BP77" s="58"/>
      <c r="BQ77" s="58"/>
      <c r="BR77" s="58"/>
      <c r="BS77" s="58"/>
      <c r="BT77" s="58"/>
      <c r="BU77" s="58"/>
      <c r="BV77" s="58"/>
      <c r="BW77" s="58"/>
      <c r="BX77" s="58"/>
      <c r="BY77" s="58"/>
      <c r="BZ77" s="59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57"/>
      <c r="BM78" s="58"/>
      <c r="BN78" s="58"/>
      <c r="BO78" s="58"/>
      <c r="BP78" s="58"/>
      <c r="BQ78" s="58"/>
      <c r="BR78" s="58"/>
      <c r="BS78" s="58"/>
      <c r="BT78" s="58"/>
      <c r="BU78" s="58"/>
      <c r="BV78" s="58"/>
      <c r="BW78" s="58"/>
      <c r="BX78" s="58"/>
      <c r="BY78" s="58"/>
      <c r="BZ78" s="59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57"/>
      <c r="BM79" s="58"/>
      <c r="BN79" s="58"/>
      <c r="BO79" s="58"/>
      <c r="BP79" s="58"/>
      <c r="BQ79" s="58"/>
      <c r="BR79" s="58"/>
      <c r="BS79" s="58"/>
      <c r="BT79" s="58"/>
      <c r="BU79" s="58"/>
      <c r="BV79" s="58"/>
      <c r="BW79" s="58"/>
      <c r="BX79" s="58"/>
      <c r="BY79" s="58"/>
      <c r="BZ79" s="59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57"/>
      <c r="BM80" s="58"/>
      <c r="BN80" s="58"/>
      <c r="BO80" s="58"/>
      <c r="BP80" s="58"/>
      <c r="BQ80" s="58"/>
      <c r="BR80" s="58"/>
      <c r="BS80" s="58"/>
      <c r="BT80" s="58"/>
      <c r="BU80" s="58"/>
      <c r="BV80" s="58"/>
      <c r="BW80" s="58"/>
      <c r="BX80" s="58"/>
      <c r="BY80" s="58"/>
      <c r="BZ80" s="59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57"/>
      <c r="BM81" s="58"/>
      <c r="BN81" s="58"/>
      <c r="BO81" s="58"/>
      <c r="BP81" s="58"/>
      <c r="BQ81" s="58"/>
      <c r="BR81" s="58"/>
      <c r="BS81" s="58"/>
      <c r="BT81" s="58"/>
      <c r="BU81" s="58"/>
      <c r="BV81" s="58"/>
      <c r="BW81" s="58"/>
      <c r="BX81" s="58"/>
      <c r="BY81" s="58"/>
      <c r="BZ81" s="59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0"/>
      <c r="BM82" s="61"/>
      <c r="BN82" s="61"/>
      <c r="BO82" s="61"/>
      <c r="BP82" s="61"/>
      <c r="BQ82" s="61"/>
      <c r="BR82" s="61"/>
      <c r="BS82" s="61"/>
      <c r="BT82" s="61"/>
      <c r="BU82" s="61"/>
      <c r="BV82" s="61"/>
      <c r="BW82" s="61"/>
      <c r="BX82" s="61"/>
      <c r="BY82" s="61"/>
      <c r="BZ82" s="62"/>
    </row>
    <row r="83" spans="1:78" x14ac:dyDescent="0.15">
      <c r="C83" s="12"/>
    </row>
    <row r="84" spans="1:78" hidden="1" x14ac:dyDescent="0.15">
      <c r="B84" s="13" t="s">
        <v>29</v>
      </c>
      <c r="C84" s="13"/>
      <c r="D84" s="13"/>
      <c r="E84" s="13" t="s">
        <v>30</v>
      </c>
      <c r="F84" s="13" t="s">
        <v>31</v>
      </c>
      <c r="G84" s="13" t="s">
        <v>32</v>
      </c>
      <c r="H84" s="13" t="s">
        <v>33</v>
      </c>
      <c r="I84" s="13" t="s">
        <v>34</v>
      </c>
      <c r="J84" s="13" t="s">
        <v>35</v>
      </c>
      <c r="K84" s="13" t="s">
        <v>36</v>
      </c>
      <c r="L84" s="13" t="s">
        <v>37</v>
      </c>
      <c r="M84" s="13" t="s">
        <v>38</v>
      </c>
      <c r="N84" s="13" t="s">
        <v>39</v>
      </c>
      <c r="O84" s="13" t="s">
        <v>40</v>
      </c>
    </row>
    <row r="85" spans="1:78" hidden="1" x14ac:dyDescent="0.15">
      <c r="B85" s="13"/>
      <c r="C85" s="13"/>
      <c r="D85" s="13"/>
      <c r="E85" s="13" t="str">
        <f>データ!AH6</f>
        <v>【112.49】</v>
      </c>
      <c r="F85" s="13" t="str">
        <f>データ!AS6</f>
        <v>【8.77】</v>
      </c>
      <c r="G85" s="13" t="str">
        <f>データ!BD6</f>
        <v>【309.23】</v>
      </c>
      <c r="H85" s="13" t="str">
        <f>データ!BO6</f>
        <v>【240.07】</v>
      </c>
      <c r="I85" s="13" t="str">
        <f>データ!BZ6</f>
        <v>【112.35】</v>
      </c>
      <c r="J85" s="13" t="str">
        <f>データ!CK6</f>
        <v>【73.05】</v>
      </c>
      <c r="K85" s="13" t="str">
        <f>データ!CV6</f>
        <v>【62.22】</v>
      </c>
      <c r="L85" s="13" t="str">
        <f>データ!DG6</f>
        <v>【100.28】</v>
      </c>
      <c r="M85" s="13" t="str">
        <f>データ!DR6</f>
        <v>【58.52】</v>
      </c>
      <c r="N85" s="13" t="str">
        <f>データ!EC6</f>
        <v>【31.74】</v>
      </c>
      <c r="O85" s="13" t="str">
        <f>データ!EN6</f>
        <v>【0.28】</v>
      </c>
    </row>
  </sheetData>
  <sheetProtection algorithmName="SHA-512" hashValue="wAryAKJGdjsBe4EeYg6L81NsK1T+ng5OwdMRnDMjJeQwKPeYzmV2IhI84IozxZUh9bZgdTxC9E6wHs5g6Hak9A==" saltValue="H4jOS1/QHCVCo1TZlwPjrg==" spinCount="100000" sheet="1" objects="1" scenarios="1" formatCells="0" formatColumns="0" formatRows="0"/>
  <mergeCells count="48">
    <mergeCell ref="BL64:BZ65"/>
    <mergeCell ref="AT10:BA10"/>
    <mergeCell ref="BL16:BZ44"/>
    <mergeCell ref="BL45:BZ46"/>
    <mergeCell ref="BL47:BZ63"/>
    <mergeCell ref="B60:BJ61"/>
    <mergeCell ref="AT9:BA9"/>
    <mergeCell ref="BB9:BI9"/>
    <mergeCell ref="BL9:BM9"/>
    <mergeCell ref="BN9:BY9"/>
    <mergeCell ref="BL66:BZ82"/>
    <mergeCell ref="BB10:BI10"/>
    <mergeCell ref="BL10:BM10"/>
    <mergeCell ref="BN10:BY10"/>
    <mergeCell ref="BL11:BZ13"/>
    <mergeCell ref="B14:BJ15"/>
    <mergeCell ref="BL14:BZ15"/>
    <mergeCell ref="B10:H10"/>
    <mergeCell ref="I10:O10"/>
    <mergeCell ref="P10:V10"/>
    <mergeCell ref="W10:AC10"/>
    <mergeCell ref="AL10:AS10"/>
    <mergeCell ref="B9:H9"/>
    <mergeCell ref="I9:O9"/>
    <mergeCell ref="P9:V9"/>
    <mergeCell ref="W9:AC9"/>
    <mergeCell ref="AL9:AS9"/>
    <mergeCell ref="AL8:AS8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>
        <v>1</v>
      </c>
      <c r="Y1" s="14">
        <v>1</v>
      </c>
      <c r="Z1" s="14">
        <v>1</v>
      </c>
      <c r="AA1" s="14">
        <v>1</v>
      </c>
      <c r="AB1" s="14">
        <v>1</v>
      </c>
      <c r="AC1" s="14">
        <v>1</v>
      </c>
      <c r="AD1" s="14">
        <v>1</v>
      </c>
      <c r="AE1" s="14">
        <v>1</v>
      </c>
      <c r="AF1" s="14">
        <v>1</v>
      </c>
      <c r="AG1" s="14">
        <v>1</v>
      </c>
      <c r="AH1" s="14"/>
      <c r="AI1" s="14">
        <v>1</v>
      </c>
      <c r="AJ1" s="14">
        <v>1</v>
      </c>
      <c r="AK1" s="14">
        <v>1</v>
      </c>
      <c r="AL1" s="14">
        <v>1</v>
      </c>
      <c r="AM1" s="14">
        <v>1</v>
      </c>
      <c r="AN1" s="14">
        <v>1</v>
      </c>
      <c r="AO1" s="14">
        <v>1</v>
      </c>
      <c r="AP1" s="14">
        <v>1</v>
      </c>
      <c r="AQ1" s="14">
        <v>1</v>
      </c>
      <c r="AR1" s="14">
        <v>1</v>
      </c>
      <c r="AS1" s="14"/>
      <c r="AT1" s="14">
        <v>1</v>
      </c>
      <c r="AU1" s="14">
        <v>1</v>
      </c>
      <c r="AV1" s="14">
        <v>1</v>
      </c>
      <c r="AW1" s="14">
        <v>1</v>
      </c>
      <c r="AX1" s="14">
        <v>1</v>
      </c>
      <c r="AY1" s="14">
        <v>1</v>
      </c>
      <c r="AZ1" s="14">
        <v>1</v>
      </c>
      <c r="BA1" s="14">
        <v>1</v>
      </c>
      <c r="BB1" s="14">
        <v>1</v>
      </c>
      <c r="BC1" s="14">
        <v>1</v>
      </c>
      <c r="BD1" s="14"/>
      <c r="BE1" s="14">
        <v>1</v>
      </c>
      <c r="BF1" s="14">
        <v>1</v>
      </c>
      <c r="BG1" s="14">
        <v>1</v>
      </c>
      <c r="BH1" s="14">
        <v>1</v>
      </c>
      <c r="BI1" s="14">
        <v>1</v>
      </c>
      <c r="BJ1" s="14">
        <v>1</v>
      </c>
      <c r="BK1" s="14">
        <v>1</v>
      </c>
      <c r="BL1" s="14">
        <v>1</v>
      </c>
      <c r="BM1" s="14">
        <v>1</v>
      </c>
      <c r="BN1" s="14">
        <v>1</v>
      </c>
      <c r="BO1" s="14"/>
      <c r="BP1" s="14">
        <v>1</v>
      </c>
      <c r="BQ1" s="14">
        <v>1</v>
      </c>
      <c r="BR1" s="14">
        <v>1</v>
      </c>
      <c r="BS1" s="14">
        <v>1</v>
      </c>
      <c r="BT1" s="14">
        <v>1</v>
      </c>
      <c r="BU1" s="14">
        <v>1</v>
      </c>
      <c r="BV1" s="14">
        <v>1</v>
      </c>
      <c r="BW1" s="14">
        <v>1</v>
      </c>
      <c r="BX1" s="14">
        <v>1</v>
      </c>
      <c r="BY1" s="14">
        <v>1</v>
      </c>
      <c r="BZ1" s="14"/>
      <c r="CA1" s="14">
        <v>1</v>
      </c>
      <c r="CB1" s="14">
        <v>1</v>
      </c>
      <c r="CC1" s="14">
        <v>1</v>
      </c>
      <c r="CD1" s="14">
        <v>1</v>
      </c>
      <c r="CE1" s="14">
        <v>1</v>
      </c>
      <c r="CF1" s="14">
        <v>1</v>
      </c>
      <c r="CG1" s="14">
        <v>1</v>
      </c>
      <c r="CH1" s="14">
        <v>1</v>
      </c>
      <c r="CI1" s="14">
        <v>1</v>
      </c>
      <c r="CJ1" s="14">
        <v>1</v>
      </c>
      <c r="CK1" s="14"/>
      <c r="CL1" s="14">
        <v>1</v>
      </c>
      <c r="CM1" s="14">
        <v>1</v>
      </c>
      <c r="CN1" s="14">
        <v>1</v>
      </c>
      <c r="CO1" s="14">
        <v>1</v>
      </c>
      <c r="CP1" s="14">
        <v>1</v>
      </c>
      <c r="CQ1" s="14">
        <v>1</v>
      </c>
      <c r="CR1" s="14">
        <v>1</v>
      </c>
      <c r="CS1" s="14">
        <v>1</v>
      </c>
      <c r="CT1" s="14">
        <v>1</v>
      </c>
      <c r="CU1" s="14">
        <v>1</v>
      </c>
      <c r="CV1" s="14"/>
      <c r="CW1" s="14">
        <v>1</v>
      </c>
      <c r="CX1" s="14">
        <v>1</v>
      </c>
      <c r="CY1" s="14">
        <v>1</v>
      </c>
      <c r="CZ1" s="14">
        <v>1</v>
      </c>
      <c r="DA1" s="14">
        <v>1</v>
      </c>
      <c r="DB1" s="14">
        <v>1</v>
      </c>
      <c r="DC1" s="14">
        <v>1</v>
      </c>
      <c r="DD1" s="14">
        <v>1</v>
      </c>
      <c r="DE1" s="14">
        <v>1</v>
      </c>
      <c r="DF1" s="14">
        <v>1</v>
      </c>
      <c r="DG1" s="14"/>
      <c r="DH1" s="14">
        <v>1</v>
      </c>
      <c r="DI1" s="14">
        <v>1</v>
      </c>
      <c r="DJ1" s="14">
        <v>1</v>
      </c>
      <c r="DK1" s="14">
        <v>1</v>
      </c>
      <c r="DL1" s="14">
        <v>1</v>
      </c>
      <c r="DM1" s="14">
        <v>1</v>
      </c>
      <c r="DN1" s="14">
        <v>1</v>
      </c>
      <c r="DO1" s="14">
        <v>1</v>
      </c>
      <c r="DP1" s="14">
        <v>1</v>
      </c>
      <c r="DQ1" s="14">
        <v>1</v>
      </c>
      <c r="DR1" s="14"/>
      <c r="DS1" s="14">
        <v>1</v>
      </c>
      <c r="DT1" s="14">
        <v>1</v>
      </c>
      <c r="DU1" s="14">
        <v>1</v>
      </c>
      <c r="DV1" s="14">
        <v>1</v>
      </c>
      <c r="DW1" s="14">
        <v>1</v>
      </c>
      <c r="DX1" s="14">
        <v>1</v>
      </c>
      <c r="DY1" s="14">
        <v>1</v>
      </c>
      <c r="DZ1" s="14">
        <v>1</v>
      </c>
      <c r="EA1" s="14">
        <v>1</v>
      </c>
      <c r="EB1" s="14">
        <v>1</v>
      </c>
      <c r="EC1" s="14"/>
      <c r="ED1" s="14">
        <v>1</v>
      </c>
      <c r="EE1" s="14">
        <v>1</v>
      </c>
      <c r="EF1" s="14">
        <v>1</v>
      </c>
      <c r="EG1" s="14">
        <v>1</v>
      </c>
      <c r="EH1" s="14">
        <v>1</v>
      </c>
      <c r="EI1" s="14">
        <v>1</v>
      </c>
      <c r="EJ1" s="14">
        <v>1</v>
      </c>
      <c r="EK1" s="14">
        <v>1</v>
      </c>
      <c r="EL1" s="14">
        <v>1</v>
      </c>
      <c r="EM1" s="14">
        <v>1</v>
      </c>
      <c r="EN1" s="14"/>
    </row>
    <row r="2" spans="1:144" x14ac:dyDescent="0.15">
      <c r="A2" s="15" t="s">
        <v>42</v>
      </c>
      <c r="B2" s="15">
        <f>COLUMN()-1</f>
        <v>1</v>
      </c>
      <c r="C2" s="15">
        <f t="shared" ref="C2:BR2" si="0">COLUMN()-1</f>
        <v>2</v>
      </c>
      <c r="D2" s="15">
        <f t="shared" si="0"/>
        <v>3</v>
      </c>
      <c r="E2" s="15">
        <f t="shared" si="0"/>
        <v>4</v>
      </c>
      <c r="F2" s="15">
        <f t="shared" si="0"/>
        <v>5</v>
      </c>
      <c r="G2" s="15">
        <f t="shared" si="0"/>
        <v>6</v>
      </c>
      <c r="H2" s="15">
        <f t="shared" si="0"/>
        <v>7</v>
      </c>
      <c r="I2" s="15">
        <f t="shared" si="0"/>
        <v>8</v>
      </c>
      <c r="J2" s="15">
        <f t="shared" si="0"/>
        <v>9</v>
      </c>
      <c r="K2" s="15">
        <f t="shared" si="0"/>
        <v>10</v>
      </c>
      <c r="L2" s="15">
        <f t="shared" si="0"/>
        <v>11</v>
      </c>
      <c r="M2" s="15">
        <f t="shared" si="0"/>
        <v>12</v>
      </c>
      <c r="N2" s="15">
        <f t="shared" si="0"/>
        <v>13</v>
      </c>
      <c r="O2" s="15">
        <f t="shared" si="0"/>
        <v>14</v>
      </c>
      <c r="P2" s="15">
        <f t="shared" si="0"/>
        <v>15</v>
      </c>
      <c r="Q2" s="15">
        <f t="shared" si="0"/>
        <v>16</v>
      </c>
      <c r="R2" s="15">
        <f t="shared" si="0"/>
        <v>17</v>
      </c>
      <c r="S2" s="15">
        <f t="shared" si="0"/>
        <v>18</v>
      </c>
      <c r="T2" s="15">
        <f t="shared" si="0"/>
        <v>19</v>
      </c>
      <c r="U2" s="15">
        <f t="shared" si="0"/>
        <v>20</v>
      </c>
      <c r="V2" s="15">
        <f t="shared" si="0"/>
        <v>21</v>
      </c>
      <c r="W2" s="15">
        <f t="shared" si="0"/>
        <v>22</v>
      </c>
      <c r="X2" s="15">
        <f t="shared" si="0"/>
        <v>23</v>
      </c>
      <c r="Y2" s="15">
        <f t="shared" si="0"/>
        <v>24</v>
      </c>
      <c r="Z2" s="15">
        <f t="shared" si="0"/>
        <v>25</v>
      </c>
      <c r="AA2" s="15">
        <f t="shared" si="0"/>
        <v>26</v>
      </c>
      <c r="AB2" s="15">
        <f t="shared" si="0"/>
        <v>27</v>
      </c>
      <c r="AC2" s="15">
        <f t="shared" si="0"/>
        <v>28</v>
      </c>
      <c r="AD2" s="15">
        <f t="shared" si="0"/>
        <v>29</v>
      </c>
      <c r="AE2" s="15">
        <f t="shared" si="0"/>
        <v>30</v>
      </c>
      <c r="AF2" s="15">
        <f t="shared" si="0"/>
        <v>31</v>
      </c>
      <c r="AG2" s="15">
        <f t="shared" si="0"/>
        <v>32</v>
      </c>
      <c r="AH2" s="15">
        <f t="shared" si="0"/>
        <v>33</v>
      </c>
      <c r="AI2" s="15">
        <f t="shared" si="0"/>
        <v>34</v>
      </c>
      <c r="AJ2" s="15">
        <f t="shared" si="0"/>
        <v>35</v>
      </c>
      <c r="AK2" s="15">
        <f t="shared" si="0"/>
        <v>36</v>
      </c>
      <c r="AL2" s="15">
        <f t="shared" si="0"/>
        <v>37</v>
      </c>
      <c r="AM2" s="15">
        <f t="shared" si="0"/>
        <v>38</v>
      </c>
      <c r="AN2" s="15">
        <f t="shared" si="0"/>
        <v>39</v>
      </c>
      <c r="AO2" s="15">
        <f t="shared" si="0"/>
        <v>40</v>
      </c>
      <c r="AP2" s="15">
        <f t="shared" si="0"/>
        <v>41</v>
      </c>
      <c r="AQ2" s="15">
        <f t="shared" si="0"/>
        <v>42</v>
      </c>
      <c r="AR2" s="15">
        <f t="shared" si="0"/>
        <v>43</v>
      </c>
      <c r="AS2" s="15">
        <f t="shared" si="0"/>
        <v>44</v>
      </c>
      <c r="AT2" s="15">
        <f t="shared" si="0"/>
        <v>45</v>
      </c>
      <c r="AU2" s="15">
        <f t="shared" si="0"/>
        <v>46</v>
      </c>
      <c r="AV2" s="15">
        <f t="shared" si="0"/>
        <v>47</v>
      </c>
      <c r="AW2" s="15">
        <f t="shared" si="0"/>
        <v>48</v>
      </c>
      <c r="AX2" s="15">
        <f t="shared" si="0"/>
        <v>49</v>
      </c>
      <c r="AY2" s="15">
        <f t="shared" si="0"/>
        <v>50</v>
      </c>
      <c r="AZ2" s="15">
        <f t="shared" si="0"/>
        <v>51</v>
      </c>
      <c r="BA2" s="15">
        <f t="shared" si="0"/>
        <v>52</v>
      </c>
      <c r="BB2" s="15">
        <f t="shared" si="0"/>
        <v>53</v>
      </c>
      <c r="BC2" s="15">
        <f t="shared" si="0"/>
        <v>54</v>
      </c>
      <c r="BD2" s="15">
        <f t="shared" si="0"/>
        <v>55</v>
      </c>
      <c r="BE2" s="15">
        <f t="shared" si="0"/>
        <v>56</v>
      </c>
      <c r="BF2" s="15">
        <f t="shared" si="0"/>
        <v>57</v>
      </c>
      <c r="BG2" s="15">
        <f t="shared" si="0"/>
        <v>58</v>
      </c>
      <c r="BH2" s="15">
        <f t="shared" si="0"/>
        <v>59</v>
      </c>
      <c r="BI2" s="15">
        <f t="shared" si="0"/>
        <v>60</v>
      </c>
      <c r="BJ2" s="15">
        <f t="shared" si="0"/>
        <v>61</v>
      </c>
      <c r="BK2" s="15">
        <f t="shared" si="0"/>
        <v>62</v>
      </c>
      <c r="BL2" s="15">
        <f t="shared" si="0"/>
        <v>63</v>
      </c>
      <c r="BM2" s="15">
        <f t="shared" si="0"/>
        <v>64</v>
      </c>
      <c r="BN2" s="15">
        <f t="shared" si="0"/>
        <v>65</v>
      </c>
      <c r="BO2" s="15">
        <f t="shared" si="0"/>
        <v>66</v>
      </c>
      <c r="BP2" s="15">
        <f t="shared" si="0"/>
        <v>67</v>
      </c>
      <c r="BQ2" s="15">
        <f t="shared" si="0"/>
        <v>68</v>
      </c>
      <c r="BR2" s="15">
        <f t="shared" si="0"/>
        <v>69</v>
      </c>
      <c r="BS2" s="15">
        <f t="shared" ref="BS2:ED2" si="1">COLUMN()-1</f>
        <v>70</v>
      </c>
      <c r="BT2" s="15">
        <f t="shared" si="1"/>
        <v>71</v>
      </c>
      <c r="BU2" s="15">
        <f t="shared" si="1"/>
        <v>72</v>
      </c>
      <c r="BV2" s="15">
        <f t="shared" si="1"/>
        <v>73</v>
      </c>
      <c r="BW2" s="15">
        <f t="shared" si="1"/>
        <v>74</v>
      </c>
      <c r="BX2" s="15">
        <f t="shared" si="1"/>
        <v>75</v>
      </c>
      <c r="BY2" s="15">
        <f t="shared" si="1"/>
        <v>76</v>
      </c>
      <c r="BZ2" s="15">
        <f t="shared" si="1"/>
        <v>77</v>
      </c>
      <c r="CA2" s="15">
        <f t="shared" si="1"/>
        <v>78</v>
      </c>
      <c r="CB2" s="15">
        <f t="shared" si="1"/>
        <v>79</v>
      </c>
      <c r="CC2" s="15">
        <f t="shared" si="1"/>
        <v>80</v>
      </c>
      <c r="CD2" s="15">
        <f t="shared" si="1"/>
        <v>81</v>
      </c>
      <c r="CE2" s="15">
        <f t="shared" si="1"/>
        <v>82</v>
      </c>
      <c r="CF2" s="15">
        <f t="shared" si="1"/>
        <v>83</v>
      </c>
      <c r="CG2" s="15">
        <f t="shared" si="1"/>
        <v>84</v>
      </c>
      <c r="CH2" s="15">
        <f t="shared" si="1"/>
        <v>85</v>
      </c>
      <c r="CI2" s="15">
        <f t="shared" si="1"/>
        <v>86</v>
      </c>
      <c r="CJ2" s="15">
        <f t="shared" si="1"/>
        <v>87</v>
      </c>
      <c r="CK2" s="15">
        <f t="shared" si="1"/>
        <v>88</v>
      </c>
      <c r="CL2" s="15">
        <f t="shared" si="1"/>
        <v>89</v>
      </c>
      <c r="CM2" s="15">
        <f t="shared" si="1"/>
        <v>90</v>
      </c>
      <c r="CN2" s="15">
        <f t="shared" si="1"/>
        <v>91</v>
      </c>
      <c r="CO2" s="15">
        <f t="shared" si="1"/>
        <v>92</v>
      </c>
      <c r="CP2" s="15">
        <f t="shared" si="1"/>
        <v>93</v>
      </c>
      <c r="CQ2" s="15">
        <f t="shared" si="1"/>
        <v>94</v>
      </c>
      <c r="CR2" s="15">
        <f t="shared" si="1"/>
        <v>95</v>
      </c>
      <c r="CS2" s="15">
        <f t="shared" si="1"/>
        <v>96</v>
      </c>
      <c r="CT2" s="15">
        <f t="shared" si="1"/>
        <v>97</v>
      </c>
      <c r="CU2" s="15">
        <f t="shared" si="1"/>
        <v>98</v>
      </c>
      <c r="CV2" s="15">
        <f t="shared" si="1"/>
        <v>99</v>
      </c>
      <c r="CW2" s="15">
        <f t="shared" si="1"/>
        <v>100</v>
      </c>
      <c r="CX2" s="15">
        <f t="shared" si="1"/>
        <v>101</v>
      </c>
      <c r="CY2" s="15">
        <f t="shared" si="1"/>
        <v>102</v>
      </c>
      <c r="CZ2" s="15">
        <f t="shared" si="1"/>
        <v>103</v>
      </c>
      <c r="DA2" s="15">
        <f t="shared" si="1"/>
        <v>104</v>
      </c>
      <c r="DB2" s="15">
        <f t="shared" si="1"/>
        <v>105</v>
      </c>
      <c r="DC2" s="15">
        <f t="shared" si="1"/>
        <v>106</v>
      </c>
      <c r="DD2" s="15">
        <f t="shared" si="1"/>
        <v>107</v>
      </c>
      <c r="DE2" s="15">
        <f t="shared" si="1"/>
        <v>108</v>
      </c>
      <c r="DF2" s="15">
        <f t="shared" si="1"/>
        <v>109</v>
      </c>
      <c r="DG2" s="15">
        <f t="shared" si="1"/>
        <v>110</v>
      </c>
      <c r="DH2" s="15">
        <f t="shared" si="1"/>
        <v>111</v>
      </c>
      <c r="DI2" s="15">
        <f t="shared" si="1"/>
        <v>112</v>
      </c>
      <c r="DJ2" s="15">
        <f t="shared" si="1"/>
        <v>113</v>
      </c>
      <c r="DK2" s="15">
        <f t="shared" si="1"/>
        <v>114</v>
      </c>
      <c r="DL2" s="15">
        <f t="shared" si="1"/>
        <v>115</v>
      </c>
      <c r="DM2" s="15">
        <f t="shared" si="1"/>
        <v>116</v>
      </c>
      <c r="DN2" s="15">
        <f t="shared" si="1"/>
        <v>117</v>
      </c>
      <c r="DO2" s="15">
        <f t="shared" si="1"/>
        <v>118</v>
      </c>
      <c r="DP2" s="15">
        <f t="shared" si="1"/>
        <v>119</v>
      </c>
      <c r="DQ2" s="15">
        <f t="shared" si="1"/>
        <v>120</v>
      </c>
      <c r="DR2" s="15">
        <f t="shared" si="1"/>
        <v>121</v>
      </c>
      <c r="DS2" s="15">
        <f t="shared" si="1"/>
        <v>122</v>
      </c>
      <c r="DT2" s="15">
        <f t="shared" si="1"/>
        <v>123</v>
      </c>
      <c r="DU2" s="15">
        <f t="shared" si="1"/>
        <v>124</v>
      </c>
      <c r="DV2" s="15">
        <f t="shared" si="1"/>
        <v>125</v>
      </c>
      <c r="DW2" s="15">
        <f t="shared" si="1"/>
        <v>126</v>
      </c>
      <c r="DX2" s="15">
        <f t="shared" si="1"/>
        <v>127</v>
      </c>
      <c r="DY2" s="15">
        <f t="shared" si="1"/>
        <v>128</v>
      </c>
      <c r="DZ2" s="15">
        <f t="shared" si="1"/>
        <v>129</v>
      </c>
      <c r="EA2" s="15">
        <f t="shared" si="1"/>
        <v>130</v>
      </c>
      <c r="EB2" s="15">
        <f t="shared" si="1"/>
        <v>131</v>
      </c>
      <c r="EC2" s="15">
        <f t="shared" si="1"/>
        <v>132</v>
      </c>
      <c r="ED2" s="15">
        <f t="shared" si="1"/>
        <v>133</v>
      </c>
      <c r="EE2" s="15">
        <f t="shared" ref="EE2:EN2" si="2">COLUMN()-1</f>
        <v>134</v>
      </c>
      <c r="EF2" s="15">
        <f t="shared" si="2"/>
        <v>135</v>
      </c>
      <c r="EG2" s="15">
        <f t="shared" si="2"/>
        <v>136</v>
      </c>
      <c r="EH2" s="15">
        <f t="shared" si="2"/>
        <v>137</v>
      </c>
      <c r="EI2" s="15">
        <f t="shared" si="2"/>
        <v>138</v>
      </c>
      <c r="EJ2" s="15">
        <f t="shared" si="2"/>
        <v>139</v>
      </c>
      <c r="EK2" s="15">
        <f t="shared" si="2"/>
        <v>140</v>
      </c>
      <c r="EL2" s="15">
        <f t="shared" si="2"/>
        <v>141</v>
      </c>
      <c r="EM2" s="15">
        <f t="shared" si="2"/>
        <v>142</v>
      </c>
      <c r="EN2" s="15">
        <f t="shared" si="2"/>
        <v>143</v>
      </c>
    </row>
    <row r="3" spans="1:144" x14ac:dyDescent="0.15">
      <c r="A3" s="15" t="s">
        <v>43</v>
      </c>
      <c r="B3" s="16" t="s">
        <v>44</v>
      </c>
      <c r="C3" s="16" t="s">
        <v>45</v>
      </c>
      <c r="D3" s="16" t="s">
        <v>46</v>
      </c>
      <c r="E3" s="16" t="s">
        <v>47</v>
      </c>
      <c r="F3" s="16" t="s">
        <v>48</v>
      </c>
      <c r="G3" s="16" t="s">
        <v>49</v>
      </c>
      <c r="H3" s="83" t="s">
        <v>50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5"/>
      <c r="X3" s="89" t="s">
        <v>51</v>
      </c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 t="s">
        <v>52</v>
      </c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</row>
    <row r="4" spans="1:144" x14ac:dyDescent="0.15">
      <c r="A4" s="15" t="s">
        <v>53</v>
      </c>
      <c r="B4" s="17"/>
      <c r="C4" s="17"/>
      <c r="D4" s="17"/>
      <c r="E4" s="17"/>
      <c r="F4" s="17"/>
      <c r="G4" s="17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8"/>
      <c r="X4" s="82" t="s">
        <v>54</v>
      </c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 t="s">
        <v>55</v>
      </c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 t="s">
        <v>56</v>
      </c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 t="s">
        <v>57</v>
      </c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 t="s">
        <v>58</v>
      </c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 t="s">
        <v>59</v>
      </c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 t="s">
        <v>60</v>
      </c>
      <c r="CM4" s="82"/>
      <c r="CN4" s="82"/>
      <c r="CO4" s="82"/>
      <c r="CP4" s="82"/>
      <c r="CQ4" s="82"/>
      <c r="CR4" s="82"/>
      <c r="CS4" s="82"/>
      <c r="CT4" s="82"/>
      <c r="CU4" s="82"/>
      <c r="CV4" s="82"/>
      <c r="CW4" s="82" t="s">
        <v>61</v>
      </c>
      <c r="CX4" s="82"/>
      <c r="CY4" s="82"/>
      <c r="CZ4" s="82"/>
      <c r="DA4" s="82"/>
      <c r="DB4" s="82"/>
      <c r="DC4" s="82"/>
      <c r="DD4" s="82"/>
      <c r="DE4" s="82"/>
      <c r="DF4" s="82"/>
      <c r="DG4" s="82"/>
      <c r="DH4" s="82" t="s">
        <v>62</v>
      </c>
      <c r="DI4" s="82"/>
      <c r="DJ4" s="82"/>
      <c r="DK4" s="82"/>
      <c r="DL4" s="82"/>
      <c r="DM4" s="82"/>
      <c r="DN4" s="82"/>
      <c r="DO4" s="82"/>
      <c r="DP4" s="82"/>
      <c r="DQ4" s="82"/>
      <c r="DR4" s="82"/>
      <c r="DS4" s="82" t="s">
        <v>63</v>
      </c>
      <c r="DT4" s="82"/>
      <c r="DU4" s="82"/>
      <c r="DV4" s="82"/>
      <c r="DW4" s="82"/>
      <c r="DX4" s="82"/>
      <c r="DY4" s="82"/>
      <c r="DZ4" s="82"/>
      <c r="EA4" s="82"/>
      <c r="EB4" s="82"/>
      <c r="EC4" s="82"/>
      <c r="ED4" s="82" t="s">
        <v>64</v>
      </c>
      <c r="EE4" s="82"/>
      <c r="EF4" s="82"/>
      <c r="EG4" s="82"/>
      <c r="EH4" s="82"/>
      <c r="EI4" s="82"/>
      <c r="EJ4" s="82"/>
      <c r="EK4" s="82"/>
      <c r="EL4" s="82"/>
      <c r="EM4" s="82"/>
      <c r="EN4" s="82"/>
    </row>
    <row r="5" spans="1:144" x14ac:dyDescent="0.15">
      <c r="A5" s="15" t="s">
        <v>65</v>
      </c>
      <c r="B5" s="18"/>
      <c r="C5" s="18"/>
      <c r="D5" s="18"/>
      <c r="E5" s="18"/>
      <c r="F5" s="18"/>
      <c r="G5" s="18"/>
      <c r="H5" s="19" t="s">
        <v>66</v>
      </c>
      <c r="I5" s="19" t="s">
        <v>67</v>
      </c>
      <c r="J5" s="19" t="s">
        <v>68</v>
      </c>
      <c r="K5" s="19" t="s">
        <v>69</v>
      </c>
      <c r="L5" s="19" t="s">
        <v>70</v>
      </c>
      <c r="M5" s="19" t="s">
        <v>5</v>
      </c>
      <c r="N5" s="19" t="s">
        <v>71</v>
      </c>
      <c r="O5" s="19" t="s">
        <v>72</v>
      </c>
      <c r="P5" s="19" t="s">
        <v>73</v>
      </c>
      <c r="Q5" s="19" t="s">
        <v>74</v>
      </c>
      <c r="R5" s="19" t="s">
        <v>75</v>
      </c>
      <c r="S5" s="19" t="s">
        <v>76</v>
      </c>
      <c r="T5" s="19" t="s">
        <v>77</v>
      </c>
      <c r="U5" s="19" t="s">
        <v>78</v>
      </c>
      <c r="V5" s="19" t="s">
        <v>79</v>
      </c>
      <c r="W5" s="19" t="s">
        <v>80</v>
      </c>
      <c r="X5" s="19" t="s">
        <v>81</v>
      </c>
      <c r="Y5" s="19" t="s">
        <v>82</v>
      </c>
      <c r="Z5" s="19" t="s">
        <v>83</v>
      </c>
      <c r="AA5" s="19" t="s">
        <v>84</v>
      </c>
      <c r="AB5" s="19" t="s">
        <v>85</v>
      </c>
      <c r="AC5" s="19" t="s">
        <v>86</v>
      </c>
      <c r="AD5" s="19" t="s">
        <v>87</v>
      </c>
      <c r="AE5" s="19" t="s">
        <v>88</v>
      </c>
      <c r="AF5" s="19" t="s">
        <v>89</v>
      </c>
      <c r="AG5" s="19" t="s">
        <v>90</v>
      </c>
      <c r="AH5" s="19" t="s">
        <v>29</v>
      </c>
      <c r="AI5" s="19" t="s">
        <v>81</v>
      </c>
      <c r="AJ5" s="19" t="s">
        <v>82</v>
      </c>
      <c r="AK5" s="19" t="s">
        <v>83</v>
      </c>
      <c r="AL5" s="19" t="s">
        <v>84</v>
      </c>
      <c r="AM5" s="19" t="s">
        <v>85</v>
      </c>
      <c r="AN5" s="19" t="s">
        <v>86</v>
      </c>
      <c r="AO5" s="19" t="s">
        <v>87</v>
      </c>
      <c r="AP5" s="19" t="s">
        <v>88</v>
      </c>
      <c r="AQ5" s="19" t="s">
        <v>89</v>
      </c>
      <c r="AR5" s="19" t="s">
        <v>90</v>
      </c>
      <c r="AS5" s="19" t="s">
        <v>91</v>
      </c>
      <c r="AT5" s="19" t="s">
        <v>81</v>
      </c>
      <c r="AU5" s="19" t="s">
        <v>82</v>
      </c>
      <c r="AV5" s="19" t="s">
        <v>83</v>
      </c>
      <c r="AW5" s="19" t="s">
        <v>84</v>
      </c>
      <c r="AX5" s="19" t="s">
        <v>85</v>
      </c>
      <c r="AY5" s="19" t="s">
        <v>86</v>
      </c>
      <c r="AZ5" s="19" t="s">
        <v>87</v>
      </c>
      <c r="BA5" s="19" t="s">
        <v>88</v>
      </c>
      <c r="BB5" s="19" t="s">
        <v>89</v>
      </c>
      <c r="BC5" s="19" t="s">
        <v>90</v>
      </c>
      <c r="BD5" s="19" t="s">
        <v>91</v>
      </c>
      <c r="BE5" s="19" t="s">
        <v>81</v>
      </c>
      <c r="BF5" s="19" t="s">
        <v>82</v>
      </c>
      <c r="BG5" s="19" t="s">
        <v>83</v>
      </c>
      <c r="BH5" s="19" t="s">
        <v>84</v>
      </c>
      <c r="BI5" s="19" t="s">
        <v>85</v>
      </c>
      <c r="BJ5" s="19" t="s">
        <v>86</v>
      </c>
      <c r="BK5" s="19" t="s">
        <v>87</v>
      </c>
      <c r="BL5" s="19" t="s">
        <v>88</v>
      </c>
      <c r="BM5" s="19" t="s">
        <v>89</v>
      </c>
      <c r="BN5" s="19" t="s">
        <v>90</v>
      </c>
      <c r="BO5" s="19" t="s">
        <v>91</v>
      </c>
      <c r="BP5" s="19" t="s">
        <v>81</v>
      </c>
      <c r="BQ5" s="19" t="s">
        <v>82</v>
      </c>
      <c r="BR5" s="19" t="s">
        <v>83</v>
      </c>
      <c r="BS5" s="19" t="s">
        <v>84</v>
      </c>
      <c r="BT5" s="19" t="s">
        <v>85</v>
      </c>
      <c r="BU5" s="19" t="s">
        <v>86</v>
      </c>
      <c r="BV5" s="19" t="s">
        <v>87</v>
      </c>
      <c r="BW5" s="19" t="s">
        <v>88</v>
      </c>
      <c r="BX5" s="19" t="s">
        <v>89</v>
      </c>
      <c r="BY5" s="19" t="s">
        <v>90</v>
      </c>
      <c r="BZ5" s="19" t="s">
        <v>91</v>
      </c>
      <c r="CA5" s="19" t="s">
        <v>81</v>
      </c>
      <c r="CB5" s="19" t="s">
        <v>82</v>
      </c>
      <c r="CC5" s="19" t="s">
        <v>83</v>
      </c>
      <c r="CD5" s="19" t="s">
        <v>84</v>
      </c>
      <c r="CE5" s="19" t="s">
        <v>85</v>
      </c>
      <c r="CF5" s="19" t="s">
        <v>86</v>
      </c>
      <c r="CG5" s="19" t="s">
        <v>87</v>
      </c>
      <c r="CH5" s="19" t="s">
        <v>88</v>
      </c>
      <c r="CI5" s="19" t="s">
        <v>89</v>
      </c>
      <c r="CJ5" s="19" t="s">
        <v>90</v>
      </c>
      <c r="CK5" s="19" t="s">
        <v>91</v>
      </c>
      <c r="CL5" s="19" t="s">
        <v>81</v>
      </c>
      <c r="CM5" s="19" t="s">
        <v>82</v>
      </c>
      <c r="CN5" s="19" t="s">
        <v>83</v>
      </c>
      <c r="CO5" s="19" t="s">
        <v>84</v>
      </c>
      <c r="CP5" s="19" t="s">
        <v>85</v>
      </c>
      <c r="CQ5" s="19" t="s">
        <v>86</v>
      </c>
      <c r="CR5" s="19" t="s">
        <v>87</v>
      </c>
      <c r="CS5" s="19" t="s">
        <v>88</v>
      </c>
      <c r="CT5" s="19" t="s">
        <v>89</v>
      </c>
      <c r="CU5" s="19" t="s">
        <v>90</v>
      </c>
      <c r="CV5" s="19" t="s">
        <v>91</v>
      </c>
      <c r="CW5" s="19" t="s">
        <v>81</v>
      </c>
      <c r="CX5" s="19" t="s">
        <v>82</v>
      </c>
      <c r="CY5" s="19" t="s">
        <v>83</v>
      </c>
      <c r="CZ5" s="19" t="s">
        <v>84</v>
      </c>
      <c r="DA5" s="19" t="s">
        <v>85</v>
      </c>
      <c r="DB5" s="19" t="s">
        <v>86</v>
      </c>
      <c r="DC5" s="19" t="s">
        <v>87</v>
      </c>
      <c r="DD5" s="19" t="s">
        <v>88</v>
      </c>
      <c r="DE5" s="19" t="s">
        <v>89</v>
      </c>
      <c r="DF5" s="19" t="s">
        <v>90</v>
      </c>
      <c r="DG5" s="19" t="s">
        <v>91</v>
      </c>
      <c r="DH5" s="19" t="s">
        <v>81</v>
      </c>
      <c r="DI5" s="19" t="s">
        <v>82</v>
      </c>
      <c r="DJ5" s="19" t="s">
        <v>83</v>
      </c>
      <c r="DK5" s="19" t="s">
        <v>84</v>
      </c>
      <c r="DL5" s="19" t="s">
        <v>85</v>
      </c>
      <c r="DM5" s="19" t="s">
        <v>86</v>
      </c>
      <c r="DN5" s="19" t="s">
        <v>87</v>
      </c>
      <c r="DO5" s="19" t="s">
        <v>88</v>
      </c>
      <c r="DP5" s="19" t="s">
        <v>89</v>
      </c>
      <c r="DQ5" s="19" t="s">
        <v>90</v>
      </c>
      <c r="DR5" s="19" t="s">
        <v>91</v>
      </c>
      <c r="DS5" s="19" t="s">
        <v>81</v>
      </c>
      <c r="DT5" s="19" t="s">
        <v>82</v>
      </c>
      <c r="DU5" s="19" t="s">
        <v>83</v>
      </c>
      <c r="DV5" s="19" t="s">
        <v>84</v>
      </c>
      <c r="DW5" s="19" t="s">
        <v>85</v>
      </c>
      <c r="DX5" s="19" t="s">
        <v>86</v>
      </c>
      <c r="DY5" s="19" t="s">
        <v>87</v>
      </c>
      <c r="DZ5" s="19" t="s">
        <v>88</v>
      </c>
      <c r="EA5" s="19" t="s">
        <v>89</v>
      </c>
      <c r="EB5" s="19" t="s">
        <v>90</v>
      </c>
      <c r="EC5" s="19" t="s">
        <v>91</v>
      </c>
      <c r="ED5" s="19" t="s">
        <v>81</v>
      </c>
      <c r="EE5" s="19" t="s">
        <v>82</v>
      </c>
      <c r="EF5" s="19" t="s">
        <v>83</v>
      </c>
      <c r="EG5" s="19" t="s">
        <v>84</v>
      </c>
      <c r="EH5" s="19" t="s">
        <v>85</v>
      </c>
      <c r="EI5" s="19" t="s">
        <v>86</v>
      </c>
      <c r="EJ5" s="19" t="s">
        <v>87</v>
      </c>
      <c r="EK5" s="19" t="s">
        <v>88</v>
      </c>
      <c r="EL5" s="19" t="s">
        <v>89</v>
      </c>
      <c r="EM5" s="19" t="s">
        <v>90</v>
      </c>
      <c r="EN5" s="19" t="s">
        <v>91</v>
      </c>
    </row>
    <row r="6" spans="1:144" s="23" customFormat="1" x14ac:dyDescent="0.15">
      <c r="A6" s="15" t="s">
        <v>92</v>
      </c>
      <c r="B6" s="20">
        <f>B7</f>
        <v>2021</v>
      </c>
      <c r="C6" s="20">
        <f t="shared" ref="C6:W6" si="3">C7</f>
        <v>60003</v>
      </c>
      <c r="D6" s="20">
        <f t="shared" si="3"/>
        <v>46</v>
      </c>
      <c r="E6" s="20">
        <f t="shared" si="3"/>
        <v>1</v>
      </c>
      <c r="F6" s="20">
        <f t="shared" si="3"/>
        <v>0</v>
      </c>
      <c r="G6" s="20">
        <f t="shared" si="3"/>
        <v>2</v>
      </c>
      <c r="H6" s="20" t="str">
        <f t="shared" si="3"/>
        <v>山形県</v>
      </c>
      <c r="I6" s="20" t="str">
        <f t="shared" si="3"/>
        <v>法適用</v>
      </c>
      <c r="J6" s="20" t="str">
        <f t="shared" si="3"/>
        <v>水道事業</v>
      </c>
      <c r="K6" s="20" t="str">
        <f t="shared" si="3"/>
        <v>用水供給事業</v>
      </c>
      <c r="L6" s="20" t="str">
        <f t="shared" si="3"/>
        <v>B</v>
      </c>
      <c r="M6" s="20" t="str">
        <f t="shared" si="3"/>
        <v>自治体職員</v>
      </c>
      <c r="N6" s="21" t="str">
        <f t="shared" si="3"/>
        <v>-</v>
      </c>
      <c r="O6" s="21">
        <f t="shared" si="3"/>
        <v>93.29</v>
      </c>
      <c r="P6" s="21">
        <f t="shared" si="3"/>
        <v>98.91</v>
      </c>
      <c r="Q6" s="21">
        <f t="shared" si="3"/>
        <v>0</v>
      </c>
      <c r="R6" s="21">
        <f t="shared" si="3"/>
        <v>1056682</v>
      </c>
      <c r="S6" s="21">
        <f t="shared" si="3"/>
        <v>9323.14</v>
      </c>
      <c r="T6" s="21">
        <f t="shared" si="3"/>
        <v>113.34</v>
      </c>
      <c r="U6" s="21">
        <f t="shared" si="3"/>
        <v>939737</v>
      </c>
      <c r="V6" s="21">
        <f t="shared" si="3"/>
        <v>1928.91</v>
      </c>
      <c r="W6" s="21">
        <f t="shared" si="3"/>
        <v>487.19</v>
      </c>
      <c r="X6" s="22">
        <f>IF(X7="",NA(),X7)</f>
        <v>125.45</v>
      </c>
      <c r="Y6" s="22">
        <f t="shared" ref="Y6:AG6" si="4">IF(Y7="",NA(),Y7)</f>
        <v>111.31</v>
      </c>
      <c r="Z6" s="22">
        <f t="shared" si="4"/>
        <v>110.73</v>
      </c>
      <c r="AA6" s="22">
        <f t="shared" si="4"/>
        <v>115.65</v>
      </c>
      <c r="AB6" s="22">
        <f t="shared" si="4"/>
        <v>115.98</v>
      </c>
      <c r="AC6" s="22">
        <f t="shared" si="4"/>
        <v>114.26</v>
      </c>
      <c r="AD6" s="22">
        <f t="shared" si="4"/>
        <v>112.98</v>
      </c>
      <c r="AE6" s="22">
        <f t="shared" si="4"/>
        <v>112.91</v>
      </c>
      <c r="AF6" s="22">
        <f t="shared" si="4"/>
        <v>111.13</v>
      </c>
      <c r="AG6" s="22">
        <f t="shared" si="4"/>
        <v>112.49</v>
      </c>
      <c r="AH6" s="21" t="str">
        <f>IF(AH7="","",IF(AH7="-","【-】","【"&amp;SUBSTITUTE(TEXT(AH7,"#,##0.00"),"-","△")&amp;"】"))</f>
        <v>【112.49】</v>
      </c>
      <c r="AI6" s="21">
        <f>IF(AI7="",NA(),AI7)</f>
        <v>0</v>
      </c>
      <c r="AJ6" s="21">
        <f t="shared" ref="AJ6:AR6" si="5">IF(AJ7="",NA(),AJ7)</f>
        <v>0</v>
      </c>
      <c r="AK6" s="21">
        <f t="shared" si="5"/>
        <v>0</v>
      </c>
      <c r="AL6" s="21">
        <f t="shared" si="5"/>
        <v>0</v>
      </c>
      <c r="AM6" s="21">
        <f t="shared" si="5"/>
        <v>0</v>
      </c>
      <c r="AN6" s="22">
        <f t="shared" si="5"/>
        <v>10.58</v>
      </c>
      <c r="AO6" s="22">
        <f t="shared" si="5"/>
        <v>10.49</v>
      </c>
      <c r="AP6" s="22">
        <f t="shared" si="5"/>
        <v>9.92</v>
      </c>
      <c r="AQ6" s="22">
        <f t="shared" si="5"/>
        <v>12.29</v>
      </c>
      <c r="AR6" s="22">
        <f t="shared" si="5"/>
        <v>8.77</v>
      </c>
      <c r="AS6" s="21" t="str">
        <f>IF(AS7="","",IF(AS7="-","【-】","【"&amp;SUBSTITUTE(TEXT(AS7,"#,##0.00"),"-","△")&amp;"】"))</f>
        <v>【8.77】</v>
      </c>
      <c r="AT6" s="22">
        <f>IF(AT7="",NA(),AT7)</f>
        <v>1032.1600000000001</v>
      </c>
      <c r="AU6" s="22">
        <f t="shared" ref="AU6:BC6" si="6">IF(AU7="",NA(),AU7)</f>
        <v>1162.7</v>
      </c>
      <c r="AV6" s="22">
        <f t="shared" si="6"/>
        <v>1292.4000000000001</v>
      </c>
      <c r="AW6" s="22">
        <f t="shared" si="6"/>
        <v>1225.54</v>
      </c>
      <c r="AX6" s="22">
        <f t="shared" si="6"/>
        <v>1259.5</v>
      </c>
      <c r="AY6" s="22">
        <f t="shared" si="6"/>
        <v>243.44</v>
      </c>
      <c r="AZ6" s="22">
        <f t="shared" si="6"/>
        <v>258.49</v>
      </c>
      <c r="BA6" s="22">
        <f t="shared" si="6"/>
        <v>271.10000000000002</v>
      </c>
      <c r="BB6" s="22">
        <f t="shared" si="6"/>
        <v>284.45</v>
      </c>
      <c r="BC6" s="22">
        <f t="shared" si="6"/>
        <v>309.23</v>
      </c>
      <c r="BD6" s="21" t="str">
        <f>IF(BD7="","",IF(BD7="-","【-】","【"&amp;SUBSTITUTE(TEXT(BD7,"#,##0.00"),"-","△")&amp;"】"))</f>
        <v>【309.23】</v>
      </c>
      <c r="BE6" s="22">
        <f>IF(BE7="",NA(),BE7)</f>
        <v>171.65</v>
      </c>
      <c r="BF6" s="22">
        <f t="shared" ref="BF6:BN6" si="7">IF(BF7="",NA(),BF7)</f>
        <v>179.22</v>
      </c>
      <c r="BG6" s="22">
        <f t="shared" si="7"/>
        <v>158.03</v>
      </c>
      <c r="BH6" s="22">
        <f t="shared" si="7"/>
        <v>136.78</v>
      </c>
      <c r="BI6" s="22">
        <f t="shared" si="7"/>
        <v>115.93</v>
      </c>
      <c r="BJ6" s="22">
        <f t="shared" si="7"/>
        <v>303.26</v>
      </c>
      <c r="BK6" s="22">
        <f t="shared" si="7"/>
        <v>290.31</v>
      </c>
      <c r="BL6" s="22">
        <f t="shared" si="7"/>
        <v>272.95999999999998</v>
      </c>
      <c r="BM6" s="22">
        <f t="shared" si="7"/>
        <v>260.95999999999998</v>
      </c>
      <c r="BN6" s="22">
        <f t="shared" si="7"/>
        <v>240.07</v>
      </c>
      <c r="BO6" s="21" t="str">
        <f>IF(BO7="","",IF(BO7="-","【-】","【"&amp;SUBSTITUTE(TEXT(BO7,"#,##0.00"),"-","△")&amp;"】"))</f>
        <v>【240.07】</v>
      </c>
      <c r="BP6" s="22">
        <f>IF(BP7="",NA(),BP7)</f>
        <v>126.32</v>
      </c>
      <c r="BQ6" s="22">
        <f t="shared" ref="BQ6:BY6" si="8">IF(BQ7="",NA(),BQ7)</f>
        <v>109.1</v>
      </c>
      <c r="BR6" s="22">
        <f t="shared" si="8"/>
        <v>108.15</v>
      </c>
      <c r="BS6" s="22">
        <f t="shared" si="8"/>
        <v>114.11</v>
      </c>
      <c r="BT6" s="22">
        <f t="shared" si="8"/>
        <v>113.84</v>
      </c>
      <c r="BU6" s="22">
        <f t="shared" si="8"/>
        <v>114.14</v>
      </c>
      <c r="BV6" s="22">
        <f t="shared" si="8"/>
        <v>112.83</v>
      </c>
      <c r="BW6" s="22">
        <f t="shared" si="8"/>
        <v>112.84</v>
      </c>
      <c r="BX6" s="22">
        <f t="shared" si="8"/>
        <v>110.77</v>
      </c>
      <c r="BY6" s="22">
        <f t="shared" si="8"/>
        <v>112.35</v>
      </c>
      <c r="BZ6" s="21" t="str">
        <f>IF(BZ7="","",IF(BZ7="-","【-】","【"&amp;SUBSTITUTE(TEXT(BZ7,"#,##0.00"),"-","△")&amp;"】"))</f>
        <v>【112.35】</v>
      </c>
      <c r="CA6" s="22">
        <f>IF(CA7="",NA(),CA7)</f>
        <v>61.75</v>
      </c>
      <c r="CB6" s="22">
        <f t="shared" ref="CB6:CJ6" si="9">IF(CB7="",NA(),CB7)</f>
        <v>62.82</v>
      </c>
      <c r="CC6" s="22">
        <f t="shared" si="9"/>
        <v>63.97</v>
      </c>
      <c r="CD6" s="22">
        <f t="shared" si="9"/>
        <v>60.48</v>
      </c>
      <c r="CE6" s="22">
        <f t="shared" si="9"/>
        <v>61.29</v>
      </c>
      <c r="CF6" s="22">
        <f t="shared" si="9"/>
        <v>73.03</v>
      </c>
      <c r="CG6" s="22">
        <f t="shared" si="9"/>
        <v>73.86</v>
      </c>
      <c r="CH6" s="22">
        <f t="shared" si="9"/>
        <v>73.849999999999994</v>
      </c>
      <c r="CI6" s="22">
        <f t="shared" si="9"/>
        <v>73.180000000000007</v>
      </c>
      <c r="CJ6" s="22">
        <f t="shared" si="9"/>
        <v>73.05</v>
      </c>
      <c r="CK6" s="21" t="str">
        <f>IF(CK7="","",IF(CK7="-","【-】","【"&amp;SUBSTITUTE(TEXT(CK7,"#,##0.00"),"-","△")&amp;"】"))</f>
        <v>【73.05】</v>
      </c>
      <c r="CL6" s="22">
        <f>IF(CL7="",NA(),CL7)</f>
        <v>61.12</v>
      </c>
      <c r="CM6" s="22">
        <f t="shared" ref="CM6:CU6" si="10">IF(CM7="",NA(),CM7)</f>
        <v>59.32</v>
      </c>
      <c r="CN6" s="22">
        <f t="shared" si="10"/>
        <v>58.66</v>
      </c>
      <c r="CO6" s="22">
        <f t="shared" si="10"/>
        <v>58.82</v>
      </c>
      <c r="CP6" s="22">
        <f t="shared" si="10"/>
        <v>58.02</v>
      </c>
      <c r="CQ6" s="22">
        <f t="shared" si="10"/>
        <v>62.19</v>
      </c>
      <c r="CR6" s="22">
        <f t="shared" si="10"/>
        <v>61.77</v>
      </c>
      <c r="CS6" s="22">
        <f t="shared" si="10"/>
        <v>61.69</v>
      </c>
      <c r="CT6" s="22">
        <f t="shared" si="10"/>
        <v>62.26</v>
      </c>
      <c r="CU6" s="22">
        <f t="shared" si="10"/>
        <v>62.22</v>
      </c>
      <c r="CV6" s="21" t="str">
        <f>IF(CV7="","",IF(CV7="-","【-】","【"&amp;SUBSTITUTE(TEXT(CV7,"#,##0.00"),"-","△")&amp;"】"))</f>
        <v>【62.22】</v>
      </c>
      <c r="CW6" s="22">
        <f>IF(CW7="",NA(),CW7)</f>
        <v>100</v>
      </c>
      <c r="CX6" s="22">
        <f t="shared" ref="CX6:DF6" si="11">IF(CX7="",NA(),CX7)</f>
        <v>100</v>
      </c>
      <c r="CY6" s="22">
        <f t="shared" si="11"/>
        <v>100</v>
      </c>
      <c r="CZ6" s="22">
        <f t="shared" si="11"/>
        <v>100</v>
      </c>
      <c r="DA6" s="22">
        <f t="shared" si="11"/>
        <v>100</v>
      </c>
      <c r="DB6" s="22">
        <f t="shared" si="11"/>
        <v>100.05</v>
      </c>
      <c r="DC6" s="22">
        <f t="shared" si="11"/>
        <v>100.08</v>
      </c>
      <c r="DD6" s="22">
        <f t="shared" si="11"/>
        <v>100</v>
      </c>
      <c r="DE6" s="22">
        <f t="shared" si="11"/>
        <v>100.16</v>
      </c>
      <c r="DF6" s="22">
        <f t="shared" si="11"/>
        <v>100.28</v>
      </c>
      <c r="DG6" s="21" t="str">
        <f>IF(DG7="","",IF(DG7="-","【-】","【"&amp;SUBSTITUTE(TEXT(DG7,"#,##0.00"),"-","△")&amp;"】"))</f>
        <v>【100.28】</v>
      </c>
      <c r="DH6" s="22">
        <f>IF(DH7="",NA(),DH7)</f>
        <v>49.58</v>
      </c>
      <c r="DI6" s="22">
        <f t="shared" ref="DI6:DQ6" si="12">IF(DI7="",NA(),DI7)</f>
        <v>51.24</v>
      </c>
      <c r="DJ6" s="22">
        <f t="shared" si="12"/>
        <v>52.64</v>
      </c>
      <c r="DK6" s="22">
        <f t="shared" si="12"/>
        <v>54.38</v>
      </c>
      <c r="DL6" s="22">
        <f t="shared" si="12"/>
        <v>56.1</v>
      </c>
      <c r="DM6" s="22">
        <f t="shared" si="12"/>
        <v>54.73</v>
      </c>
      <c r="DN6" s="22">
        <f t="shared" si="12"/>
        <v>55.77</v>
      </c>
      <c r="DO6" s="22">
        <f t="shared" si="12"/>
        <v>56.48</v>
      </c>
      <c r="DP6" s="22">
        <f t="shared" si="12"/>
        <v>57.5</v>
      </c>
      <c r="DQ6" s="22">
        <f t="shared" si="12"/>
        <v>58.52</v>
      </c>
      <c r="DR6" s="21" t="str">
        <f>IF(DR7="","",IF(DR7="-","【-】","【"&amp;SUBSTITUTE(TEXT(DR7,"#,##0.00"),"-","△")&amp;"】"))</f>
        <v>【58.52】</v>
      </c>
      <c r="DS6" s="21">
        <f>IF(DS7="",NA(),DS7)</f>
        <v>0</v>
      </c>
      <c r="DT6" s="21">
        <f t="shared" ref="DT6:EB6" si="13">IF(DT7="",NA(),DT7)</f>
        <v>0</v>
      </c>
      <c r="DU6" s="21">
        <f t="shared" si="13"/>
        <v>0</v>
      </c>
      <c r="DV6" s="21">
        <f t="shared" si="13"/>
        <v>0</v>
      </c>
      <c r="DW6" s="21">
        <f t="shared" si="13"/>
        <v>0</v>
      </c>
      <c r="DX6" s="22">
        <f t="shared" si="13"/>
        <v>22.46</v>
      </c>
      <c r="DY6" s="22">
        <f t="shared" si="13"/>
        <v>25.84</v>
      </c>
      <c r="DZ6" s="22">
        <f t="shared" si="13"/>
        <v>27.61</v>
      </c>
      <c r="EA6" s="22">
        <f t="shared" si="13"/>
        <v>30.3</v>
      </c>
      <c r="EB6" s="22">
        <f t="shared" si="13"/>
        <v>31.74</v>
      </c>
      <c r="EC6" s="21" t="str">
        <f>IF(EC7="","",IF(EC7="-","【-】","【"&amp;SUBSTITUTE(TEXT(EC7,"#,##0.00"),"-","△")&amp;"】"))</f>
        <v>【31.74】</v>
      </c>
      <c r="ED6" s="21">
        <f>IF(ED7="",NA(),ED7)</f>
        <v>0</v>
      </c>
      <c r="EE6" s="22">
        <f t="shared" ref="EE6:EM6" si="14">IF(EE7="",NA(),EE7)</f>
        <v>1.69</v>
      </c>
      <c r="EF6" s="21">
        <f t="shared" si="14"/>
        <v>0</v>
      </c>
      <c r="EG6" s="22">
        <f t="shared" si="14"/>
        <v>0.02</v>
      </c>
      <c r="EH6" s="22">
        <f t="shared" si="14"/>
        <v>0.02</v>
      </c>
      <c r="EI6" s="22">
        <f t="shared" si="14"/>
        <v>0.27</v>
      </c>
      <c r="EJ6" s="22">
        <f t="shared" si="14"/>
        <v>0.24</v>
      </c>
      <c r="EK6" s="22">
        <f t="shared" si="14"/>
        <v>0.2</v>
      </c>
      <c r="EL6" s="22">
        <f t="shared" si="14"/>
        <v>0.32</v>
      </c>
      <c r="EM6" s="22">
        <f t="shared" si="14"/>
        <v>0.28000000000000003</v>
      </c>
      <c r="EN6" s="21" t="str">
        <f>IF(EN7="","",IF(EN7="-","【-】","【"&amp;SUBSTITUTE(TEXT(EN7,"#,##0.00"),"-","△")&amp;"】"))</f>
        <v>【0.28】</v>
      </c>
    </row>
    <row r="7" spans="1:144" s="23" customFormat="1" x14ac:dyDescent="0.15">
      <c r="A7" s="15"/>
      <c r="B7" s="24">
        <v>2021</v>
      </c>
      <c r="C7" s="24">
        <v>60003</v>
      </c>
      <c r="D7" s="24">
        <v>46</v>
      </c>
      <c r="E7" s="24">
        <v>1</v>
      </c>
      <c r="F7" s="24">
        <v>0</v>
      </c>
      <c r="G7" s="24">
        <v>2</v>
      </c>
      <c r="H7" s="24" t="s">
        <v>93</v>
      </c>
      <c r="I7" s="24" t="s">
        <v>94</v>
      </c>
      <c r="J7" s="24" t="s">
        <v>95</v>
      </c>
      <c r="K7" s="24" t="s">
        <v>96</v>
      </c>
      <c r="L7" s="24" t="s">
        <v>97</v>
      </c>
      <c r="M7" s="24" t="s">
        <v>98</v>
      </c>
      <c r="N7" s="25" t="s">
        <v>99</v>
      </c>
      <c r="O7" s="25">
        <v>93.29</v>
      </c>
      <c r="P7" s="25">
        <v>98.91</v>
      </c>
      <c r="Q7" s="25">
        <v>0</v>
      </c>
      <c r="R7" s="25">
        <v>1056682</v>
      </c>
      <c r="S7" s="25">
        <v>9323.14</v>
      </c>
      <c r="T7" s="25">
        <v>113.34</v>
      </c>
      <c r="U7" s="25">
        <v>939737</v>
      </c>
      <c r="V7" s="25">
        <v>1928.91</v>
      </c>
      <c r="W7" s="25">
        <v>487.19</v>
      </c>
      <c r="X7" s="25">
        <v>125.45</v>
      </c>
      <c r="Y7" s="25">
        <v>111.31</v>
      </c>
      <c r="Z7" s="25">
        <v>110.73</v>
      </c>
      <c r="AA7" s="25">
        <v>115.65</v>
      </c>
      <c r="AB7" s="25">
        <v>115.98</v>
      </c>
      <c r="AC7" s="25">
        <v>114.26</v>
      </c>
      <c r="AD7" s="25">
        <v>112.98</v>
      </c>
      <c r="AE7" s="25">
        <v>112.91</v>
      </c>
      <c r="AF7" s="25">
        <v>111.13</v>
      </c>
      <c r="AG7" s="25">
        <v>112.49</v>
      </c>
      <c r="AH7" s="25">
        <v>112.49</v>
      </c>
      <c r="AI7" s="25">
        <v>0</v>
      </c>
      <c r="AJ7" s="25">
        <v>0</v>
      </c>
      <c r="AK7" s="25">
        <v>0</v>
      </c>
      <c r="AL7" s="25">
        <v>0</v>
      </c>
      <c r="AM7" s="25">
        <v>0</v>
      </c>
      <c r="AN7" s="25">
        <v>10.58</v>
      </c>
      <c r="AO7" s="25">
        <v>10.49</v>
      </c>
      <c r="AP7" s="25">
        <v>9.92</v>
      </c>
      <c r="AQ7" s="25">
        <v>12.29</v>
      </c>
      <c r="AR7" s="25">
        <v>8.77</v>
      </c>
      <c r="AS7" s="25">
        <v>8.77</v>
      </c>
      <c r="AT7" s="25">
        <v>1032.1600000000001</v>
      </c>
      <c r="AU7" s="25">
        <v>1162.7</v>
      </c>
      <c r="AV7" s="25">
        <v>1292.4000000000001</v>
      </c>
      <c r="AW7" s="25">
        <v>1225.54</v>
      </c>
      <c r="AX7" s="25">
        <v>1259.5</v>
      </c>
      <c r="AY7" s="25">
        <v>243.44</v>
      </c>
      <c r="AZ7" s="25">
        <v>258.49</v>
      </c>
      <c r="BA7" s="25">
        <v>271.10000000000002</v>
      </c>
      <c r="BB7" s="25">
        <v>284.45</v>
      </c>
      <c r="BC7" s="25">
        <v>309.23</v>
      </c>
      <c r="BD7" s="25">
        <v>309.23</v>
      </c>
      <c r="BE7" s="25">
        <v>171.65</v>
      </c>
      <c r="BF7" s="25">
        <v>179.22</v>
      </c>
      <c r="BG7" s="25">
        <v>158.03</v>
      </c>
      <c r="BH7" s="25">
        <v>136.78</v>
      </c>
      <c r="BI7" s="25">
        <v>115.93</v>
      </c>
      <c r="BJ7" s="25">
        <v>303.26</v>
      </c>
      <c r="BK7" s="25">
        <v>290.31</v>
      </c>
      <c r="BL7" s="25">
        <v>272.95999999999998</v>
      </c>
      <c r="BM7" s="25">
        <v>260.95999999999998</v>
      </c>
      <c r="BN7" s="25">
        <v>240.07</v>
      </c>
      <c r="BO7" s="25">
        <v>240.07</v>
      </c>
      <c r="BP7" s="25">
        <v>126.32</v>
      </c>
      <c r="BQ7" s="25">
        <v>109.1</v>
      </c>
      <c r="BR7" s="25">
        <v>108.15</v>
      </c>
      <c r="BS7" s="25">
        <v>114.11</v>
      </c>
      <c r="BT7" s="25">
        <v>113.84</v>
      </c>
      <c r="BU7" s="25">
        <v>114.14</v>
      </c>
      <c r="BV7" s="25">
        <v>112.83</v>
      </c>
      <c r="BW7" s="25">
        <v>112.84</v>
      </c>
      <c r="BX7" s="25">
        <v>110.77</v>
      </c>
      <c r="BY7" s="25">
        <v>112.35</v>
      </c>
      <c r="BZ7" s="25">
        <v>112.35</v>
      </c>
      <c r="CA7" s="25">
        <v>61.75</v>
      </c>
      <c r="CB7" s="25">
        <v>62.82</v>
      </c>
      <c r="CC7" s="25">
        <v>63.97</v>
      </c>
      <c r="CD7" s="25">
        <v>60.48</v>
      </c>
      <c r="CE7" s="25">
        <v>61.29</v>
      </c>
      <c r="CF7" s="25">
        <v>73.03</v>
      </c>
      <c r="CG7" s="25">
        <v>73.86</v>
      </c>
      <c r="CH7" s="25">
        <v>73.849999999999994</v>
      </c>
      <c r="CI7" s="25">
        <v>73.180000000000007</v>
      </c>
      <c r="CJ7" s="25">
        <v>73.05</v>
      </c>
      <c r="CK7" s="25">
        <v>73.05</v>
      </c>
      <c r="CL7" s="25">
        <v>61.12</v>
      </c>
      <c r="CM7" s="25">
        <v>59.32</v>
      </c>
      <c r="CN7" s="25">
        <v>58.66</v>
      </c>
      <c r="CO7" s="25">
        <v>58.82</v>
      </c>
      <c r="CP7" s="25">
        <v>58.02</v>
      </c>
      <c r="CQ7" s="25">
        <v>62.19</v>
      </c>
      <c r="CR7" s="25">
        <v>61.77</v>
      </c>
      <c r="CS7" s="25">
        <v>61.69</v>
      </c>
      <c r="CT7" s="25">
        <v>62.26</v>
      </c>
      <c r="CU7" s="25">
        <v>62.22</v>
      </c>
      <c r="CV7" s="25">
        <v>62.22</v>
      </c>
      <c r="CW7" s="25">
        <v>100</v>
      </c>
      <c r="CX7" s="25">
        <v>100</v>
      </c>
      <c r="CY7" s="25">
        <v>100</v>
      </c>
      <c r="CZ7" s="25">
        <v>100</v>
      </c>
      <c r="DA7" s="25">
        <v>100</v>
      </c>
      <c r="DB7" s="25">
        <v>100.05</v>
      </c>
      <c r="DC7" s="25">
        <v>100.08</v>
      </c>
      <c r="DD7" s="25">
        <v>100</v>
      </c>
      <c r="DE7" s="25">
        <v>100.16</v>
      </c>
      <c r="DF7" s="25">
        <v>100.28</v>
      </c>
      <c r="DG7" s="25">
        <v>100.28</v>
      </c>
      <c r="DH7" s="25">
        <v>49.58</v>
      </c>
      <c r="DI7" s="25">
        <v>51.24</v>
      </c>
      <c r="DJ7" s="25">
        <v>52.64</v>
      </c>
      <c r="DK7" s="25">
        <v>54.38</v>
      </c>
      <c r="DL7" s="25">
        <v>56.1</v>
      </c>
      <c r="DM7" s="25">
        <v>54.73</v>
      </c>
      <c r="DN7" s="25">
        <v>55.77</v>
      </c>
      <c r="DO7" s="25">
        <v>56.48</v>
      </c>
      <c r="DP7" s="25">
        <v>57.5</v>
      </c>
      <c r="DQ7" s="25">
        <v>58.52</v>
      </c>
      <c r="DR7" s="25">
        <v>58.52</v>
      </c>
      <c r="DS7" s="25">
        <v>0</v>
      </c>
      <c r="DT7" s="25">
        <v>0</v>
      </c>
      <c r="DU7" s="25">
        <v>0</v>
      </c>
      <c r="DV7" s="25">
        <v>0</v>
      </c>
      <c r="DW7" s="25">
        <v>0</v>
      </c>
      <c r="DX7" s="25">
        <v>22.46</v>
      </c>
      <c r="DY7" s="25">
        <v>25.84</v>
      </c>
      <c r="DZ7" s="25">
        <v>27.61</v>
      </c>
      <c r="EA7" s="25">
        <v>30.3</v>
      </c>
      <c r="EB7" s="25">
        <v>31.74</v>
      </c>
      <c r="EC7" s="25">
        <v>31.74</v>
      </c>
      <c r="ED7" s="25">
        <v>0</v>
      </c>
      <c r="EE7" s="25">
        <v>1.69</v>
      </c>
      <c r="EF7" s="25">
        <v>0</v>
      </c>
      <c r="EG7" s="25">
        <v>0.02</v>
      </c>
      <c r="EH7" s="25">
        <v>0.02</v>
      </c>
      <c r="EI7" s="25">
        <v>0.27</v>
      </c>
      <c r="EJ7" s="25">
        <v>0.24</v>
      </c>
      <c r="EK7" s="25">
        <v>0.2</v>
      </c>
      <c r="EL7" s="25">
        <v>0.32</v>
      </c>
      <c r="EM7" s="25">
        <v>0.28000000000000003</v>
      </c>
      <c r="EN7" s="25">
        <v>0.28000000000000003</v>
      </c>
    </row>
    <row r="8" spans="1:144" x14ac:dyDescent="0.15"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7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7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7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7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7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7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7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7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7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7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7"/>
    </row>
    <row r="9" spans="1:144" x14ac:dyDescent="0.15">
      <c r="A9" s="28"/>
      <c r="B9" s="28" t="s">
        <v>100</v>
      </c>
      <c r="C9" s="28" t="s">
        <v>101</v>
      </c>
      <c r="D9" s="28" t="s">
        <v>102</v>
      </c>
      <c r="E9" s="28" t="s">
        <v>103</v>
      </c>
      <c r="F9" s="28" t="s">
        <v>104</v>
      </c>
      <c r="X9" s="26"/>
      <c r="Y9" s="26"/>
      <c r="Z9" s="26"/>
      <c r="AA9" s="26"/>
      <c r="AB9" s="26"/>
      <c r="AC9" s="26"/>
      <c r="AD9" s="26"/>
      <c r="AE9" s="26"/>
      <c r="AF9" s="26"/>
      <c r="AG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D9" s="26"/>
      <c r="EE9" s="26"/>
      <c r="EF9" s="26"/>
      <c r="EG9" s="26"/>
      <c r="EH9" s="26"/>
      <c r="EI9" s="26"/>
      <c r="EJ9" s="26"/>
      <c r="EK9" s="26"/>
      <c r="EL9" s="26"/>
      <c r="EM9" s="26"/>
    </row>
    <row r="10" spans="1:144" x14ac:dyDescent="0.15">
      <c r="A10" s="28" t="s">
        <v>44</v>
      </c>
      <c r="B10" s="29">
        <f t="shared" ref="B10:C10" si="15">DATEVALUE($B7+12-B11&amp;"/1/"&amp;B12)</f>
        <v>47119</v>
      </c>
      <c r="C10" s="29">
        <f t="shared" si="15"/>
        <v>47484</v>
      </c>
      <c r="D10" s="30">
        <f>DATEVALUE($B7+12-D11&amp;"/1/"&amp;D12)</f>
        <v>47849</v>
      </c>
      <c r="E10" s="30">
        <f>DATEVALUE($B7+12-E11&amp;"/1/"&amp;E12)</f>
        <v>48215</v>
      </c>
      <c r="F10" s="30">
        <f>DATEVALUE($B7+12-F11&amp;"/1/"&amp;F12)</f>
        <v>48582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106</v>
      </c>
    </row>
    <row r="13" spans="1:144" x14ac:dyDescent="0.15">
      <c r="B13" t="s">
        <v>107</v>
      </c>
      <c r="C13" t="s">
        <v>108</v>
      </c>
      <c r="D13" t="s">
        <v>109</v>
      </c>
      <c r="E13" t="s">
        <v>109</v>
      </c>
      <c r="F13" t="s">
        <v>109</v>
      </c>
      <c r="G13" t="s">
        <v>110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user</cp:lastModifiedBy>
  <cp:lastPrinted>2023-01-26T09:19:35Z</cp:lastPrinted>
  <dcterms:created xsi:type="dcterms:W3CDTF">2022-12-01T00:53:35Z</dcterms:created>
  <dcterms:modified xsi:type="dcterms:W3CDTF">2023-01-26T09:20:02Z</dcterms:modified>
  <cp:category/>
</cp:coreProperties>
</file>