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fsv01\04財務課\020　決算関係\01　決算関係\R3決算\70_経営比較分析表（R3決算）\03 作業依頼\サテ回答\"/>
    </mc:Choice>
  </mc:AlternateContent>
  <workbookProtection workbookAlgorithmName="SHA-512" workbookHashValue="BKZL07S/7nriGq1x4/+ZuYDWbSOJVkZpfgzJtrR1DwPrFq8arwaoMcS8IuH3QC4eAMJOv37AR4lDxZ9mpLSc7w==" workbookSaltValue="UxfOYWfi9rR4HaKkfMwBEA==" workbookSpinCount="100000" lockStructure="1"/>
  <bookViews>
    <workbookView xWindow="-120" yWindow="-120" windowWidth="20730" windowHeight="111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IZ32" i="4"/>
  <c r="MN54" i="4"/>
  <c r="MN32" i="4"/>
  <c r="C11" i="5"/>
  <c r="D11" i="5"/>
  <c r="E11" i="5"/>
  <c r="B11" i="5"/>
  <c r="FH78" i="4" l="1"/>
  <c r="DS54" i="4"/>
  <c r="DS32" i="4"/>
  <c r="AN78" i="4"/>
  <c r="AE54" i="4"/>
  <c r="AE32" i="4"/>
  <c r="KU54" i="4"/>
  <c r="KU32" i="4"/>
  <c r="KC78" i="4"/>
  <c r="HG54" i="4"/>
  <c r="HG32"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<sst xmlns="http://schemas.openxmlformats.org/spreadsheetml/2006/main" count="328" uniqueCount="183">
  <si>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</si>
  <si>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</si>
  <si>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</si>
  <si>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</si>
  <si>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</si>
  <si>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</si>
  <si>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</si>
  <si>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</si>
  <si>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</si>
  <si>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</si>
  <si>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</si>
  <si>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</si>
  <si>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</si>
  <si>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</si>
  <si>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</si>
  <si>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</si>
  <si>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</si>
  <si>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</si>
  <si>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</si>
  <si>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</si>
  <si>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</si>
  <si>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</si>
  <si>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</si>
  <si>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</si>
  <si>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</si>
  <si>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</si>
  <si>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</si>
  <si>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</si>
  <si>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</si>
  <si>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</si>
  <si>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</si>
  <si>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</si>
  <si>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</si>
  <si>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</si>
  <si>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</si>
  <si>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</si>
  <si>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</si>
  <si>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</si>
  <si>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</si>
  <si>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</si>
  <si>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</si>
  <si>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</si>
  <si>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</si>
  <si>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</si>
  <si>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</si>
  <si>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</si>
  <si>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</si>
  <si>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</si>
  <si>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</si>
  <si>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</si>
  <si>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</si>
  <si>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</si>
  <si>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</si>
  <si>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</si>
  <si>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</si>
  <si>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</si>
  <si>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</si>
  <si>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</si>
  <si>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</si>
  <si>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</si>
  <si>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</si>
  <si>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</si>
  <si>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</si>
  <si>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</si>
  <si>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</si>
  <si>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</si>
  <si>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</si>
  <si>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</si>
  <si>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</si>
  <si>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</si>
  <si>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</si>
  <si>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</si>
  <si>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</si>
  <si>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</si>
  <si>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</si>
  <si>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</si>
  <si>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</si>
  <si>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</si>
  <si>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</si>
  <si>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</si>
  <si>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</si>
  <si>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</si>
  <si>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</si>
  <si>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</si>
  <si>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</si>
  <si>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</si>
  <si>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</si>
  <si>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</si>
  <si>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</si>
  <si>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</si>
  <si>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</si>
  <si>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</si>
  <si>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</si>
  <si>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</si>
  <si>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</si>
  <si>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</si>
  <si>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</si>
  <si>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</si>
  <si>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</si>
  <si>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</si>
  <si>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</si>
  <si>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</si>
  <si>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</si>
  <si>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</si>
  <si>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</si>
  <si>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</si>
  <si>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</si>
  <si>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</si>
  <si>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</si>
  <si>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</si>
  <si>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</si>
  <si>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</si>
  <si>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</si>
  <si>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</si>
  <si>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</si>
  <si>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</si>
  <si>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</si>
  <si>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</si>
  <si>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</si>
  <si>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</si>
  <si>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</si>
  <si>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</si>
  <si>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</si>
  <si>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</si>
  <si>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</si>
  <si>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</si>
  <si>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</si>
  <si>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</si>
  <si>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</si>
  <si>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</si>
  <si>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</si>
  <si>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</si>
  <si>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</si>
  <si>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</si>
  <si>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</si>
  <si>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</si>
  <si>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</si>
  <si>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</si>
  <si>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</si>
  <si>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</si>
  <si>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</si>
  <si>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</si>
  <si>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</si>
  <si>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</si>
  <si>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</si>
  <si>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</si>
  <si>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</si>
  <si>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</si>
  <si>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</si>
  <si>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</si>
  <si>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</si>
  <si>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</si>
  <si>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</si>
  <si>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</si>
  <si>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</si>
  <si>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</si>
  <si>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</si>
  <si>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</si>
  <si>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</si>
  <si>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</si>
  <si>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</si>
  <si>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</si>
  <si>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</si>
  <si>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</si>
  <si>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公立置賜長井病院</t>
  </si>
  <si>
    <t>条例全部</t>
  </si>
  <si>
    <t>病院事業</t>
  </si>
  <si>
    <t>一般病院</t>
  </si>
  <si>
    <t>50床以上～100床未満</t>
  </si>
  <si>
    <t>非設置</t>
  </si>
  <si>
    <t>直営</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</si>
  <si>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</si>
  <si>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</si>
  <si>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</si>
  <si>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</si>
  <si>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</si>
  <si>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</si>
  <si>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</si>
  <si>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</si>
  <si>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「経常収支比率」は、平均値よりも4.8ポイント上回り、前年度より7.8ポイント増加している。「医業収支比率」は、平均値よりも5.7ポイント上回り、前年度より13.5ポイント増加している。
　要因として、入院患者数が新型コロナ流行前程度に回復するとともに、新型コロナワクチン接種費用請求により医業収益が増加し、一方、病院改築に伴う建物解体の実績がなかったことにより固定資産除却費が減少したことが挙げられる。</t>
    <rPh sb="11" eb="14">
      <t>ヘイキンチ</t>
    </rPh>
    <rPh sb="24" eb="26">
      <t>ウワマワ</t>
    </rPh>
    <rPh sb="40" eb="42">
      <t>ゾウカ</t>
    </rPh>
    <rPh sb="70" eb="71">
      <t>ウエ</t>
    </rPh>
    <rPh sb="74" eb="77">
      <t>ゼンネンド</t>
    </rPh>
    <rPh sb="87" eb="89">
      <t>ゾウカ</t>
    </rPh>
    <rPh sb="96" eb="98">
      <t>ヨウイン</t>
    </rPh>
    <rPh sb="102" eb="104">
      <t>ニュウイン</t>
    </rPh>
    <rPh sb="104" eb="106">
      <t>カンジャ</t>
    </rPh>
    <rPh sb="106" eb="107">
      <t>スウ</t>
    </rPh>
    <rPh sb="108" eb="110">
      <t>シンガタ</t>
    </rPh>
    <rPh sb="113" eb="115">
      <t>リュウコウ</t>
    </rPh>
    <rPh sb="115" eb="116">
      <t>マエ</t>
    </rPh>
    <rPh sb="116" eb="118">
      <t>テイド</t>
    </rPh>
    <rPh sb="119" eb="121">
      <t>カイフク</t>
    </rPh>
    <rPh sb="128" eb="130">
      <t>シンガタ</t>
    </rPh>
    <rPh sb="137" eb="139">
      <t>セッシュ</t>
    </rPh>
    <rPh sb="139" eb="141">
      <t>ヒヨウ</t>
    </rPh>
    <rPh sb="141" eb="143">
      <t>セイキュウ</t>
    </rPh>
    <rPh sb="146" eb="148">
      <t>イギョウ</t>
    </rPh>
    <rPh sb="148" eb="150">
      <t>シュウエキ</t>
    </rPh>
    <rPh sb="151" eb="153">
      <t>ゾウカ</t>
    </rPh>
    <rPh sb="155" eb="157">
      <t>イッポウ</t>
    </rPh>
    <rPh sb="158" eb="160">
      <t>ビョウイン</t>
    </rPh>
    <rPh sb="160" eb="162">
      <t>カイチク</t>
    </rPh>
    <rPh sb="163" eb="164">
      <t>トモナ</t>
    </rPh>
    <rPh sb="165" eb="167">
      <t>タテモノ</t>
    </rPh>
    <rPh sb="167" eb="169">
      <t>カイタイ</t>
    </rPh>
    <rPh sb="170" eb="172">
      <t>ジッセキ</t>
    </rPh>
    <rPh sb="182" eb="184">
      <t>コテイ</t>
    </rPh>
    <rPh sb="184" eb="186">
      <t>シサン</t>
    </rPh>
    <rPh sb="186" eb="188">
      <t>ジョキャク</t>
    </rPh>
    <rPh sb="188" eb="189">
      <t>ヒ</t>
    </rPh>
    <rPh sb="190" eb="192">
      <t>ゲンショウ</t>
    </rPh>
    <rPh sb="197" eb="198">
      <t>ア</t>
    </rPh>
    <phoneticPr fontId="5"/>
  </si>
  <si>
    <t>　公立置賜長井病院は、高度医療や救急医療を提供する公立置賜総合病院との機能分化及び密接な連携を図りながら、より住民に身近なサテライト医療施設として、初期医療や回復期医療を提供している。
　また、『長井市地域包括支援センター長井病院支所』・『長井市訪問看護ステーション』・医師会による『地域在宅医療連携推進室』を院内に開設し、地域医療との連携に取り組んでいる。</t>
    <rPh sb="13" eb="15">
      <t>イリョウ</t>
    </rPh>
    <rPh sb="16" eb="18">
      <t>キュウキュウ</t>
    </rPh>
    <rPh sb="18" eb="20">
      <t>イリョウ</t>
    </rPh>
    <rPh sb="35" eb="37">
      <t>キノウ</t>
    </rPh>
    <rPh sb="37" eb="39">
      <t>ブンカ</t>
    </rPh>
    <rPh sb="39" eb="40">
      <t>オヨ</t>
    </rPh>
    <rPh sb="98" eb="101">
      <t>ナガイシ</t>
    </rPh>
    <rPh sb="101" eb="107">
      <t>チイキホウカツシエン</t>
    </rPh>
    <rPh sb="111" eb="113">
      <t>ナガイ</t>
    </rPh>
    <rPh sb="113" eb="115">
      <t>ビョウイン</t>
    </rPh>
    <rPh sb="115" eb="117">
      <t>シショ</t>
    </rPh>
    <rPh sb="120" eb="123">
      <t>ナガイシ</t>
    </rPh>
    <rPh sb="123" eb="127">
      <t>ホウモンカンゴ</t>
    </rPh>
    <rPh sb="135" eb="138">
      <t>イシカイ</t>
    </rPh>
    <rPh sb="142" eb="144">
      <t>チイキ</t>
    </rPh>
    <rPh sb="144" eb="146">
      <t>ザイタク</t>
    </rPh>
    <rPh sb="146" eb="148">
      <t>イリョウ</t>
    </rPh>
    <rPh sb="148" eb="150">
      <t>レンケイ</t>
    </rPh>
    <rPh sb="150" eb="152">
      <t>スイシン</t>
    </rPh>
    <rPh sb="152" eb="153">
      <t>シツ</t>
    </rPh>
    <rPh sb="155" eb="157">
      <t>インナイ</t>
    </rPh>
    <rPh sb="158" eb="160">
      <t>カイセツ</t>
    </rPh>
    <rPh sb="162" eb="164">
      <t>チイキ</t>
    </rPh>
    <rPh sb="164" eb="166">
      <t>イリョウ</t>
    </rPh>
    <rPh sb="168" eb="170">
      <t>レンケイ</t>
    </rPh>
    <rPh sb="171" eb="172">
      <t>ト</t>
    </rPh>
    <rPh sb="173" eb="174">
      <t>ク</t>
    </rPh>
    <phoneticPr fontId="5"/>
  </si>
  <si>
    <t>　医業収益の増加と医業費用の減少により「経常収支比率」及び「医業収支比率」は昨年度より改善した。
　今後、特に外来患者数の減少が進むと予想されるため、引き続き医業収支を改善し、経営基盤の強化に努める必要がある。
　病院建物の耐震性不足や老朽化等に伴う病院改築事業（ECI方式による工事）は、令和元年度に着工し、令和４年度に完了の予定である。</t>
    <rPh sb="1" eb="3">
      <t>イギョウ</t>
    </rPh>
    <rPh sb="3" eb="5">
      <t>シュウエキ</t>
    </rPh>
    <rPh sb="6" eb="8">
      <t>ゾウカ</t>
    </rPh>
    <rPh sb="9" eb="11">
      <t>イギョウ</t>
    </rPh>
    <rPh sb="11" eb="13">
      <t>ヒヨウ</t>
    </rPh>
    <rPh sb="14" eb="16">
      <t>ゲンショウ</t>
    </rPh>
    <rPh sb="27" eb="28">
      <t>オヨ</t>
    </rPh>
    <rPh sb="38" eb="41">
      <t>サクネンド</t>
    </rPh>
    <rPh sb="43" eb="45">
      <t>カイゼン</t>
    </rPh>
    <rPh sb="53" eb="54">
      <t>トク</t>
    </rPh>
    <rPh sb="55" eb="60">
      <t>ガイライカンジャスウ</t>
    </rPh>
    <rPh sb="121" eb="122">
      <t>トウ</t>
    </rPh>
    <rPh sb="123" eb="124">
      <t>トモナ</t>
    </rPh>
    <rPh sb="125" eb="127">
      <t>ビョウイン</t>
    </rPh>
    <rPh sb="127" eb="129">
      <t>カイチク</t>
    </rPh>
    <rPh sb="129" eb="131">
      <t>ジギョウ</t>
    </rPh>
    <rPh sb="140" eb="142">
      <t>コウジ</t>
    </rPh>
    <rPh sb="145" eb="150">
      <t>レイワガンネンド</t>
    </rPh>
    <rPh sb="151" eb="153">
      <t>チャッコウ</t>
    </rPh>
    <rPh sb="155" eb="157">
      <t>レイワ</t>
    </rPh>
    <rPh sb="158" eb="159">
      <t>ネン</t>
    </rPh>
    <rPh sb="159" eb="160">
      <t>ド</t>
    </rPh>
    <rPh sb="161" eb="163">
      <t>カンリョウ</t>
    </rPh>
    <rPh sb="164" eb="166">
      <t>ヨテイ</t>
    </rPh>
    <phoneticPr fontId="5"/>
  </si>
  <si>
    <t>　「有形固定資産減価償却率」は、前年度より2.9ポイント増加したものの、平均値より1.7ポイント下回っている。
　「器械備品減価償却率」は、前年度より0.6ポイント増加し、平均値より5.0ポイント上回っている。
　令和3年度決算時において、病院改築事業中であり、一部新棟が稼働していることから、有形固定資産減価償却率は平均を下回っているが、平成12年度に市立病院を一部事務組合立病院に再編統合した際、既存財産をそのまま一部事務組合に移管したため、法定耐用年数を大きく超える医療機器があるなど保有資産の老朽化が進んでいる。</t>
    <rPh sb="28" eb="30">
      <t>ゾウカ</t>
    </rPh>
    <rPh sb="48" eb="49">
      <t>シタ</t>
    </rPh>
    <rPh sb="107" eb="109">
      <t>レイワ</t>
    </rPh>
    <rPh sb="110" eb="112">
      <t>ネンド</t>
    </rPh>
    <rPh sb="112" eb="115">
      <t>ケッサンジ</t>
    </rPh>
    <rPh sb="147" eb="153">
      <t>ユウケイコテイシサン</t>
    </rPh>
    <rPh sb="153" eb="155">
      <t>ゲンカ</t>
    </rPh>
    <rPh sb="155" eb="157">
      <t>ショウキャク</t>
    </rPh>
    <rPh sb="157" eb="158">
      <t>リツ</t>
    </rPh>
    <rPh sb="159" eb="161">
      <t>ヘイキン</t>
    </rPh>
    <rPh sb="162" eb="164">
      <t>シタマワ</t>
    </rPh>
    <rPh sb="177" eb="179">
      <t>シリツ</t>
    </rPh>
    <rPh sb="179" eb="181">
      <t>ビョウイン</t>
    </rPh>
    <rPh sb="182" eb="184">
      <t>イチブ</t>
    </rPh>
    <rPh sb="184" eb="188">
      <t>ジムクミアイ</t>
    </rPh>
    <rPh sb="188" eb="189">
      <t>リツ</t>
    </rPh>
    <rPh sb="189" eb="191">
      <t>ビョウイン</t>
    </rPh>
    <rPh sb="209" eb="211">
      <t>イチブ</t>
    </rPh>
    <rPh sb="211" eb="213">
      <t>ジム</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</si>
</sst>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58.4</c:v>
                </c:pt>
                <c:pt idx="1">
                  <c:v>81.5</c:v>
                </c:pt>
                <c:pt idx="2">
                  <c:v>85</c:v>
                </c:pt>
                <c:pt idx="3">
                  <c:v>81.2</c:v>
                </c:pt>
                <c:pt idx="4">
                  <c:v>86.3</c:v>
                </c:pt>
              </c:numCache>
            </c:numRef>
          </c:val>
          <c:extLst xmlns:c16r2="http://schemas.microsoft.com/office/drawing/2015/06/chart">
            <c:ext xmlns:c16="http://schemas.microsoft.com/office/drawing/2014/chart" uri="{C3380CC4-5D6E-409C-BE32-E72D297353CC}">
              <c16:uniqueId val="{00000000-E2B6-4353-B385-4E3B9C63092D}"/>
            </c:ext>
          </c:extLst>
        </c:ser>
        <c:dLbls>
          <c:showLegendKey val="0"/>
          <c:showVal val="0"/>
          <c:showCatName val="0"/>
          <c:showSerName val="0"/>
          <c:showPercent val="0"/>
          <c:showBubbleSize val="0"/>
        </c:dLbls>
        <c:gapWidth val="150"/>
        <c:axId val="333377352"/>
        <c:axId val="33338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66.900000000000006</c:v>
                </c:pt>
                <c:pt idx="2">
                  <c:v>66.099999999999994</c:v>
                </c:pt>
                <c:pt idx="3">
                  <c:v>62.3</c:v>
                </c:pt>
                <c:pt idx="4">
                  <c:v>62.1</c:v>
                </c:pt>
              </c:numCache>
            </c:numRef>
          </c:val>
          <c:smooth val="0"/>
          <c:extLst xmlns:c16r2="http://schemas.microsoft.com/office/drawing/2015/06/chart">
            <c:ext xmlns:c16="http://schemas.microsoft.com/office/drawing/2014/chart" uri="{C3380CC4-5D6E-409C-BE32-E72D297353CC}">
              <c16:uniqueId val="{00000001-E2B6-4353-B385-4E3B9C63092D}"/>
            </c:ext>
          </c:extLst>
        </c:ser>
        <c:dLbls>
          <c:showLegendKey val="0"/>
          <c:showVal val="0"/>
          <c:showCatName val="0"/>
          <c:showSerName val="0"/>
          <c:showPercent val="0"/>
          <c:showBubbleSize val="0"/>
        </c:dLbls>
        <c:marker val="1"/>
        <c:smooth val="0"/>
        <c:axId val="333377352"/>
        <c:axId val="333380880"/>
      </c:lineChart>
      <c:catAx>
        <c:axId val="333377352"/>
        <c:scaling>
          <c:orientation val="minMax"/>
        </c:scaling>
        <c:delete val="1"/>
        <c:axPos val="b"/>
        <c:numFmt formatCode="General" sourceLinked="1"/>
        <c:majorTickMark val="none"/>
        <c:minorTickMark val="none"/>
        <c:tickLblPos val="none"/>
        <c:crossAx val="333380880"/>
        <c:crosses val="autoZero"/>
        <c:auto val="1"/>
        <c:lblAlgn val="ctr"/>
        <c:lblOffset val="100"/>
        <c:noMultiLvlLbl val="1"/>
      </c:catAx>
      <c:valAx>
        <c:axId val="33338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37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10594</c:v>
                </c:pt>
                <c:pt idx="1">
                  <c:v>11285</c:v>
                </c:pt>
                <c:pt idx="2">
                  <c:v>10972</c:v>
                </c:pt>
                <c:pt idx="3">
                  <c:v>10558</c:v>
                </c:pt>
                <c:pt idx="4">
                  <c:v>10780</c:v>
                </c:pt>
              </c:numCache>
            </c:numRef>
          </c:val>
          <c:extLst xmlns:c16r2="http://schemas.microsoft.com/office/drawing/2015/06/chart">
            <c:ext xmlns:c16="http://schemas.microsoft.com/office/drawing/2014/chart" uri="{C3380CC4-5D6E-409C-BE32-E72D297353CC}">
              <c16:uniqueId val="{00000000-A9B3-4DC6-9C7E-2645DBCDCEB3}"/>
            </c:ext>
          </c:extLst>
        </c:ser>
        <c:dLbls>
          <c:showLegendKey val="0"/>
          <c:showVal val="0"/>
          <c:showCatName val="0"/>
          <c:showSerName val="0"/>
          <c:showPercent val="0"/>
          <c:showBubbleSize val="0"/>
        </c:dLbls>
        <c:gapWidth val="150"/>
        <c:axId val="388691808"/>
        <c:axId val="3886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9060</c:v>
                </c:pt>
                <c:pt idx="2">
                  <c:v>9135</c:v>
                </c:pt>
                <c:pt idx="3">
                  <c:v>9509</c:v>
                </c:pt>
                <c:pt idx="4">
                  <c:v>9548</c:v>
                </c:pt>
              </c:numCache>
            </c:numRef>
          </c:val>
          <c:smooth val="0"/>
          <c:extLst xmlns:c16r2="http://schemas.microsoft.com/office/drawing/2015/06/chart">
            <c:ext xmlns:c16="http://schemas.microsoft.com/office/drawing/2014/chart" uri="{C3380CC4-5D6E-409C-BE32-E72D297353CC}">
              <c16:uniqueId val="{00000001-A9B3-4DC6-9C7E-2645DBCDCEB3}"/>
            </c:ext>
          </c:extLst>
        </c:ser>
        <c:dLbls>
          <c:showLegendKey val="0"/>
          <c:showVal val="0"/>
          <c:showCatName val="0"/>
          <c:showSerName val="0"/>
          <c:showPercent val="0"/>
          <c:showBubbleSize val="0"/>
        </c:dLbls>
        <c:marker val="1"/>
        <c:smooth val="0"/>
        <c:axId val="388691808"/>
        <c:axId val="388692592"/>
      </c:lineChart>
      <c:catAx>
        <c:axId val="388691808"/>
        <c:scaling>
          <c:orientation val="minMax"/>
        </c:scaling>
        <c:delete val="1"/>
        <c:axPos val="b"/>
        <c:numFmt formatCode="General" sourceLinked="1"/>
        <c:majorTickMark val="none"/>
        <c:minorTickMark val="none"/>
        <c:tickLblPos val="none"/>
        <c:crossAx val="388692592"/>
        <c:crosses val="autoZero"/>
        <c:auto val="1"/>
        <c:lblAlgn val="ctr"/>
        <c:lblOffset val="100"/>
        <c:noMultiLvlLbl val="1"/>
      </c:catAx>
      <c:valAx>
        <c:axId val="38869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6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19568</c:v>
                </c:pt>
                <c:pt idx="1">
                  <c:v>23451</c:v>
                </c:pt>
                <c:pt idx="2">
                  <c:v>24528</c:v>
                </c:pt>
                <c:pt idx="3">
                  <c:v>25685</c:v>
                </c:pt>
                <c:pt idx="4">
                  <c:v>25194</c:v>
                </c:pt>
              </c:numCache>
            </c:numRef>
          </c:val>
          <c:extLst xmlns:c16r2="http://schemas.microsoft.com/office/drawing/2015/06/chart">
            <c:ext xmlns:c16="http://schemas.microsoft.com/office/drawing/2014/chart" uri="{C3380CC4-5D6E-409C-BE32-E72D297353CC}">
              <c16:uniqueId val="{00000000-FBDF-4CC1-A446-0EAAFFF36574}"/>
            </c:ext>
          </c:extLst>
        </c:ser>
        <c:dLbls>
          <c:showLegendKey val="0"/>
          <c:showVal val="0"/>
          <c:showCatName val="0"/>
          <c:showSerName val="0"/>
          <c:showPercent val="0"/>
          <c:showBubbleSize val="0"/>
        </c:dLbls>
        <c:gapWidth val="150"/>
        <c:axId val="388133160"/>
        <c:axId val="38813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25711</c:v>
                </c:pt>
                <c:pt idx="2">
                  <c:v>26415</c:v>
                </c:pt>
                <c:pt idx="3">
                  <c:v>27227</c:v>
                </c:pt>
                <c:pt idx="4">
                  <c:v>28176</c:v>
                </c:pt>
              </c:numCache>
            </c:numRef>
          </c:val>
          <c:smooth val="0"/>
          <c:extLst xmlns:c16r2="http://schemas.microsoft.com/office/drawing/2015/06/chart">
            <c:ext xmlns:c16="http://schemas.microsoft.com/office/drawing/2014/chart" uri="{C3380CC4-5D6E-409C-BE32-E72D297353CC}">
              <c16:uniqueId val="{00000001-FBDF-4CC1-A446-0EAAFFF36574}"/>
            </c:ext>
          </c:extLst>
        </c:ser>
        <c:dLbls>
          <c:showLegendKey val="0"/>
          <c:showVal val="0"/>
          <c:showCatName val="0"/>
          <c:showSerName val="0"/>
          <c:showPercent val="0"/>
          <c:showBubbleSize val="0"/>
        </c:dLbls>
        <c:marker val="1"/>
        <c:smooth val="0"/>
        <c:axId val="388133160"/>
        <c:axId val="388133552"/>
      </c:lineChart>
      <c:catAx>
        <c:axId val="388133160"/>
        <c:scaling>
          <c:orientation val="minMax"/>
        </c:scaling>
        <c:delete val="1"/>
        <c:axPos val="b"/>
        <c:numFmt formatCode="General" sourceLinked="1"/>
        <c:majorTickMark val="none"/>
        <c:minorTickMark val="none"/>
        <c:tickLblPos val="none"/>
        <c:crossAx val="388133552"/>
        <c:crosses val="autoZero"/>
        <c:auto val="1"/>
        <c:lblAlgn val="ctr"/>
        <c:lblOffset val="100"/>
        <c:noMultiLvlLbl val="1"/>
      </c:catAx>
      <c:valAx>
        <c:axId val="388133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13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9.8000000000000007</c:v>
                </c:pt>
                <c:pt idx="1">
                  <c:v>12.9</c:v>
                </c:pt>
                <c:pt idx="2">
                  <c:v>16</c:v>
                </c:pt>
                <c:pt idx="3">
                  <c:v>24</c:v>
                </c:pt>
                <c:pt idx="4">
                  <c:v>19.399999999999999</c:v>
                </c:pt>
              </c:numCache>
            </c:numRef>
          </c:val>
          <c:extLst xmlns:c16r2="http://schemas.microsoft.com/office/drawing/2015/06/chart">
            <c:ext xmlns:c16="http://schemas.microsoft.com/office/drawing/2014/chart" uri="{C3380CC4-5D6E-409C-BE32-E72D297353CC}">
              <c16:uniqueId val="{00000000-B7A7-4910-9521-91FF84293C04}"/>
            </c:ext>
          </c:extLst>
        </c:ser>
        <c:dLbls>
          <c:showLegendKey val="0"/>
          <c:showVal val="0"/>
          <c:showCatName val="0"/>
          <c:showSerName val="0"/>
          <c:showPercent val="0"/>
          <c:showBubbleSize val="0"/>
        </c:dLbls>
        <c:gapWidth val="150"/>
        <c:axId val="333377744"/>
        <c:axId val="33337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c:v>
                </c:pt>
                <c:pt idx="2">
                  <c:v>118.8</c:v>
                </c:pt>
                <c:pt idx="3">
                  <c:v>136</c:v>
                </c:pt>
                <c:pt idx="4">
                  <c:v>131.30000000000001</c:v>
                </c:pt>
              </c:numCache>
            </c:numRef>
          </c:val>
          <c:smooth val="0"/>
          <c:extLst xmlns:c16r2="http://schemas.microsoft.com/office/drawing/2015/06/chart">
            <c:ext xmlns:c16="http://schemas.microsoft.com/office/drawing/2014/chart" uri="{C3380CC4-5D6E-409C-BE32-E72D297353CC}">
              <c16:uniqueId val="{00000001-B7A7-4910-9521-91FF84293C04}"/>
            </c:ext>
          </c:extLst>
        </c:ser>
        <c:dLbls>
          <c:showLegendKey val="0"/>
          <c:showVal val="0"/>
          <c:showCatName val="0"/>
          <c:showSerName val="0"/>
          <c:showPercent val="0"/>
          <c:showBubbleSize val="0"/>
        </c:dLbls>
        <c:marker val="1"/>
        <c:smooth val="0"/>
        <c:axId val="333377744"/>
        <c:axId val="333378136"/>
      </c:lineChart>
      <c:catAx>
        <c:axId val="333377744"/>
        <c:scaling>
          <c:orientation val="minMax"/>
        </c:scaling>
        <c:delete val="1"/>
        <c:axPos val="b"/>
        <c:numFmt formatCode="General" sourceLinked="1"/>
        <c:majorTickMark val="none"/>
        <c:minorTickMark val="none"/>
        <c:tickLblPos val="none"/>
        <c:crossAx val="333378136"/>
        <c:crosses val="autoZero"/>
        <c:auto val="1"/>
        <c:lblAlgn val="ctr"/>
        <c:lblOffset val="100"/>
        <c:noMultiLvlLbl val="1"/>
      </c:catAx>
      <c:valAx>
        <c:axId val="33337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37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80.900000000000006</c:v>
                </c:pt>
                <c:pt idx="1">
                  <c:v>87.5</c:v>
                </c:pt>
                <c:pt idx="2">
                  <c:v>84.4</c:v>
                </c:pt>
                <c:pt idx="3">
                  <c:v>67.7</c:v>
                </c:pt>
                <c:pt idx="4">
                  <c:v>81.2</c:v>
                </c:pt>
              </c:numCache>
            </c:numRef>
          </c:val>
          <c:extLst xmlns:c16r2="http://schemas.microsoft.com/office/drawing/2015/06/chart">
            <c:ext xmlns:c16="http://schemas.microsoft.com/office/drawing/2014/chart" uri="{C3380CC4-5D6E-409C-BE32-E72D297353CC}">
              <c16:uniqueId val="{00000000-CB45-4A2D-AC70-F78476F97774}"/>
            </c:ext>
          </c:extLst>
        </c:ser>
        <c:dLbls>
          <c:showLegendKey val="0"/>
          <c:showVal val="0"/>
          <c:showCatName val="0"/>
          <c:showSerName val="0"/>
          <c:showPercent val="0"/>
          <c:showBubbleSize val="0"/>
        </c:dLbls>
        <c:gapWidth val="150"/>
        <c:axId val="333378528"/>
        <c:axId val="33337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77</c:v>
                </c:pt>
                <c:pt idx="2">
                  <c:v>77.099999999999994</c:v>
                </c:pt>
                <c:pt idx="3">
                  <c:v>73.8</c:v>
                </c:pt>
                <c:pt idx="4">
                  <c:v>75.5</c:v>
                </c:pt>
              </c:numCache>
            </c:numRef>
          </c:val>
          <c:smooth val="0"/>
          <c:extLst xmlns:c16r2="http://schemas.microsoft.com/office/drawing/2015/06/chart">
            <c:ext xmlns:c16="http://schemas.microsoft.com/office/drawing/2014/chart" uri="{C3380CC4-5D6E-409C-BE32-E72D297353CC}">
              <c16:uniqueId val="{00000001-CB45-4A2D-AC70-F78476F97774}"/>
            </c:ext>
          </c:extLst>
        </c:ser>
        <c:dLbls>
          <c:showLegendKey val="0"/>
          <c:showVal val="0"/>
          <c:showCatName val="0"/>
          <c:showSerName val="0"/>
          <c:showPercent val="0"/>
          <c:showBubbleSize val="0"/>
        </c:dLbls>
        <c:marker val="1"/>
        <c:smooth val="0"/>
        <c:axId val="333378528"/>
        <c:axId val="333378920"/>
      </c:lineChart>
      <c:catAx>
        <c:axId val="333378528"/>
        <c:scaling>
          <c:orientation val="minMax"/>
        </c:scaling>
        <c:delete val="1"/>
        <c:axPos val="b"/>
        <c:numFmt formatCode="General" sourceLinked="1"/>
        <c:majorTickMark val="none"/>
        <c:minorTickMark val="none"/>
        <c:tickLblPos val="none"/>
        <c:crossAx val="333378920"/>
        <c:crosses val="autoZero"/>
        <c:auto val="1"/>
        <c:lblAlgn val="ctr"/>
        <c:lblOffset val="100"/>
        <c:noMultiLvlLbl val="1"/>
      </c:catAx>
      <c:valAx>
        <c:axId val="33337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37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109.1</c:v>
                </c:pt>
                <c:pt idx="1">
                  <c:v>109.4</c:v>
                </c:pt>
                <c:pt idx="2">
                  <c:v>106.7</c:v>
                </c:pt>
                <c:pt idx="3">
                  <c:v>100.6</c:v>
                </c:pt>
                <c:pt idx="4">
                  <c:v>108.4</c:v>
                </c:pt>
              </c:numCache>
            </c:numRef>
          </c:val>
          <c:extLst xmlns:c16r2="http://schemas.microsoft.com/office/drawing/2015/06/chart">
            <c:ext xmlns:c16="http://schemas.microsoft.com/office/drawing/2014/chart" uri="{C3380CC4-5D6E-409C-BE32-E72D297353CC}">
              <c16:uniqueId val="{00000000-BA8F-472D-8BB8-8F7DF15CDB21}"/>
            </c:ext>
          </c:extLst>
        </c:ser>
        <c:dLbls>
          <c:showLegendKey val="0"/>
          <c:showVal val="0"/>
          <c:showCatName val="0"/>
          <c:showSerName val="0"/>
          <c:showPercent val="0"/>
          <c:showBubbleSize val="0"/>
        </c:dLbls>
        <c:gapWidth val="150"/>
        <c:axId val="388689848"/>
        <c:axId val="3886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97.5</c:v>
                </c:pt>
                <c:pt idx="2">
                  <c:v>97.7</c:v>
                </c:pt>
                <c:pt idx="3">
                  <c:v>100.7</c:v>
                </c:pt>
                <c:pt idx="4">
                  <c:v>103.6</c:v>
                </c:pt>
              </c:numCache>
            </c:numRef>
          </c:val>
          <c:smooth val="0"/>
          <c:extLst xmlns:c16r2="http://schemas.microsoft.com/office/drawing/2015/06/chart">
            <c:ext xmlns:c16="http://schemas.microsoft.com/office/drawing/2014/chart" uri="{C3380CC4-5D6E-409C-BE32-E72D297353CC}">
              <c16:uniqueId val="{00000001-BA8F-472D-8BB8-8F7DF15CDB21}"/>
            </c:ext>
          </c:extLst>
        </c:ser>
        <c:dLbls>
          <c:showLegendKey val="0"/>
          <c:showVal val="0"/>
          <c:showCatName val="0"/>
          <c:showSerName val="0"/>
          <c:showPercent val="0"/>
          <c:showBubbleSize val="0"/>
        </c:dLbls>
        <c:marker val="1"/>
        <c:smooth val="0"/>
        <c:axId val="388689848"/>
        <c:axId val="388690240"/>
      </c:lineChart>
      <c:catAx>
        <c:axId val="388689848"/>
        <c:scaling>
          <c:orientation val="minMax"/>
        </c:scaling>
        <c:delete val="1"/>
        <c:axPos val="b"/>
        <c:numFmt formatCode="General" sourceLinked="1"/>
        <c:majorTickMark val="none"/>
        <c:minorTickMark val="none"/>
        <c:tickLblPos val="none"/>
        <c:crossAx val="388690240"/>
        <c:crosses val="autoZero"/>
        <c:auto val="1"/>
        <c:lblAlgn val="ctr"/>
        <c:lblOffset val="100"/>
        <c:noMultiLvlLbl val="1"/>
      </c:catAx>
      <c:valAx>
        <c:axId val="38869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868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63.3</c:v>
                </c:pt>
                <c:pt idx="1">
                  <c:v>66.8</c:v>
                </c:pt>
                <c:pt idx="2">
                  <c:v>66.900000000000006</c:v>
                </c:pt>
                <c:pt idx="3">
                  <c:v>53.7</c:v>
                </c:pt>
                <c:pt idx="4">
                  <c:v>56.6</c:v>
                </c:pt>
              </c:numCache>
            </c:numRef>
          </c:val>
          <c:extLst xmlns:c16r2="http://schemas.microsoft.com/office/drawing/2015/06/chart">
            <c:ext xmlns:c16="http://schemas.microsoft.com/office/drawing/2014/chart" uri="{C3380CC4-5D6E-409C-BE32-E72D297353CC}">
              <c16:uniqueId val="{00000000-C03B-479F-AF92-D3A73A610945}"/>
            </c:ext>
          </c:extLst>
        </c:ser>
        <c:dLbls>
          <c:showLegendKey val="0"/>
          <c:showVal val="0"/>
          <c:showCatName val="0"/>
          <c:showSerName val="0"/>
          <c:showPercent val="0"/>
          <c:showBubbleSize val="0"/>
        </c:dLbls>
        <c:gapWidth val="150"/>
        <c:axId val="388687888"/>
        <c:axId val="38869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56.1</c:v>
                </c:pt>
                <c:pt idx="2">
                  <c:v>56.4</c:v>
                </c:pt>
                <c:pt idx="3">
                  <c:v>56.9</c:v>
                </c:pt>
                <c:pt idx="4">
                  <c:v>58.3</c:v>
                </c:pt>
              </c:numCache>
            </c:numRef>
          </c:val>
          <c:smooth val="0"/>
          <c:extLst xmlns:c16r2="http://schemas.microsoft.com/office/drawing/2015/06/chart">
            <c:ext xmlns:c16="http://schemas.microsoft.com/office/drawing/2014/chart" uri="{C3380CC4-5D6E-409C-BE32-E72D297353CC}">
              <c16:uniqueId val="{00000001-C03B-479F-AF92-D3A73A610945}"/>
            </c:ext>
          </c:extLst>
        </c:ser>
        <c:dLbls>
          <c:showLegendKey val="0"/>
          <c:showVal val="0"/>
          <c:showCatName val="0"/>
          <c:showSerName val="0"/>
          <c:showPercent val="0"/>
          <c:showBubbleSize val="0"/>
        </c:dLbls>
        <c:marker val="1"/>
        <c:smooth val="0"/>
        <c:axId val="388687888"/>
        <c:axId val="388692200"/>
      </c:lineChart>
      <c:catAx>
        <c:axId val="388687888"/>
        <c:scaling>
          <c:orientation val="minMax"/>
        </c:scaling>
        <c:delete val="1"/>
        <c:axPos val="b"/>
        <c:numFmt formatCode="General" sourceLinked="1"/>
        <c:majorTickMark val="none"/>
        <c:minorTickMark val="none"/>
        <c:tickLblPos val="none"/>
        <c:crossAx val="388692200"/>
        <c:crosses val="autoZero"/>
        <c:auto val="1"/>
        <c:lblAlgn val="ctr"/>
        <c:lblOffset val="100"/>
        <c:noMultiLvlLbl val="1"/>
      </c:catAx>
      <c:valAx>
        <c:axId val="38869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8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c:v>
                </c:pt>
                <c:pt idx="1">
                  <c:v>74.7</c:v>
                </c:pt>
                <c:pt idx="2">
                  <c:v>76.8</c:v>
                </c:pt>
                <c:pt idx="3">
                  <c:v>76.7</c:v>
                </c:pt>
                <c:pt idx="4">
                  <c:v>77.3</c:v>
                </c:pt>
              </c:numCache>
            </c:numRef>
          </c:val>
          <c:extLst xmlns:c16r2="http://schemas.microsoft.com/office/drawing/2015/06/chart">
            <c:ext xmlns:c16="http://schemas.microsoft.com/office/drawing/2014/chart" uri="{C3380CC4-5D6E-409C-BE32-E72D297353CC}">
              <c16:uniqueId val="{00000000-E47E-46FD-8697-85CAE8382260}"/>
            </c:ext>
          </c:extLst>
        </c:ser>
        <c:dLbls>
          <c:showLegendKey val="0"/>
          <c:showVal val="0"/>
          <c:showCatName val="0"/>
          <c:showSerName val="0"/>
          <c:showPercent val="0"/>
          <c:showBubbleSize val="0"/>
        </c:dLbls>
        <c:gapWidth val="150"/>
        <c:axId val="388691024"/>
        <c:axId val="3886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73.2</c:v>
                </c:pt>
                <c:pt idx="2">
                  <c:v>73.400000000000006</c:v>
                </c:pt>
                <c:pt idx="3">
                  <c:v>72.5</c:v>
                </c:pt>
                <c:pt idx="4">
                  <c:v>72.3</c:v>
                </c:pt>
              </c:numCache>
            </c:numRef>
          </c:val>
          <c:smooth val="0"/>
          <c:extLst xmlns:c16r2="http://schemas.microsoft.com/office/drawing/2015/06/chart">
            <c:ext xmlns:c16="http://schemas.microsoft.com/office/drawing/2014/chart" uri="{C3380CC4-5D6E-409C-BE32-E72D297353CC}">
              <c16:uniqueId val="{00000001-E47E-46FD-8697-85CAE8382260}"/>
            </c:ext>
          </c:extLst>
        </c:ser>
        <c:dLbls>
          <c:showLegendKey val="0"/>
          <c:showVal val="0"/>
          <c:showCatName val="0"/>
          <c:showSerName val="0"/>
          <c:showPercent val="0"/>
          <c:showBubbleSize val="0"/>
        </c:dLbls>
        <c:marker val="1"/>
        <c:smooth val="0"/>
        <c:axId val="388691024"/>
        <c:axId val="388685536"/>
      </c:lineChart>
      <c:catAx>
        <c:axId val="388691024"/>
        <c:scaling>
          <c:orientation val="minMax"/>
        </c:scaling>
        <c:delete val="1"/>
        <c:axPos val="b"/>
        <c:numFmt formatCode="General" sourceLinked="1"/>
        <c:majorTickMark val="none"/>
        <c:minorTickMark val="none"/>
        <c:tickLblPos val="none"/>
        <c:crossAx val="388685536"/>
        <c:crosses val="autoZero"/>
        <c:auto val="1"/>
        <c:lblAlgn val="ctr"/>
        <c:lblOffset val="100"/>
        <c:noMultiLvlLbl val="1"/>
      </c:catAx>
      <c:valAx>
        <c:axId val="38868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9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19592536</c:v>
                </c:pt>
                <c:pt idx="1">
                  <c:v>43258760</c:v>
                </c:pt>
                <c:pt idx="2">
                  <c:v>45837580</c:v>
                </c:pt>
                <c:pt idx="3">
                  <c:v>49213820</c:v>
                </c:pt>
                <c:pt idx="4">
                  <c:v>48214280</c:v>
                </c:pt>
              </c:numCache>
            </c:numRef>
          </c:val>
          <c:extLst xmlns:c16r2="http://schemas.microsoft.com/office/drawing/2015/06/chart">
            <c:ext xmlns:c16="http://schemas.microsoft.com/office/drawing/2014/chart" uri="{C3380CC4-5D6E-409C-BE32-E72D297353CC}">
              <c16:uniqueId val="{00000000-FCE8-4AC6-9406-E5E9D663D365}"/>
            </c:ext>
          </c:extLst>
        </c:ser>
        <c:dLbls>
          <c:showLegendKey val="0"/>
          <c:showVal val="0"/>
          <c:showCatName val="0"/>
          <c:showSerName val="0"/>
          <c:showPercent val="0"/>
          <c:showBubbleSize val="0"/>
        </c:dLbls>
        <c:gapWidth val="150"/>
        <c:axId val="388686320"/>
        <c:axId val="38869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38744035</c:v>
                </c:pt>
                <c:pt idx="2">
                  <c:v>40117620</c:v>
                </c:pt>
                <c:pt idx="3">
                  <c:v>42330999</c:v>
                </c:pt>
                <c:pt idx="4">
                  <c:v>43068047</c:v>
                </c:pt>
              </c:numCache>
            </c:numRef>
          </c:val>
          <c:smooth val="0"/>
          <c:extLst xmlns:c16r2="http://schemas.microsoft.com/office/drawing/2015/06/chart">
            <c:ext xmlns:c16="http://schemas.microsoft.com/office/drawing/2014/chart" uri="{C3380CC4-5D6E-409C-BE32-E72D297353CC}">
              <c16:uniqueId val="{00000001-FCE8-4AC6-9406-E5E9D663D365}"/>
            </c:ext>
          </c:extLst>
        </c:ser>
        <c:dLbls>
          <c:showLegendKey val="0"/>
          <c:showVal val="0"/>
          <c:showCatName val="0"/>
          <c:showSerName val="0"/>
          <c:showPercent val="0"/>
          <c:showBubbleSize val="0"/>
        </c:dLbls>
        <c:marker val="1"/>
        <c:smooth val="0"/>
        <c:axId val="388686320"/>
        <c:axId val="388691416"/>
      </c:lineChart>
      <c:catAx>
        <c:axId val="388686320"/>
        <c:scaling>
          <c:orientation val="minMax"/>
        </c:scaling>
        <c:delete val="1"/>
        <c:axPos val="b"/>
        <c:numFmt formatCode="General" sourceLinked="1"/>
        <c:majorTickMark val="none"/>
        <c:minorTickMark val="none"/>
        <c:tickLblPos val="none"/>
        <c:crossAx val="388691416"/>
        <c:crosses val="autoZero"/>
        <c:auto val="1"/>
        <c:lblAlgn val="ctr"/>
        <c:lblOffset val="100"/>
        <c:noMultiLvlLbl val="1"/>
      </c:catAx>
      <c:valAx>
        <c:axId val="388691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68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11.3</c:v>
                </c:pt>
                <c:pt idx="1">
                  <c:v>11.9</c:v>
                </c:pt>
                <c:pt idx="2">
                  <c:v>11.3</c:v>
                </c:pt>
                <c:pt idx="3">
                  <c:v>11</c:v>
                </c:pt>
                <c:pt idx="4">
                  <c:v>10.5</c:v>
                </c:pt>
              </c:numCache>
            </c:numRef>
          </c:val>
          <c:extLst xmlns:c16r2="http://schemas.microsoft.com/office/drawing/2015/06/chart">
            <c:ext xmlns:c16="http://schemas.microsoft.com/office/drawing/2014/chart" uri="{C3380CC4-5D6E-409C-BE32-E72D297353CC}">
              <c16:uniqueId val="{00000000-B8AE-4BFA-B763-C944E2263DB6}"/>
            </c:ext>
          </c:extLst>
        </c:ser>
        <c:dLbls>
          <c:showLegendKey val="0"/>
          <c:showVal val="0"/>
          <c:showCatName val="0"/>
          <c:showSerName val="0"/>
          <c:showPercent val="0"/>
          <c:showBubbleSize val="0"/>
        </c:dLbls>
        <c:gapWidth val="150"/>
        <c:axId val="388689064"/>
        <c:axId val="38868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16.5</c:v>
                </c:pt>
                <c:pt idx="2">
                  <c:v>16</c:v>
                </c:pt>
                <c:pt idx="3">
                  <c:v>15.7</c:v>
                </c:pt>
                <c:pt idx="4">
                  <c:v>14.6</c:v>
                </c:pt>
              </c:numCache>
            </c:numRef>
          </c:val>
          <c:smooth val="0"/>
          <c:extLst xmlns:c16r2="http://schemas.microsoft.com/office/drawing/2015/06/chart">
            <c:ext xmlns:c16="http://schemas.microsoft.com/office/drawing/2014/chart" uri="{C3380CC4-5D6E-409C-BE32-E72D297353CC}">
              <c16:uniqueId val="{00000001-B8AE-4BFA-B763-C944E2263DB6}"/>
            </c:ext>
          </c:extLst>
        </c:ser>
        <c:dLbls>
          <c:showLegendKey val="0"/>
          <c:showVal val="0"/>
          <c:showCatName val="0"/>
          <c:showSerName val="0"/>
          <c:showPercent val="0"/>
          <c:showBubbleSize val="0"/>
        </c:dLbls>
        <c:marker val="1"/>
        <c:smooth val="0"/>
        <c:axId val="388689064"/>
        <c:axId val="388689456"/>
      </c:lineChart>
      <c:catAx>
        <c:axId val="388689064"/>
        <c:scaling>
          <c:orientation val="minMax"/>
        </c:scaling>
        <c:delete val="1"/>
        <c:axPos val="b"/>
        <c:numFmt formatCode="General" sourceLinked="1"/>
        <c:majorTickMark val="none"/>
        <c:minorTickMark val="none"/>
        <c:tickLblPos val="none"/>
        <c:crossAx val="388689456"/>
        <c:crosses val="autoZero"/>
        <c:auto val="1"/>
        <c:lblAlgn val="ctr"/>
        <c:lblOffset val="100"/>
        <c:noMultiLvlLbl val="1"/>
      </c:catAx>
      <c:valAx>
        <c:axId val="38868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8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71.2</c:v>
                </c:pt>
                <c:pt idx="1">
                  <c:v>58.7</c:v>
                </c:pt>
                <c:pt idx="2">
                  <c:v>62.5</c:v>
                </c:pt>
                <c:pt idx="3">
                  <c:v>69</c:v>
                </c:pt>
                <c:pt idx="4">
                  <c:v>67.5</c:v>
                </c:pt>
              </c:numCache>
            </c:numRef>
          </c:val>
          <c:extLst xmlns:c16r2="http://schemas.microsoft.com/office/drawing/2015/06/chart">
            <c:ext xmlns:c16="http://schemas.microsoft.com/office/drawing/2014/chart" uri="{C3380CC4-5D6E-409C-BE32-E72D297353CC}">
              <c16:uniqueId val="{00000000-3B18-4535-B71E-6D8E4112D4F7}"/>
            </c:ext>
          </c:extLst>
        </c:ser>
        <c:dLbls>
          <c:showLegendKey val="0"/>
          <c:showVal val="0"/>
          <c:showCatName val="0"/>
          <c:showSerName val="0"/>
          <c:showPercent val="0"/>
          <c:showBubbleSize val="0"/>
        </c:dLbls>
        <c:gapWidth val="150"/>
        <c:axId val="388685144"/>
        <c:axId val="38868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71.099999999999994</c:v>
                </c:pt>
                <c:pt idx="2">
                  <c:v>72</c:v>
                </c:pt>
                <c:pt idx="3">
                  <c:v>77.7</c:v>
                </c:pt>
                <c:pt idx="4">
                  <c:v>75.7</c:v>
                </c:pt>
              </c:numCache>
            </c:numRef>
          </c:val>
          <c:smooth val="0"/>
          <c:extLst xmlns:c16r2="http://schemas.microsoft.com/office/drawing/2015/06/chart">
            <c:ext xmlns:c16="http://schemas.microsoft.com/office/drawing/2014/chart" uri="{C3380CC4-5D6E-409C-BE32-E72D297353CC}">
              <c16:uniqueId val="{00000001-3B18-4535-B71E-6D8E4112D4F7}"/>
            </c:ext>
          </c:extLst>
        </c:ser>
        <c:dLbls>
          <c:showLegendKey val="0"/>
          <c:showVal val="0"/>
          <c:showCatName val="0"/>
          <c:showSerName val="0"/>
          <c:showPercent val="0"/>
          <c:showBubbleSize val="0"/>
        </c:dLbls>
        <c:marker val="1"/>
        <c:smooth val="0"/>
        <c:axId val="388685144"/>
        <c:axId val="388687496"/>
      </c:lineChart>
      <c:catAx>
        <c:axId val="388685144"/>
        <c:scaling>
          <c:orientation val="minMax"/>
        </c:scaling>
        <c:delete val="1"/>
        <c:axPos val="b"/>
        <c:numFmt formatCode="General" sourceLinked="1"/>
        <c:majorTickMark val="none"/>
        <c:minorTickMark val="none"/>
        <c:tickLblPos val="none"/>
        <c:crossAx val="388687496"/>
        <c:crosses val="autoZero"/>
        <c:auto val="1"/>
        <c:lblAlgn val="ctr"/>
        <c:lblOffset val="100"/>
        <c:noMultiLvlLbl val="1"/>
      </c:catAx>
      <c:valAx>
        <c:axId val="38868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8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35" zoomScale="85" zoomScaleNormal="85"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7" t="str">
        <f>データ!H6</f>
        <v>山形県置賜広域病院企業団　公立置賜長井病院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50床以上～100床未満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50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10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透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50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8"/>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13073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第２種該当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１５：１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50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50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8"/>
      <c r="NJ12" s="3"/>
      <c r="NK12" s="3"/>
      <c r="NL12" s="3"/>
      <c r="NM12" s="3"/>
      <c r="NN12" s="3"/>
      <c r="NO12" s="3"/>
      <c r="NP12" s="3"/>
      <c r="NQ12" s="3"/>
      <c r="NR12" s="3"/>
      <c r="NS12" s="3"/>
      <c r="NT12" s="3"/>
      <c r="NU12" s="3"/>
      <c r="NV12" s="3"/>
      <c r="NW12" s="3"/>
      <c r="NX12" s="3"/>
    </row>
    <row r="13" spans="1:388" ht="17.25" customHeight="1">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8"/>
      <c r="NJ13" s="9"/>
      <c r="NK13" s="9"/>
      <c r="NL13" s="9"/>
      <c r="NM13" s="9"/>
      <c r="NN13" s="9"/>
      <c r="NO13" s="9"/>
      <c r="NP13" s="9"/>
      <c r="NQ13" s="9"/>
      <c r="NR13" s="9"/>
      <c r="NS13" s="9"/>
      <c r="NT13" s="9"/>
      <c r="NU13" s="9"/>
      <c r="NV13" s="9"/>
      <c r="NW13" s="9"/>
      <c r="NX13" s="9"/>
    </row>
    <row r="14" spans="1:388" ht="17.25" customHeight="1">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2" t="s">
        <v>36</v>
      </c>
      <c r="NK16" s="123"/>
      <c r="NL16" s="123"/>
      <c r="NM16" s="123"/>
      <c r="NN16" s="124"/>
      <c r="NO16" s="122" t="s">
        <v>37</v>
      </c>
      <c r="NP16" s="123"/>
      <c r="NQ16" s="123"/>
      <c r="NR16" s="123"/>
      <c r="NS16" s="124"/>
      <c r="NT16" s="122" t="s">
        <v>38</v>
      </c>
      <c r="NU16" s="123"/>
      <c r="NV16" s="123"/>
      <c r="NW16" s="123"/>
      <c r="NX16" s="124"/>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180</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4"/>
      <c r="NK23" s="105"/>
      <c r="NL23" s="105"/>
      <c r="NM23" s="105"/>
      <c r="NN23" s="105"/>
      <c r="NO23" s="105"/>
      <c r="NP23" s="105"/>
      <c r="NQ23" s="105"/>
      <c r="NR23" s="105"/>
      <c r="NS23" s="105"/>
      <c r="NT23" s="105"/>
      <c r="NU23" s="105"/>
      <c r="NV23" s="105"/>
      <c r="NW23" s="105"/>
      <c r="NX23" s="106"/>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4"/>
      <c r="NK24" s="105"/>
      <c r="NL24" s="105"/>
      <c r="NM24" s="105"/>
      <c r="NN24" s="105"/>
      <c r="NO24" s="105"/>
      <c r="NP24" s="105"/>
      <c r="NQ24" s="105"/>
      <c r="NR24" s="105"/>
      <c r="NS24" s="105"/>
      <c r="NT24" s="105"/>
      <c r="NU24" s="105"/>
      <c r="NV24" s="105"/>
      <c r="NW24" s="105"/>
      <c r="NX24" s="106"/>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4"/>
      <c r="NK25" s="105"/>
      <c r="NL25" s="105"/>
      <c r="NM25" s="105"/>
      <c r="NN25" s="105"/>
      <c r="NO25" s="105"/>
      <c r="NP25" s="105"/>
      <c r="NQ25" s="105"/>
      <c r="NR25" s="105"/>
      <c r="NS25" s="105"/>
      <c r="NT25" s="105"/>
      <c r="NU25" s="105"/>
      <c r="NV25" s="105"/>
      <c r="NW25" s="105"/>
      <c r="NX25" s="106"/>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4"/>
      <c r="NK26" s="105"/>
      <c r="NL26" s="105"/>
      <c r="NM26" s="105"/>
      <c r="NN26" s="105"/>
      <c r="NO26" s="105"/>
      <c r="NP26" s="105"/>
      <c r="NQ26" s="105"/>
      <c r="NR26" s="105"/>
      <c r="NS26" s="105"/>
      <c r="NT26" s="105"/>
      <c r="NU26" s="105"/>
      <c r="NV26" s="105"/>
      <c r="NW26" s="105"/>
      <c r="NX26" s="106"/>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4"/>
      <c r="NK27" s="105"/>
      <c r="NL27" s="105"/>
      <c r="NM27" s="105"/>
      <c r="NN27" s="105"/>
      <c r="NO27" s="105"/>
      <c r="NP27" s="105"/>
      <c r="NQ27" s="105"/>
      <c r="NR27" s="105"/>
      <c r="NS27" s="105"/>
      <c r="NT27" s="105"/>
      <c r="NU27" s="105"/>
      <c r="NV27" s="105"/>
      <c r="NW27" s="105"/>
      <c r="NX27" s="106"/>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4"/>
      <c r="NK28" s="105"/>
      <c r="NL28" s="105"/>
      <c r="NM28" s="105"/>
      <c r="NN28" s="105"/>
      <c r="NO28" s="105"/>
      <c r="NP28" s="105"/>
      <c r="NQ28" s="105"/>
      <c r="NR28" s="105"/>
      <c r="NS28" s="105"/>
      <c r="NT28" s="105"/>
      <c r="NU28" s="105"/>
      <c r="NV28" s="105"/>
      <c r="NW28" s="105"/>
      <c r="NX28" s="106"/>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4"/>
      <c r="NK29" s="105"/>
      <c r="NL29" s="105"/>
      <c r="NM29" s="105"/>
      <c r="NN29" s="105"/>
      <c r="NO29" s="105"/>
      <c r="NP29" s="105"/>
      <c r="NQ29" s="105"/>
      <c r="NR29" s="105"/>
      <c r="NS29" s="105"/>
      <c r="NT29" s="105"/>
      <c r="NU29" s="105"/>
      <c r="NV29" s="105"/>
      <c r="NW29" s="105"/>
      <c r="NX29" s="106"/>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4"/>
      <c r="NK30" s="105"/>
      <c r="NL30" s="105"/>
      <c r="NM30" s="105"/>
      <c r="NN30" s="105"/>
      <c r="NO30" s="105"/>
      <c r="NP30" s="105"/>
      <c r="NQ30" s="105"/>
      <c r="NR30" s="105"/>
      <c r="NS30" s="105"/>
      <c r="NT30" s="105"/>
      <c r="NU30" s="105"/>
      <c r="NV30" s="105"/>
      <c r="NW30" s="105"/>
      <c r="NX30" s="106"/>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4"/>
      <c r="NK31" s="105"/>
      <c r="NL31" s="105"/>
      <c r="NM31" s="105"/>
      <c r="NN31" s="105"/>
      <c r="NO31" s="105"/>
      <c r="NP31" s="105"/>
      <c r="NQ31" s="105"/>
      <c r="NR31" s="105"/>
      <c r="NS31" s="105"/>
      <c r="NT31" s="105"/>
      <c r="NU31" s="105"/>
      <c r="NV31" s="105"/>
      <c r="NW31" s="105"/>
      <c r="NX31" s="106"/>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4"/>
      <c r="NK32" s="105"/>
      <c r="NL32" s="105"/>
      <c r="NM32" s="105"/>
      <c r="NN32" s="105"/>
      <c r="NO32" s="105"/>
      <c r="NP32" s="105"/>
      <c r="NQ32" s="105"/>
      <c r="NR32" s="105"/>
      <c r="NS32" s="105"/>
      <c r="NT32" s="105"/>
      <c r="NU32" s="105"/>
      <c r="NV32" s="105"/>
      <c r="NW32" s="105"/>
      <c r="NX32" s="106"/>
      <c r="OC32" s="16" t="s">
        <v>56</v>
      </c>
    </row>
    <row r="33" spans="1:393" ht="13.5" customHeight="1">
      <c r="A33" s="2"/>
      <c r="B33" s="14"/>
      <c r="D33" s="2"/>
      <c r="E33" s="2"/>
      <c r="F33" s="2"/>
      <c r="G33" s="86" t="s">
        <v>57</v>
      </c>
      <c r="H33" s="86"/>
      <c r="I33" s="86"/>
      <c r="J33" s="86"/>
      <c r="K33" s="86"/>
      <c r="L33" s="86"/>
      <c r="M33" s="86"/>
      <c r="N33" s="86"/>
      <c r="O33" s="86"/>
      <c r="P33" s="69">
        <f>データ!AI7</f>
        <v>109.1</v>
      </c>
      <c r="Q33" s="70"/>
      <c r="R33" s="70"/>
      <c r="S33" s="70"/>
      <c r="T33" s="70"/>
      <c r="U33" s="70"/>
      <c r="V33" s="70"/>
      <c r="W33" s="70"/>
      <c r="X33" s="70"/>
      <c r="Y33" s="70"/>
      <c r="Z33" s="70"/>
      <c r="AA33" s="70"/>
      <c r="AB33" s="70"/>
      <c r="AC33" s="70"/>
      <c r="AD33" s="71"/>
      <c r="AE33" s="69">
        <f>データ!AJ7</f>
        <v>109.4</v>
      </c>
      <c r="AF33" s="70"/>
      <c r="AG33" s="70"/>
      <c r="AH33" s="70"/>
      <c r="AI33" s="70"/>
      <c r="AJ33" s="70"/>
      <c r="AK33" s="70"/>
      <c r="AL33" s="70"/>
      <c r="AM33" s="70"/>
      <c r="AN33" s="70"/>
      <c r="AO33" s="70"/>
      <c r="AP33" s="70"/>
      <c r="AQ33" s="70"/>
      <c r="AR33" s="70"/>
      <c r="AS33" s="71"/>
      <c r="AT33" s="69">
        <f>データ!AK7</f>
        <v>106.7</v>
      </c>
      <c r="AU33" s="70"/>
      <c r="AV33" s="70"/>
      <c r="AW33" s="70"/>
      <c r="AX33" s="70"/>
      <c r="AY33" s="70"/>
      <c r="AZ33" s="70"/>
      <c r="BA33" s="70"/>
      <c r="BB33" s="70"/>
      <c r="BC33" s="70"/>
      <c r="BD33" s="70"/>
      <c r="BE33" s="70"/>
      <c r="BF33" s="70"/>
      <c r="BG33" s="70"/>
      <c r="BH33" s="71"/>
      <c r="BI33" s="69">
        <f>データ!AL7</f>
        <v>100.6</v>
      </c>
      <c r="BJ33" s="70"/>
      <c r="BK33" s="70"/>
      <c r="BL33" s="70"/>
      <c r="BM33" s="70"/>
      <c r="BN33" s="70"/>
      <c r="BO33" s="70"/>
      <c r="BP33" s="70"/>
      <c r="BQ33" s="70"/>
      <c r="BR33" s="70"/>
      <c r="BS33" s="70"/>
      <c r="BT33" s="70"/>
      <c r="BU33" s="70"/>
      <c r="BV33" s="70"/>
      <c r="BW33" s="71"/>
      <c r="BX33" s="69">
        <f>データ!AM7</f>
        <v>108.4</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80.900000000000006</v>
      </c>
      <c r="DE33" s="70"/>
      <c r="DF33" s="70"/>
      <c r="DG33" s="70"/>
      <c r="DH33" s="70"/>
      <c r="DI33" s="70"/>
      <c r="DJ33" s="70"/>
      <c r="DK33" s="70"/>
      <c r="DL33" s="70"/>
      <c r="DM33" s="70"/>
      <c r="DN33" s="70"/>
      <c r="DO33" s="70"/>
      <c r="DP33" s="70"/>
      <c r="DQ33" s="70"/>
      <c r="DR33" s="71"/>
      <c r="DS33" s="69">
        <f>データ!AU7</f>
        <v>87.5</v>
      </c>
      <c r="DT33" s="70"/>
      <c r="DU33" s="70"/>
      <c r="DV33" s="70"/>
      <c r="DW33" s="70"/>
      <c r="DX33" s="70"/>
      <c r="DY33" s="70"/>
      <c r="DZ33" s="70"/>
      <c r="EA33" s="70"/>
      <c r="EB33" s="70"/>
      <c r="EC33" s="70"/>
      <c r="ED33" s="70"/>
      <c r="EE33" s="70"/>
      <c r="EF33" s="70"/>
      <c r="EG33" s="71"/>
      <c r="EH33" s="69">
        <f>データ!AV7</f>
        <v>84.4</v>
      </c>
      <c r="EI33" s="70"/>
      <c r="EJ33" s="70"/>
      <c r="EK33" s="70"/>
      <c r="EL33" s="70"/>
      <c r="EM33" s="70"/>
      <c r="EN33" s="70"/>
      <c r="EO33" s="70"/>
      <c r="EP33" s="70"/>
      <c r="EQ33" s="70"/>
      <c r="ER33" s="70"/>
      <c r="ES33" s="70"/>
      <c r="ET33" s="70"/>
      <c r="EU33" s="70"/>
      <c r="EV33" s="71"/>
      <c r="EW33" s="69">
        <f>データ!AW7</f>
        <v>67.7</v>
      </c>
      <c r="EX33" s="70"/>
      <c r="EY33" s="70"/>
      <c r="EZ33" s="70"/>
      <c r="FA33" s="70"/>
      <c r="FB33" s="70"/>
      <c r="FC33" s="70"/>
      <c r="FD33" s="70"/>
      <c r="FE33" s="70"/>
      <c r="FF33" s="70"/>
      <c r="FG33" s="70"/>
      <c r="FH33" s="70"/>
      <c r="FI33" s="70"/>
      <c r="FJ33" s="70"/>
      <c r="FK33" s="71"/>
      <c r="FL33" s="69">
        <f>データ!AX7</f>
        <v>81.2</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9.8000000000000007</v>
      </c>
      <c r="GS33" s="70"/>
      <c r="GT33" s="70"/>
      <c r="GU33" s="70"/>
      <c r="GV33" s="70"/>
      <c r="GW33" s="70"/>
      <c r="GX33" s="70"/>
      <c r="GY33" s="70"/>
      <c r="GZ33" s="70"/>
      <c r="HA33" s="70"/>
      <c r="HB33" s="70"/>
      <c r="HC33" s="70"/>
      <c r="HD33" s="70"/>
      <c r="HE33" s="70"/>
      <c r="HF33" s="71"/>
      <c r="HG33" s="69">
        <f>データ!BF7</f>
        <v>12.9</v>
      </c>
      <c r="HH33" s="70"/>
      <c r="HI33" s="70"/>
      <c r="HJ33" s="70"/>
      <c r="HK33" s="70"/>
      <c r="HL33" s="70"/>
      <c r="HM33" s="70"/>
      <c r="HN33" s="70"/>
      <c r="HO33" s="70"/>
      <c r="HP33" s="70"/>
      <c r="HQ33" s="70"/>
      <c r="HR33" s="70"/>
      <c r="HS33" s="70"/>
      <c r="HT33" s="70"/>
      <c r="HU33" s="71"/>
      <c r="HV33" s="69">
        <f>データ!BG7</f>
        <v>16</v>
      </c>
      <c r="HW33" s="70"/>
      <c r="HX33" s="70"/>
      <c r="HY33" s="70"/>
      <c r="HZ33" s="70"/>
      <c r="IA33" s="70"/>
      <c r="IB33" s="70"/>
      <c r="IC33" s="70"/>
      <c r="ID33" s="70"/>
      <c r="IE33" s="70"/>
      <c r="IF33" s="70"/>
      <c r="IG33" s="70"/>
      <c r="IH33" s="70"/>
      <c r="II33" s="70"/>
      <c r="IJ33" s="71"/>
      <c r="IK33" s="69">
        <f>データ!BH7</f>
        <v>24</v>
      </c>
      <c r="IL33" s="70"/>
      <c r="IM33" s="70"/>
      <c r="IN33" s="70"/>
      <c r="IO33" s="70"/>
      <c r="IP33" s="70"/>
      <c r="IQ33" s="70"/>
      <c r="IR33" s="70"/>
      <c r="IS33" s="70"/>
      <c r="IT33" s="70"/>
      <c r="IU33" s="70"/>
      <c r="IV33" s="70"/>
      <c r="IW33" s="70"/>
      <c r="IX33" s="70"/>
      <c r="IY33" s="71"/>
      <c r="IZ33" s="69">
        <f>データ!BI7</f>
        <v>19.399999999999999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58.4</v>
      </c>
      <c r="KG33" s="70"/>
      <c r="KH33" s="70"/>
      <c r="KI33" s="70"/>
      <c r="KJ33" s="70"/>
      <c r="KK33" s="70"/>
      <c r="KL33" s="70"/>
      <c r="KM33" s="70"/>
      <c r="KN33" s="70"/>
      <c r="KO33" s="70"/>
      <c r="KP33" s="70"/>
      <c r="KQ33" s="70"/>
      <c r="KR33" s="70"/>
      <c r="KS33" s="70"/>
      <c r="KT33" s="71"/>
      <c r="KU33" s="69">
        <f>データ!BQ7</f>
        <v>81.5</v>
      </c>
      <c r="KV33" s="70"/>
      <c r="KW33" s="70"/>
      <c r="KX33" s="70"/>
      <c r="KY33" s="70"/>
      <c r="KZ33" s="70"/>
      <c r="LA33" s="70"/>
      <c r="LB33" s="70"/>
      <c r="LC33" s="70"/>
      <c r="LD33" s="70"/>
      <c r="LE33" s="70"/>
      <c r="LF33" s="70"/>
      <c r="LG33" s="70"/>
      <c r="LH33" s="70"/>
      <c r="LI33" s="71"/>
      <c r="LJ33" s="69">
        <f>データ!BR7</f>
        <v>85</v>
      </c>
      <c r="LK33" s="70"/>
      <c r="LL33" s="70"/>
      <c r="LM33" s="70"/>
      <c r="LN33" s="70"/>
      <c r="LO33" s="70"/>
      <c r="LP33" s="70"/>
      <c r="LQ33" s="70"/>
      <c r="LR33" s="70"/>
      <c r="LS33" s="70"/>
      <c r="LT33" s="70"/>
      <c r="LU33" s="70"/>
      <c r="LV33" s="70"/>
      <c r="LW33" s="70"/>
      <c r="LX33" s="71"/>
      <c r="LY33" s="69">
        <f>データ!BS7</f>
        <v>81.2</v>
      </c>
      <c r="LZ33" s="70"/>
      <c r="MA33" s="70"/>
      <c r="MB33" s="70"/>
      <c r="MC33" s="70"/>
      <c r="MD33" s="70"/>
      <c r="ME33" s="70"/>
      <c r="MF33" s="70"/>
      <c r="MG33" s="70"/>
      <c r="MH33" s="70"/>
      <c r="MI33" s="70"/>
      <c r="MJ33" s="70"/>
      <c r="MK33" s="70"/>
      <c r="ML33" s="70"/>
      <c r="MM33" s="71"/>
      <c r="MN33" s="69">
        <f>データ!BT7</f>
        <v>86.3</v>
      </c>
      <c r="MO33" s="70"/>
      <c r="MP33" s="70"/>
      <c r="MQ33" s="70"/>
      <c r="MR33" s="70"/>
      <c r="MS33" s="70"/>
      <c r="MT33" s="70"/>
      <c r="MU33" s="70"/>
      <c r="MV33" s="70"/>
      <c r="MW33" s="70"/>
      <c r="MX33" s="70"/>
      <c r="MY33" s="70"/>
      <c r="MZ33" s="70"/>
      <c r="NA33" s="70"/>
      <c r="NB33" s="71"/>
      <c r="ND33" s="2"/>
      <c r="NE33" s="2"/>
      <c r="NF33" s="2"/>
      <c r="NG33" s="2"/>
      <c r="NH33" s="15"/>
      <c r="NI33" s="2"/>
      <c r="NJ33" s="104"/>
      <c r="NK33" s="105"/>
      <c r="NL33" s="105"/>
      <c r="NM33" s="105"/>
      <c r="NN33" s="105"/>
      <c r="NO33" s="105"/>
      <c r="NP33" s="105"/>
      <c r="NQ33" s="105"/>
      <c r="NR33" s="105"/>
      <c r="NS33" s="105"/>
      <c r="NT33" s="105"/>
      <c r="NU33" s="105"/>
      <c r="NV33" s="105"/>
      <c r="NW33" s="105"/>
      <c r="NX33" s="106"/>
      <c r="OC33" s="16" t="s">
        <v>58</v>
      </c>
    </row>
    <row r="34" spans="1:393" ht="13.5" customHeight="1">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107"/>
      <c r="NK34" s="108"/>
      <c r="NL34" s="108"/>
      <c r="NM34" s="108"/>
      <c r="NN34" s="108"/>
      <c r="NO34" s="108"/>
      <c r="NP34" s="108"/>
      <c r="NQ34" s="108"/>
      <c r="NR34" s="108"/>
      <c r="NS34" s="108"/>
      <c r="NT34" s="108"/>
      <c r="NU34" s="108"/>
      <c r="NV34" s="108"/>
      <c r="NW34" s="108"/>
      <c r="NX34" s="109"/>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179</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182</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19568</v>
      </c>
      <c r="Q55" s="88"/>
      <c r="R55" s="88"/>
      <c r="S55" s="88"/>
      <c r="T55" s="88"/>
      <c r="U55" s="88"/>
      <c r="V55" s="88"/>
      <c r="W55" s="88"/>
      <c r="X55" s="88"/>
      <c r="Y55" s="88"/>
      <c r="Z55" s="88"/>
      <c r="AA55" s="88"/>
      <c r="AB55" s="88"/>
      <c r="AC55" s="88"/>
      <c r="AD55" s="89"/>
      <c r="AE55" s="87">
        <f>データ!CB7</f>
        <v>23451</v>
      </c>
      <c r="AF55" s="88"/>
      <c r="AG55" s="88"/>
      <c r="AH55" s="88"/>
      <c r="AI55" s="88"/>
      <c r="AJ55" s="88"/>
      <c r="AK55" s="88"/>
      <c r="AL55" s="88"/>
      <c r="AM55" s="88"/>
      <c r="AN55" s="88"/>
      <c r="AO55" s="88"/>
      <c r="AP55" s="88"/>
      <c r="AQ55" s="88"/>
      <c r="AR55" s="88"/>
      <c r="AS55" s="89"/>
      <c r="AT55" s="87">
        <f>データ!CC7</f>
        <v>24528</v>
      </c>
      <c r="AU55" s="88"/>
      <c r="AV55" s="88"/>
      <c r="AW55" s="88"/>
      <c r="AX55" s="88"/>
      <c r="AY55" s="88"/>
      <c r="AZ55" s="88"/>
      <c r="BA55" s="88"/>
      <c r="BB55" s="88"/>
      <c r="BC55" s="88"/>
      <c r="BD55" s="88"/>
      <c r="BE55" s="88"/>
      <c r="BF55" s="88"/>
      <c r="BG55" s="88"/>
      <c r="BH55" s="89"/>
      <c r="BI55" s="87">
        <f>データ!CD7</f>
        <v>25685</v>
      </c>
      <c r="BJ55" s="88"/>
      <c r="BK55" s="88"/>
      <c r="BL55" s="88"/>
      <c r="BM55" s="88"/>
      <c r="BN55" s="88"/>
      <c r="BO55" s="88"/>
      <c r="BP55" s="88"/>
      <c r="BQ55" s="88"/>
      <c r="BR55" s="88"/>
      <c r="BS55" s="88"/>
      <c r="BT55" s="88"/>
      <c r="BU55" s="88"/>
      <c r="BV55" s="88"/>
      <c r="BW55" s="89"/>
      <c r="BX55" s="87">
        <f>データ!CE7</f>
        <v>25194</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10594</v>
      </c>
      <c r="DE55" s="88"/>
      <c r="DF55" s="88"/>
      <c r="DG55" s="88"/>
      <c r="DH55" s="88"/>
      <c r="DI55" s="88"/>
      <c r="DJ55" s="88"/>
      <c r="DK55" s="88"/>
      <c r="DL55" s="88"/>
      <c r="DM55" s="88"/>
      <c r="DN55" s="88"/>
      <c r="DO55" s="88"/>
      <c r="DP55" s="88"/>
      <c r="DQ55" s="88"/>
      <c r="DR55" s="89"/>
      <c r="DS55" s="87">
        <f>データ!CM7</f>
        <v>11285</v>
      </c>
      <c r="DT55" s="88"/>
      <c r="DU55" s="88"/>
      <c r="DV55" s="88"/>
      <c r="DW55" s="88"/>
      <c r="DX55" s="88"/>
      <c r="DY55" s="88"/>
      <c r="DZ55" s="88"/>
      <c r="EA55" s="88"/>
      <c r="EB55" s="88"/>
      <c r="EC55" s="88"/>
      <c r="ED55" s="88"/>
      <c r="EE55" s="88"/>
      <c r="EF55" s="88"/>
      <c r="EG55" s="89"/>
      <c r="EH55" s="87">
        <f>データ!CN7</f>
        <v>10972</v>
      </c>
      <c r="EI55" s="88"/>
      <c r="EJ55" s="88"/>
      <c r="EK55" s="88"/>
      <c r="EL55" s="88"/>
      <c r="EM55" s="88"/>
      <c r="EN55" s="88"/>
      <c r="EO55" s="88"/>
      <c r="EP55" s="88"/>
      <c r="EQ55" s="88"/>
      <c r="ER55" s="88"/>
      <c r="ES55" s="88"/>
      <c r="ET55" s="88"/>
      <c r="EU55" s="88"/>
      <c r="EV55" s="89"/>
      <c r="EW55" s="87">
        <f>データ!CO7</f>
        <v>10558</v>
      </c>
      <c r="EX55" s="88"/>
      <c r="EY55" s="88"/>
      <c r="EZ55" s="88"/>
      <c r="FA55" s="88"/>
      <c r="FB55" s="88"/>
      <c r="FC55" s="88"/>
      <c r="FD55" s="88"/>
      <c r="FE55" s="88"/>
      <c r="FF55" s="88"/>
      <c r="FG55" s="88"/>
      <c r="FH55" s="88"/>
      <c r="FI55" s="88"/>
      <c r="FJ55" s="88"/>
      <c r="FK55" s="89"/>
      <c r="FL55" s="87">
        <f>データ!CP7</f>
        <v>10780</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71.2</v>
      </c>
      <c r="GS55" s="70"/>
      <c r="GT55" s="70"/>
      <c r="GU55" s="70"/>
      <c r="GV55" s="70"/>
      <c r="GW55" s="70"/>
      <c r="GX55" s="70"/>
      <c r="GY55" s="70"/>
      <c r="GZ55" s="70"/>
      <c r="HA55" s="70"/>
      <c r="HB55" s="70"/>
      <c r="HC55" s="70"/>
      <c r="HD55" s="70"/>
      <c r="HE55" s="70"/>
      <c r="HF55" s="71"/>
      <c r="HG55" s="69">
        <f>データ!CX7</f>
        <v>58.7</v>
      </c>
      <c r="HH55" s="70"/>
      <c r="HI55" s="70"/>
      <c r="HJ55" s="70"/>
      <c r="HK55" s="70"/>
      <c r="HL55" s="70"/>
      <c r="HM55" s="70"/>
      <c r="HN55" s="70"/>
      <c r="HO55" s="70"/>
      <c r="HP55" s="70"/>
      <c r="HQ55" s="70"/>
      <c r="HR55" s="70"/>
      <c r="HS55" s="70"/>
      <c r="HT55" s="70"/>
      <c r="HU55" s="71"/>
      <c r="HV55" s="69">
        <f>データ!CY7</f>
        <v>62.5</v>
      </c>
      <c r="HW55" s="70"/>
      <c r="HX55" s="70"/>
      <c r="HY55" s="70"/>
      <c r="HZ55" s="70"/>
      <c r="IA55" s="70"/>
      <c r="IB55" s="70"/>
      <c r="IC55" s="70"/>
      <c r="ID55" s="70"/>
      <c r="IE55" s="70"/>
      <c r="IF55" s="70"/>
      <c r="IG55" s="70"/>
      <c r="IH55" s="70"/>
      <c r="II55" s="70"/>
      <c r="IJ55" s="71"/>
      <c r="IK55" s="69">
        <f>データ!CZ7</f>
        <v>69</v>
      </c>
      <c r="IL55" s="70"/>
      <c r="IM55" s="70"/>
      <c r="IN55" s="70"/>
      <c r="IO55" s="70"/>
      <c r="IP55" s="70"/>
      <c r="IQ55" s="70"/>
      <c r="IR55" s="70"/>
      <c r="IS55" s="70"/>
      <c r="IT55" s="70"/>
      <c r="IU55" s="70"/>
      <c r="IV55" s="70"/>
      <c r="IW55" s="70"/>
      <c r="IX55" s="70"/>
      <c r="IY55" s="71"/>
      <c r="IZ55" s="69">
        <f>データ!DA7</f>
        <v>67.5</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11.3</v>
      </c>
      <c r="KG55" s="70"/>
      <c r="KH55" s="70"/>
      <c r="KI55" s="70"/>
      <c r="KJ55" s="70"/>
      <c r="KK55" s="70"/>
      <c r="KL55" s="70"/>
      <c r="KM55" s="70"/>
      <c r="KN55" s="70"/>
      <c r="KO55" s="70"/>
      <c r="KP55" s="70"/>
      <c r="KQ55" s="70"/>
      <c r="KR55" s="70"/>
      <c r="KS55" s="70"/>
      <c r="KT55" s="71"/>
      <c r="KU55" s="69">
        <f>データ!DI7</f>
        <v>11.9</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11</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181</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63.3</v>
      </c>
      <c r="V79" s="64"/>
      <c r="W79" s="64"/>
      <c r="X79" s="64"/>
      <c r="Y79" s="64"/>
      <c r="Z79" s="64"/>
      <c r="AA79" s="64"/>
      <c r="AB79" s="64"/>
      <c r="AC79" s="64"/>
      <c r="AD79" s="64"/>
      <c r="AE79" s="64"/>
      <c r="AF79" s="64"/>
      <c r="AG79" s="64"/>
      <c r="AH79" s="64"/>
      <c r="AI79" s="64"/>
      <c r="AJ79" s="64"/>
      <c r="AK79" s="64"/>
      <c r="AL79" s="64"/>
      <c r="AM79" s="64"/>
      <c r="AN79" s="64">
        <f>データ!DT7</f>
        <v>66.8</v>
      </c>
      <c r="AO79" s="64"/>
      <c r="AP79" s="64"/>
      <c r="AQ79" s="64"/>
      <c r="AR79" s="64"/>
      <c r="AS79" s="64"/>
      <c r="AT79" s="64"/>
      <c r="AU79" s="64"/>
      <c r="AV79" s="64"/>
      <c r="AW79" s="64"/>
      <c r="AX79" s="64"/>
      <c r="AY79" s="64"/>
      <c r="AZ79" s="64"/>
      <c r="BA79" s="64"/>
      <c r="BB79" s="64"/>
      <c r="BC79" s="64"/>
      <c r="BD79" s="64"/>
      <c r="BE79" s="64"/>
      <c r="BF79" s="64"/>
      <c r="BG79" s="64">
        <f>データ!DU7</f>
        <v>66.900000000000006</v>
      </c>
      <c r="BH79" s="64"/>
      <c r="BI79" s="64"/>
      <c r="BJ79" s="64"/>
      <c r="BK79" s="64"/>
      <c r="BL79" s="64"/>
      <c r="BM79" s="64"/>
      <c r="BN79" s="64"/>
      <c r="BO79" s="64"/>
      <c r="BP79" s="64"/>
      <c r="BQ79" s="64"/>
      <c r="BR79" s="64"/>
      <c r="BS79" s="64"/>
      <c r="BT79" s="64"/>
      <c r="BU79" s="64"/>
      <c r="BV79" s="64"/>
      <c r="BW79" s="64"/>
      <c r="BX79" s="64"/>
      <c r="BY79" s="64"/>
      <c r="BZ79" s="64">
        <f>データ!DV7</f>
        <v>53.7</v>
      </c>
      <c r="CA79" s="64"/>
      <c r="CB79" s="64"/>
      <c r="CC79" s="64"/>
      <c r="CD79" s="64"/>
      <c r="CE79" s="64"/>
      <c r="CF79" s="64"/>
      <c r="CG79" s="64"/>
      <c r="CH79" s="64"/>
      <c r="CI79" s="64"/>
      <c r="CJ79" s="64"/>
      <c r="CK79" s="64"/>
      <c r="CL79" s="64"/>
      <c r="CM79" s="64"/>
      <c r="CN79" s="64"/>
      <c r="CO79" s="64"/>
      <c r="CP79" s="64"/>
      <c r="CQ79" s="64"/>
      <c r="CR79" s="64"/>
      <c r="CS79" s="64">
        <f>データ!DW7</f>
        <v>56.6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71.5</v>
      </c>
      <c r="EP79" s="64"/>
      <c r="EQ79" s="64"/>
      <c r="ER79" s="64"/>
      <c r="ES79" s="64"/>
      <c r="ET79" s="64"/>
      <c r="EU79" s="64"/>
      <c r="EV79" s="64"/>
      <c r="EW79" s="64"/>
      <c r="EX79" s="64"/>
      <c r="EY79" s="64"/>
      <c r="EZ79" s="64"/>
      <c r="FA79" s="64"/>
      <c r="FB79" s="64"/>
      <c r="FC79" s="64"/>
      <c r="FD79" s="64"/>
      <c r="FE79" s="64"/>
      <c r="FF79" s="64"/>
      <c r="FG79" s="64"/>
      <c r="FH79" s="64">
        <f>データ!EE7</f>
        <v>74.7</v>
      </c>
      <c r="FI79" s="64"/>
      <c r="FJ79" s="64"/>
      <c r="FK79" s="64"/>
      <c r="FL79" s="64"/>
      <c r="FM79" s="64"/>
      <c r="FN79" s="64"/>
      <c r="FO79" s="64"/>
      <c r="FP79" s="64"/>
      <c r="FQ79" s="64"/>
      <c r="FR79" s="64"/>
      <c r="FS79" s="64"/>
      <c r="FT79" s="64"/>
      <c r="FU79" s="64"/>
      <c r="FV79" s="64"/>
      <c r="FW79" s="64"/>
      <c r="FX79" s="64"/>
      <c r="FY79" s="64"/>
      <c r="FZ79" s="64"/>
      <c r="GA79" s="64">
        <f>データ!EF7</f>
        <v>76.8</v>
      </c>
      <c r="GB79" s="64"/>
      <c r="GC79" s="64"/>
      <c r="GD79" s="64"/>
      <c r="GE79" s="64"/>
      <c r="GF79" s="64"/>
      <c r="GG79" s="64"/>
      <c r="GH79" s="64"/>
      <c r="GI79" s="64"/>
      <c r="GJ79" s="64"/>
      <c r="GK79" s="64"/>
      <c r="GL79" s="64"/>
      <c r="GM79" s="64"/>
      <c r="GN79" s="64"/>
      <c r="GO79" s="64"/>
      <c r="GP79" s="64"/>
      <c r="GQ79" s="64"/>
      <c r="GR79" s="64"/>
      <c r="GS79" s="64"/>
      <c r="GT79" s="64">
        <f>データ!EG7</f>
        <v>76.7</v>
      </c>
      <c r="GU79" s="64"/>
      <c r="GV79" s="64"/>
      <c r="GW79" s="64"/>
      <c r="GX79" s="64"/>
      <c r="GY79" s="64"/>
      <c r="GZ79" s="64"/>
      <c r="HA79" s="64"/>
      <c r="HB79" s="64"/>
      <c r="HC79" s="64"/>
      <c r="HD79" s="64"/>
      <c r="HE79" s="64"/>
      <c r="HF79" s="64"/>
      <c r="HG79" s="64"/>
      <c r="HH79" s="64"/>
      <c r="HI79" s="64"/>
      <c r="HJ79" s="64"/>
      <c r="HK79" s="64"/>
      <c r="HL79" s="64"/>
      <c r="HM79" s="64">
        <f>データ!EH7</f>
        <v>77.3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19592536</v>
      </c>
      <c r="JK79" s="62"/>
      <c r="JL79" s="62"/>
      <c r="JM79" s="62"/>
      <c r="JN79" s="62"/>
      <c r="JO79" s="62"/>
      <c r="JP79" s="62"/>
      <c r="JQ79" s="62"/>
      <c r="JR79" s="62"/>
      <c r="JS79" s="62"/>
      <c r="JT79" s="62"/>
      <c r="JU79" s="62"/>
      <c r="JV79" s="62"/>
      <c r="JW79" s="62"/>
      <c r="JX79" s="62"/>
      <c r="JY79" s="62"/>
      <c r="JZ79" s="62"/>
      <c r="KA79" s="62"/>
      <c r="KB79" s="62"/>
      <c r="KC79" s="62">
        <f>データ!EP7</f>
        <v>43258760</v>
      </c>
      <c r="KD79" s="62"/>
      <c r="KE79" s="62"/>
      <c r="KF79" s="62"/>
      <c r="KG79" s="62"/>
      <c r="KH79" s="62"/>
      <c r="KI79" s="62"/>
      <c r="KJ79" s="62"/>
      <c r="KK79" s="62"/>
      <c r="KL79" s="62"/>
      <c r="KM79" s="62"/>
      <c r="KN79" s="62"/>
      <c r="KO79" s="62"/>
      <c r="KP79" s="62"/>
      <c r="KQ79" s="62"/>
      <c r="KR79" s="62"/>
      <c r="KS79" s="62"/>
      <c r="KT79" s="62"/>
      <c r="KU79" s="62"/>
      <c r="KV79" s="62">
        <f>データ!EQ7</f>
        <v>45837580</v>
      </c>
      <c r="KW79" s="62"/>
      <c r="KX79" s="62"/>
      <c r="KY79" s="62"/>
      <c r="KZ79" s="62"/>
      <c r="LA79" s="62"/>
      <c r="LB79" s="62"/>
      <c r="LC79" s="62"/>
      <c r="LD79" s="62"/>
      <c r="LE79" s="62"/>
      <c r="LF79" s="62"/>
      <c r="LG79" s="62"/>
      <c r="LH79" s="62"/>
      <c r="LI79" s="62"/>
      <c r="LJ79" s="62"/>
      <c r="LK79" s="62"/>
      <c r="LL79" s="62"/>
      <c r="LM79" s="62"/>
      <c r="LN79" s="62"/>
      <c r="LO79" s="62">
        <f>データ!ER7</f>
        <v>49213820</v>
      </c>
      <c r="LP79" s="62"/>
      <c r="LQ79" s="62"/>
      <c r="LR79" s="62"/>
      <c r="LS79" s="62"/>
      <c r="LT79" s="62"/>
      <c r="LU79" s="62"/>
      <c r="LV79" s="62"/>
      <c r="LW79" s="62"/>
      <c r="LX79" s="62"/>
      <c r="LY79" s="62"/>
      <c r="LZ79" s="62"/>
      <c r="MA79" s="62"/>
      <c r="MB79" s="62"/>
      <c r="MC79" s="62"/>
      <c r="MD79" s="62"/>
      <c r="ME79" s="62"/>
      <c r="MF79" s="62"/>
      <c r="MG79" s="62"/>
      <c r="MH79" s="62">
        <f>データ!ES7</f>
        <v>48214280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Y16Ys7Egep8twXjcQM+0Cr7BDiitP/sN6vowRGYvwZipduX/kX9kuZZefYeL3g830uKhgFA86gGL9d57mvXIA==" saltValue="8mFqtNtWeOana/5ozK1QV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108</v>
      </c>
      <c r="AJ4" s="153"/>
      <c r="AK4" s="153"/>
      <c r="AL4" s="153"/>
      <c r="AM4" s="153"/>
      <c r="AN4" s="153"/>
      <c r="AO4" s="153"/>
      <c r="AP4" s="153"/>
      <c r="AQ4" s="153"/>
      <c r="AR4" s="153"/>
      <c r="AS4" s="154"/>
      <c r="AT4" s="155" t="s">
        <v>109</v>
      </c>
      <c r="AU4" s="151"/>
      <c r="AV4" s="151"/>
      <c r="AW4" s="151"/>
      <c r="AX4" s="151"/>
      <c r="AY4" s="151"/>
      <c r="AZ4" s="151"/>
      <c r="BA4" s="151"/>
      <c r="BB4" s="151"/>
      <c r="BC4" s="151"/>
      <c r="BD4" s="151"/>
      <c r="BE4" s="155" t="s">
        <v>110</v>
      </c>
      <c r="BF4" s="151"/>
      <c r="BG4" s="151"/>
      <c r="BH4" s="151"/>
      <c r="BI4" s="151"/>
      <c r="BJ4" s="151"/>
      <c r="BK4" s="151"/>
      <c r="BL4" s="151"/>
      <c r="BM4" s="151"/>
      <c r="BN4" s="151"/>
      <c r="BO4" s="151"/>
      <c r="BP4" s="152" t="s">
        <v>111</v>
      </c>
      <c r="BQ4" s="153"/>
      <c r="BR4" s="153"/>
      <c r="BS4" s="153"/>
      <c r="BT4" s="153"/>
      <c r="BU4" s="153"/>
      <c r="BV4" s="153"/>
      <c r="BW4" s="153"/>
      <c r="BX4" s="153"/>
      <c r="BY4" s="153"/>
      <c r="BZ4" s="154"/>
      <c r="CA4" s="151" t="s">
        <v>112</v>
      </c>
      <c r="CB4" s="151"/>
      <c r="CC4" s="151"/>
      <c r="CD4" s="151"/>
      <c r="CE4" s="151"/>
      <c r="CF4" s="151"/>
      <c r="CG4" s="151"/>
      <c r="CH4" s="151"/>
      <c r="CI4" s="151"/>
      <c r="CJ4" s="151"/>
      <c r="CK4" s="151"/>
      <c r="CL4" s="155"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2" t="s">
        <v>116</v>
      </c>
      <c r="DT4" s="153"/>
      <c r="DU4" s="153"/>
      <c r="DV4" s="153"/>
      <c r="DW4" s="153"/>
      <c r="DX4" s="153"/>
      <c r="DY4" s="153"/>
      <c r="DZ4" s="153"/>
      <c r="EA4" s="153"/>
      <c r="EB4" s="153"/>
      <c r="EC4" s="154"/>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145</v>
      </c>
      <c r="AW5" s="47" t="s">
        <v>156</v>
      </c>
      <c r="AX5" s="47" t="s">
        <v>157</v>
      </c>
      <c r="AY5" s="47" t="s">
        <v>148</v>
      </c>
      <c r="AZ5" s="47" t="s">
        <v>149</v>
      </c>
      <c r="BA5" s="47" t="s">
        <v>150</v>
      </c>
      <c r="BB5" s="47" t="s">
        <v>151</v>
      </c>
      <c r="BC5" s="47" t="s">
        <v>152</v>
      </c>
      <c r="BD5" s="47" t="s">
        <v>153</v>
      </c>
      <c r="BE5" s="47" t="s">
        <v>143</v>
      </c>
      <c r="BF5" s="47" t="s">
        <v>155</v>
      </c>
      <c r="BG5" s="47" t="s">
        <v>145</v>
      </c>
      <c r="BH5" s="47" t="s">
        <v>146</v>
      </c>
      <c r="BI5" s="47" t="s">
        <v>157</v>
      </c>
      <c r="BJ5" s="47" t="s">
        <v>148</v>
      </c>
      <c r="BK5" s="47" t="s">
        <v>149</v>
      </c>
      <c r="BL5" s="47" t="s">
        <v>150</v>
      </c>
      <c r="BM5" s="47" t="s">
        <v>151</v>
      </c>
      <c r="BN5" s="47" t="s">
        <v>152</v>
      </c>
      <c r="BO5" s="47" t="s">
        <v>153</v>
      </c>
      <c r="BP5" s="47" t="s">
        <v>143</v>
      </c>
      <c r="BQ5" s="47" t="s">
        <v>155</v>
      </c>
      <c r="BR5" s="47" t="s">
        <v>158</v>
      </c>
      <c r="BS5" s="47" t="s">
        <v>146</v>
      </c>
      <c r="BT5" s="47" t="s">
        <v>157</v>
      </c>
      <c r="BU5" s="47" t="s">
        <v>148</v>
      </c>
      <c r="BV5" s="47" t="s">
        <v>149</v>
      </c>
      <c r="BW5" s="47" t="s">
        <v>150</v>
      </c>
      <c r="BX5" s="47" t="s">
        <v>151</v>
      </c>
      <c r="BY5" s="47" t="s">
        <v>152</v>
      </c>
      <c r="BZ5" s="47" t="s">
        <v>153</v>
      </c>
      <c r="CA5" s="47" t="s">
        <v>143</v>
      </c>
      <c r="CB5" s="47" t="s">
        <v>155</v>
      </c>
      <c r="CC5" s="47" t="s">
        <v>145</v>
      </c>
      <c r="CD5" s="47" t="s">
        <v>146</v>
      </c>
      <c r="CE5" s="47" t="s">
        <v>147</v>
      </c>
      <c r="CF5" s="47" t="s">
        <v>148</v>
      </c>
      <c r="CG5" s="47" t="s">
        <v>149</v>
      </c>
      <c r="CH5" s="47" t="s">
        <v>150</v>
      </c>
      <c r="CI5" s="47" t="s">
        <v>151</v>
      </c>
      <c r="CJ5" s="47" t="s">
        <v>152</v>
      </c>
      <c r="CK5" s="47" t="s">
        <v>153</v>
      </c>
      <c r="CL5" s="47" t="s">
        <v>143</v>
      </c>
      <c r="CM5" s="47" t="s">
        <v>155</v>
      </c>
      <c r="CN5" s="47" t="s">
        <v>145</v>
      </c>
      <c r="CO5" s="47" t="s">
        <v>146</v>
      </c>
      <c r="CP5" s="47" t="s">
        <v>157</v>
      </c>
      <c r="CQ5" s="47" t="s">
        <v>148</v>
      </c>
      <c r="CR5" s="47" t="s">
        <v>149</v>
      </c>
      <c r="CS5" s="47" t="s">
        <v>150</v>
      </c>
      <c r="CT5" s="47" t="s">
        <v>151</v>
      </c>
      <c r="CU5" s="47" t="s">
        <v>152</v>
      </c>
      <c r="CV5" s="47" t="s">
        <v>153</v>
      </c>
      <c r="CW5" s="47" t="s">
        <v>154</v>
      </c>
      <c r="CX5" s="47" t="s">
        <v>155</v>
      </c>
      <c r="CY5" s="47" t="s">
        <v>145</v>
      </c>
      <c r="CZ5" s="47" t="s">
        <v>146</v>
      </c>
      <c r="DA5" s="47" t="s">
        <v>147</v>
      </c>
      <c r="DB5" s="47" t="s">
        <v>148</v>
      </c>
      <c r="DC5" s="47" t="s">
        <v>149</v>
      </c>
      <c r="DD5" s="47" t="s">
        <v>150</v>
      </c>
      <c r="DE5" s="47" t="s">
        <v>151</v>
      </c>
      <c r="DF5" s="47" t="s">
        <v>152</v>
      </c>
      <c r="DG5" s="47" t="s">
        <v>153</v>
      </c>
      <c r="DH5" s="47" t="s">
        <v>143</v>
      </c>
      <c r="DI5" s="47" t="s">
        <v>155</v>
      </c>
      <c r="DJ5" s="47" t="s">
        <v>145</v>
      </c>
      <c r="DK5" s="47" t="s">
        <v>146</v>
      </c>
      <c r="DL5" s="47" t="s">
        <v>147</v>
      </c>
      <c r="DM5" s="47" t="s">
        <v>148</v>
      </c>
      <c r="DN5" s="47" t="s">
        <v>149</v>
      </c>
      <c r="DO5" s="47" t="s">
        <v>150</v>
      </c>
      <c r="DP5" s="47" t="s">
        <v>151</v>
      </c>
      <c r="DQ5" s="47" t="s">
        <v>152</v>
      </c>
      <c r="DR5" s="47" t="s">
        <v>153</v>
      </c>
      <c r="DS5" s="47" t="s">
        <v>154</v>
      </c>
      <c r="DT5" s="47" t="s">
        <v>144</v>
      </c>
      <c r="DU5" s="47" t="s">
        <v>145</v>
      </c>
      <c r="DV5" s="47" t="s">
        <v>146</v>
      </c>
      <c r="DW5" s="47" t="s">
        <v>157</v>
      </c>
      <c r="DX5" s="47" t="s">
        <v>148</v>
      </c>
      <c r="DY5" s="47" t="s">
        <v>149</v>
      </c>
      <c r="DZ5" s="47" t="s">
        <v>150</v>
      </c>
      <c r="EA5" s="47" t="s">
        <v>151</v>
      </c>
      <c r="EB5" s="47" t="s">
        <v>152</v>
      </c>
      <c r="EC5" s="47" t="s">
        <v>153</v>
      </c>
      <c r="ED5" s="47" t="s">
        <v>143</v>
      </c>
      <c r="EE5" s="47" t="s">
        <v>155</v>
      </c>
      <c r="EF5" s="47" t="s">
        <v>145</v>
      </c>
      <c r="EG5" s="47" t="s">
        <v>146</v>
      </c>
      <c r="EH5" s="47" t="s">
        <v>157</v>
      </c>
      <c r="EI5" s="47" t="s">
        <v>148</v>
      </c>
      <c r="EJ5" s="47" t="s">
        <v>149</v>
      </c>
      <c r="EK5" s="47" t="s">
        <v>150</v>
      </c>
      <c r="EL5" s="47" t="s">
        <v>151</v>
      </c>
      <c r="EM5" s="47" t="s">
        <v>152</v>
      </c>
      <c r="EN5" s="47" t="s">
        <v>159</v>
      </c>
      <c r="EO5" s="47" t="s">
        <v>143</v>
      </c>
      <c r="EP5" s="47" t="s">
        <v>155</v>
      </c>
      <c r="EQ5" s="47" t="s">
        <v>145</v>
      </c>
      <c r="ER5" s="47" t="s">
        <v>146</v>
      </c>
      <c r="ES5" s="47" t="s">
        <v>147</v>
      </c>
      <c r="ET5" s="47" t="s">
        <v>148</v>
      </c>
      <c r="EU5" s="47" t="s">
        <v>149</v>
      </c>
      <c r="EV5" s="47" t="s">
        <v>150</v>
      </c>
      <c r="EW5" s="47" t="s">
        <v>151</v>
      </c>
      <c r="EX5" s="47" t="s">
        <v>152</v>
      </c>
      <c r="EY5" s="47" t="s">
        <v>153</v>
      </c>
    </row>
    <row r="6" spans="1:155" s="52" customFormat="1">
      <c r="A6" s="33" t="s">
        <v>160</v>
      </c>
      <c r="B6" s="48">
        <f>B8</f>
        <v>2021</v>
      </c>
      <c r="C6" s="48">
        <f t="shared" ref="C6:M6" si="2">C8</f>
        <v>69710</v>
      </c>
      <c r="D6" s="48">
        <f t="shared" si="2"/>
        <v>46</v>
      </c>
      <c r="E6" s="48">
        <f t="shared" si="2"/>
        <v>6</v>
      </c>
      <c r="F6" s="48">
        <f t="shared" si="2"/>
        <v>0</v>
      </c>
      <c r="G6" s="48">
        <f t="shared" si="2"/>
        <v>2</v>
      </c>
      <c r="H6" s="156" t="str">
        <f>IF(H8&lt;&gt;I8,H8,"")&amp;IF(I8&lt;&gt;J8,I8,"")&amp;"　"&amp;J8</f>
        <v>山形県置賜広域病院企業団　公立置賜長井病院</v>
      </c>
      <c r="I6" s="157"/>
      <c r="J6" s="158"/>
      <c r="K6" s="48" t="str">
        <f t="shared" si="2"/>
        <v>条例全部</v>
      </c>
      <c r="L6" s="48" t="str">
        <f t="shared" si="2"/>
        <v>病院事業</v>
      </c>
      <c r="M6" s="48" t="str">
        <f t="shared" si="2"/>
        <v>一般病院</v>
      </c>
      <c r="N6" s="48" t="str">
        <f>N8</f>
        <v>50床以上～100床未満</v>
      </c>
      <c r="O6" s="48" t="str">
        <f>O8</f>
        <v>非設置</v>
      </c>
      <c r="P6" s="48" t="str">
        <f>P8</f>
        <v>直営</v>
      </c>
      <c r="Q6" s="49">
        <f t="shared" ref="Q6:AH6" si="3">Q8</f>
        <v>10</v>
      </c>
      <c r="R6" s="48" t="str">
        <f t="shared" si="3"/>
        <v>-</v>
      </c>
      <c r="S6" s="48" t="str">
        <f t="shared" si="3"/>
        <v>透 訓</v>
      </c>
      <c r="T6" s="48" t="str">
        <f t="shared" si="3"/>
        <v>-</v>
      </c>
      <c r="U6" s="49" t="str">
        <f>U8</f>
        <v>-</v>
      </c>
      <c r="V6" s="49">
        <f>V8</f>
        <v>13073</v>
      </c>
      <c r="W6" s="48" t="str">
        <f>W8</f>
        <v>第２種該当</v>
      </c>
      <c r="X6" s="48" t="str">
        <f t="shared" ref="X6" si="4">X8</f>
        <v>-</v>
      </c>
      <c r="Y6" s="48" t="str">
        <f t="shared" si="3"/>
        <v>１５：１</v>
      </c>
      <c r="Z6" s="49">
        <f t="shared" si="3"/>
        <v>50</v>
      </c>
      <c r="AA6" s="49" t="str">
        <f t="shared" si="3"/>
        <v>-</v>
      </c>
      <c r="AB6" s="49" t="str">
        <f t="shared" si="3"/>
        <v>-</v>
      </c>
      <c r="AC6" s="49" t="str">
        <f t="shared" si="3"/>
        <v>-</v>
      </c>
      <c r="AD6" s="49" t="str">
        <f t="shared" si="3"/>
        <v>-</v>
      </c>
      <c r="AE6" s="49">
        <f t="shared" si="3"/>
        <v>50</v>
      </c>
      <c r="AF6" s="49">
        <f t="shared" si="3"/>
        <v>50</v>
      </c>
      <c r="AG6" s="49" t="str">
        <f t="shared" si="3"/>
        <v>-</v>
      </c>
      <c r="AH6" s="49">
        <f t="shared" si="3"/>
        <v>50</v>
      </c>
      <c r="AI6" s="50">
        <f>IF(AI8="-",NA(),AI8)</f>
        <v>109.1</v>
      </c>
      <c r="AJ6" s="50">
        <f t="shared" ref="AJ6:AR6" si="5">IF(AJ8="-",NA(),AJ8)</f>
        <v>109.4</v>
      </c>
      <c r="AK6" s="50">
        <f t="shared" si="5"/>
        <v>106.7</v>
      </c>
      <c r="AL6" s="50">
        <f t="shared" si="5"/>
        <v>100.6</v>
      </c>
      <c r="AM6" s="50">
        <f t="shared" si="5"/>
        <v>108.4</v>
      </c>
      <c r="AN6" s="50">
        <f t="shared" si="5"/>
        <v>96.6</v>
      </c>
      <c r="AO6" s="50">
        <f t="shared" si="5"/>
        <v>97.5</v>
      </c>
      <c r="AP6" s="50">
        <f t="shared" si="5"/>
        <v>97.7</v>
      </c>
      <c r="AQ6" s="50">
        <f t="shared" si="5"/>
        <v>100.7</v>
      </c>
      <c r="AR6" s="50">
        <f t="shared" si="5"/>
        <v>103.6</v>
      </c>
      <c r="AS6" s="50" t="str">
        <f>IF(AS8="-","【-】","【"&amp;SUBSTITUTE(TEXT(AS8,"#,##0.0"),"-","△")&amp;"】")</f>
        <v>【106.2】</v>
      </c>
      <c r="AT6" s="50">
        <f>IF(AT8="-",NA(),AT8)</f>
        <v>80.900000000000006</v>
      </c>
      <c r="AU6" s="50">
        <f t="shared" ref="AU6:BC6" si="6">IF(AU8="-",NA(),AU8)</f>
        <v>87.5</v>
      </c>
      <c r="AV6" s="50">
        <f t="shared" si="6"/>
        <v>84.4</v>
      </c>
      <c r="AW6" s="50">
        <f t="shared" si="6"/>
        <v>67.7</v>
      </c>
      <c r="AX6" s="50">
        <f t="shared" si="6"/>
        <v>81.2</v>
      </c>
      <c r="AY6" s="50">
        <f t="shared" si="6"/>
        <v>83.9</v>
      </c>
      <c r="AZ6" s="50">
        <f t="shared" si="6"/>
        <v>77</v>
      </c>
      <c r="BA6" s="50">
        <f t="shared" si="6"/>
        <v>77.099999999999994</v>
      </c>
      <c r="BB6" s="50">
        <f t="shared" si="6"/>
        <v>73.8</v>
      </c>
      <c r="BC6" s="50">
        <f t="shared" si="6"/>
        <v>75.5</v>
      </c>
      <c r="BD6" s="50" t="str">
        <f>IF(BD8="-","【-】","【"&amp;SUBSTITUTE(TEXT(BD8,"#,##0.0"),"-","△")&amp;"】")</f>
        <v>【86.6】</v>
      </c>
      <c r="BE6" s="50">
        <f>IF(BE8="-",NA(),BE8)</f>
        <v>9.8000000000000007</v>
      </c>
      <c r="BF6" s="50">
        <f t="shared" ref="BF6:BN6" si="7">IF(BF8="-",NA(),BF8)</f>
        <v>12.9</v>
      </c>
      <c r="BG6" s="50">
        <f t="shared" si="7"/>
        <v>16</v>
      </c>
      <c r="BH6" s="50">
        <f t="shared" si="7"/>
        <v>24</v>
      </c>
      <c r="BI6" s="50">
        <f t="shared" si="7"/>
        <v>19.399999999999999</v>
      </c>
      <c r="BJ6" s="50">
        <f t="shared" si="7"/>
        <v>116.9</v>
      </c>
      <c r="BK6" s="50">
        <f t="shared" si="7"/>
        <v>117</v>
      </c>
      <c r="BL6" s="50">
        <f t="shared" si="7"/>
        <v>118.8</v>
      </c>
      <c r="BM6" s="50">
        <f t="shared" si="7"/>
        <v>136</v>
      </c>
      <c r="BN6" s="50">
        <f t="shared" si="7"/>
        <v>131.30000000000001</v>
      </c>
      <c r="BO6" s="50" t="str">
        <f>IF(BO8="-","【-】","【"&amp;SUBSTITUTE(TEXT(BO8,"#,##0.0"),"-","△")&amp;"】")</f>
        <v>【70.7】</v>
      </c>
      <c r="BP6" s="50">
        <f>IF(BP8="-",NA(),BP8)</f>
        <v>58.4</v>
      </c>
      <c r="BQ6" s="50">
        <f t="shared" ref="BQ6:BY6" si="8">IF(BQ8="-",NA(),BQ8)</f>
        <v>81.5</v>
      </c>
      <c r="BR6" s="50">
        <f t="shared" si="8"/>
        <v>85</v>
      </c>
      <c r="BS6" s="50">
        <f t="shared" si="8"/>
        <v>81.2</v>
      </c>
      <c r="BT6" s="50">
        <f t="shared" si="8"/>
        <v>86.3</v>
      </c>
      <c r="BU6" s="50">
        <f t="shared" si="8"/>
        <v>69.7</v>
      </c>
      <c r="BV6" s="50">
        <f t="shared" si="8"/>
        <v>66.900000000000006</v>
      </c>
      <c r="BW6" s="50">
        <f t="shared" si="8"/>
        <v>66.099999999999994</v>
      </c>
      <c r="BX6" s="50">
        <f t="shared" si="8"/>
        <v>62.3</v>
      </c>
      <c r="BY6" s="50">
        <f t="shared" si="8"/>
        <v>62.1</v>
      </c>
      <c r="BZ6" s="50" t="str">
        <f>IF(BZ8="-","【-】","【"&amp;SUBSTITUTE(TEXT(BZ8,"#,##0.0"),"-","△")&amp;"】")</f>
        <v>【67.1】</v>
      </c>
      <c r="CA6" s="51">
        <f>IF(CA8="-",NA(),CA8)</f>
        <v>19568</v>
      </c>
      <c r="CB6" s="51">
        <f t="shared" ref="CB6:CJ6" si="9">IF(CB8="-",NA(),CB8)</f>
        <v>23451</v>
      </c>
      <c r="CC6" s="51">
        <f t="shared" si="9"/>
        <v>24528</v>
      </c>
      <c r="CD6" s="51">
        <f t="shared" si="9"/>
        <v>25685</v>
      </c>
      <c r="CE6" s="51">
        <f t="shared" si="9"/>
        <v>25194</v>
      </c>
      <c r="CF6" s="51">
        <f t="shared" si="9"/>
        <v>34136</v>
      </c>
      <c r="CG6" s="51">
        <f t="shared" si="9"/>
        <v>25711</v>
      </c>
      <c r="CH6" s="51">
        <f t="shared" si="9"/>
        <v>26415</v>
      </c>
      <c r="CI6" s="51">
        <f t="shared" si="9"/>
        <v>27227</v>
      </c>
      <c r="CJ6" s="51">
        <f t="shared" si="9"/>
        <v>28176</v>
      </c>
      <c r="CK6" s="50" t="str">
        <f>IF(CK8="-","【-】","【"&amp;SUBSTITUTE(TEXT(CK8,"#,##0"),"-","△")&amp;"】")</f>
        <v>【59,287】</v>
      </c>
      <c r="CL6" s="51">
        <f>IF(CL8="-",NA(),CL8)</f>
        <v>10594</v>
      </c>
      <c r="CM6" s="51">
        <f t="shared" ref="CM6:CU6" si="10">IF(CM8="-",NA(),CM8)</f>
        <v>11285</v>
      </c>
      <c r="CN6" s="51">
        <f t="shared" si="10"/>
        <v>10972</v>
      </c>
      <c r="CO6" s="51">
        <f t="shared" si="10"/>
        <v>10558</v>
      </c>
      <c r="CP6" s="51">
        <f t="shared" si="10"/>
        <v>10780</v>
      </c>
      <c r="CQ6" s="51">
        <f t="shared" si="10"/>
        <v>10130</v>
      </c>
      <c r="CR6" s="51">
        <f t="shared" si="10"/>
        <v>9060</v>
      </c>
      <c r="CS6" s="51">
        <f t="shared" si="10"/>
        <v>9135</v>
      </c>
      <c r="CT6" s="51">
        <f t="shared" si="10"/>
        <v>9509</v>
      </c>
      <c r="CU6" s="51">
        <f t="shared" si="10"/>
        <v>9548</v>
      </c>
      <c r="CV6" s="50" t="str">
        <f>IF(CV8="-","【-】","【"&amp;SUBSTITUTE(TEXT(CV8,"#,##0"),"-","△")&amp;"】")</f>
        <v>【17,202】</v>
      </c>
      <c r="CW6" s="50">
        <f>IF(CW8="-",NA(),CW8)</f>
        <v>71.2</v>
      </c>
      <c r="CX6" s="50">
        <f t="shared" ref="CX6:DF6" si="11">IF(CX8="-",NA(),CX8)</f>
        <v>58.7</v>
      </c>
      <c r="CY6" s="50">
        <f t="shared" si="11"/>
        <v>62.5</v>
      </c>
      <c r="CZ6" s="50">
        <f t="shared" si="11"/>
        <v>69</v>
      </c>
      <c r="DA6" s="50">
        <f t="shared" si="11"/>
        <v>67.5</v>
      </c>
      <c r="DB6" s="50">
        <f t="shared" si="11"/>
        <v>63.4</v>
      </c>
      <c r="DC6" s="50">
        <f t="shared" si="11"/>
        <v>71.099999999999994</v>
      </c>
      <c r="DD6" s="50">
        <f t="shared" si="11"/>
        <v>72</v>
      </c>
      <c r="DE6" s="50">
        <f t="shared" si="11"/>
        <v>77.7</v>
      </c>
      <c r="DF6" s="50">
        <f t="shared" si="11"/>
        <v>75.7</v>
      </c>
      <c r="DG6" s="50" t="str">
        <f>IF(DG8="-","【-】","【"&amp;SUBSTITUTE(TEXT(DG8,"#,##0.0"),"-","△")&amp;"】")</f>
        <v>【56.4】</v>
      </c>
      <c r="DH6" s="50">
        <f>IF(DH8="-",NA(),DH8)</f>
        <v>11.3</v>
      </c>
      <c r="DI6" s="50">
        <f t="shared" ref="DI6:DQ6" si="12">IF(DI8="-",NA(),DI8)</f>
        <v>11.9</v>
      </c>
      <c r="DJ6" s="50">
        <f t="shared" si="12"/>
        <v>11.3</v>
      </c>
      <c r="DK6" s="50">
        <f t="shared" si="12"/>
        <v>11</v>
      </c>
      <c r="DL6" s="50">
        <f t="shared" si="12"/>
        <v>10.5</v>
      </c>
      <c r="DM6" s="50">
        <f t="shared" si="12"/>
        <v>18.3</v>
      </c>
      <c r="DN6" s="50">
        <f t="shared" si="12"/>
        <v>16.5</v>
      </c>
      <c r="DO6" s="50">
        <f t="shared" si="12"/>
        <v>16</v>
      </c>
      <c r="DP6" s="50">
        <f t="shared" si="12"/>
        <v>15.7</v>
      </c>
      <c r="DQ6" s="50">
        <f t="shared" si="12"/>
        <v>14.6</v>
      </c>
      <c r="DR6" s="50" t="str">
        <f>IF(DR8="-","【-】","【"&amp;SUBSTITUTE(TEXT(DR8,"#,##0.0"),"-","△")&amp;"】")</f>
        <v>【24.8】</v>
      </c>
      <c r="DS6" s="50">
        <f>IF(DS8="-",NA(),DS8)</f>
        <v>63.3</v>
      </c>
      <c r="DT6" s="50">
        <f t="shared" ref="DT6:EB6" si="13">IF(DT8="-",NA(),DT8)</f>
        <v>66.8</v>
      </c>
      <c r="DU6" s="50">
        <f t="shared" si="13"/>
        <v>66.900000000000006</v>
      </c>
      <c r="DV6" s="50">
        <f t="shared" si="13"/>
        <v>53.7</v>
      </c>
      <c r="DW6" s="50">
        <f t="shared" si="13"/>
        <v>56.6</v>
      </c>
      <c r="DX6" s="50">
        <f t="shared" si="13"/>
        <v>53.5</v>
      </c>
      <c r="DY6" s="50">
        <f t="shared" si="13"/>
        <v>56.1</v>
      </c>
      <c r="DZ6" s="50">
        <f t="shared" si="13"/>
        <v>56.4</v>
      </c>
      <c r="EA6" s="50">
        <f t="shared" si="13"/>
        <v>56.9</v>
      </c>
      <c r="EB6" s="50">
        <f t="shared" si="13"/>
        <v>58.3</v>
      </c>
      <c r="EC6" s="50" t="str">
        <f>IF(EC8="-","【-】","【"&amp;SUBSTITUTE(TEXT(EC8,"#,##0.0"),"-","△")&amp;"】")</f>
        <v>【56.0】</v>
      </c>
      <c r="ED6" s="50">
        <f>IF(ED8="-",NA(),ED8)</f>
        <v>71.5</v>
      </c>
      <c r="EE6" s="50">
        <f t="shared" ref="EE6:EM6" si="14">IF(EE8="-",NA(),EE8)</f>
        <v>74.7</v>
      </c>
      <c r="EF6" s="50">
        <f t="shared" si="14"/>
        <v>76.8</v>
      </c>
      <c r="EG6" s="50">
        <f t="shared" si="14"/>
        <v>76.7</v>
      </c>
      <c r="EH6" s="50">
        <f t="shared" si="14"/>
        <v>77.3</v>
      </c>
      <c r="EI6" s="50">
        <f t="shared" si="14"/>
        <v>71.3</v>
      </c>
      <c r="EJ6" s="50">
        <f t="shared" si="14"/>
        <v>73.2</v>
      </c>
      <c r="EK6" s="50">
        <f t="shared" si="14"/>
        <v>73.400000000000006</v>
      </c>
      <c r="EL6" s="50">
        <f t="shared" si="14"/>
        <v>72.5</v>
      </c>
      <c r="EM6" s="50">
        <f t="shared" si="14"/>
        <v>72.3</v>
      </c>
      <c r="EN6" s="50" t="str">
        <f>IF(EN8="-","【-】","【"&amp;SUBSTITUTE(TEXT(EN8,"#,##0.0"),"-","△")&amp;"】")</f>
        <v>【70.7】</v>
      </c>
      <c r="EO6" s="51">
        <f>IF(EO8="-",NA(),EO8)</f>
        <v>19592536</v>
      </c>
      <c r="EP6" s="51">
        <f t="shared" ref="EP6:EX6" si="15">IF(EP8="-",NA(),EP8)</f>
        <v>43258760</v>
      </c>
      <c r="EQ6" s="51">
        <f t="shared" si="15"/>
        <v>45837580</v>
      </c>
      <c r="ER6" s="51">
        <f t="shared" si="15"/>
        <v>49213820</v>
      </c>
      <c r="ES6" s="51">
        <f t="shared" si="15"/>
        <v>48214280</v>
      </c>
      <c r="ET6" s="51">
        <f t="shared" si="15"/>
        <v>39094598</v>
      </c>
      <c r="EU6" s="51">
        <f t="shared" si="15"/>
        <v>38744035</v>
      </c>
      <c r="EV6" s="51">
        <f t="shared" si="15"/>
        <v>40117620</v>
      </c>
      <c r="EW6" s="51">
        <f t="shared" si="15"/>
        <v>42330999</v>
      </c>
      <c r="EX6" s="51">
        <f t="shared" si="15"/>
        <v>43068047</v>
      </c>
      <c r="EY6" s="51" t="str">
        <f>IF(EY8="-","【-】","【"&amp;SUBSTITUTE(TEXT(EY8,"#,##0"),"-","△")&amp;"】")</f>
        <v>【49,765,843】</v>
      </c>
    </row>
    <row r="7" spans="1:155" s="52" customFormat="1">
      <c r="A7" s="33" t="s">
        <v>161</v>
      </c>
      <c r="B7" s="48">
        <f t="shared" ref="B7:AH7" si="16">B8</f>
        <v>2021</v>
      </c>
      <c r="C7" s="48">
        <f t="shared" si="16"/>
        <v>69710</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50床以上～100床未満</v>
      </c>
      <c r="O7" s="48" t="str">
        <f>O8</f>
        <v>非設置</v>
      </c>
      <c r="P7" s="48" t="str">
        <f>P8</f>
        <v>直営</v>
      </c>
      <c r="Q7" s="49">
        <f t="shared" si="16"/>
        <v>10</v>
      </c>
      <c r="R7" s="48" t="str">
        <f t="shared" si="16"/>
        <v>-</v>
      </c>
      <c r="S7" s="48" t="str">
        <f t="shared" si="16"/>
        <v>透 訓</v>
      </c>
      <c r="T7" s="48" t="str">
        <f t="shared" si="16"/>
        <v>-</v>
      </c>
      <c r="U7" s="49" t="str">
        <f>U8</f>
        <v>-</v>
      </c>
      <c r="V7" s="49">
        <f>V8</f>
        <v>13073</v>
      </c>
      <c r="W7" s="48" t="str">
        <f>W8</f>
        <v>第２種該当</v>
      </c>
      <c r="X7" s="48" t="str">
        <f t="shared" si="16"/>
        <v>-</v>
      </c>
      <c r="Y7" s="48" t="str">
        <f t="shared" si="16"/>
        <v>１５：１</v>
      </c>
      <c r="Z7" s="49">
        <f t="shared" si="16"/>
        <v>50</v>
      </c>
      <c r="AA7" s="49" t="str">
        <f t="shared" si="16"/>
        <v>-</v>
      </c>
      <c r="AB7" s="49" t="str">
        <f t="shared" si="16"/>
        <v>-</v>
      </c>
      <c r="AC7" s="49" t="str">
        <f t="shared" si="16"/>
        <v>-</v>
      </c>
      <c r="AD7" s="49" t="str">
        <f t="shared" si="16"/>
        <v>-</v>
      </c>
      <c r="AE7" s="49">
        <f t="shared" si="16"/>
        <v>50</v>
      </c>
      <c r="AF7" s="49">
        <f t="shared" si="16"/>
        <v>50</v>
      </c>
      <c r="AG7" s="49" t="str">
        <f t="shared" si="16"/>
        <v>-</v>
      </c>
      <c r="AH7" s="49">
        <f t="shared" si="16"/>
        <v>50</v>
      </c>
      <c r="AI7" s="50">
        <f>AI8</f>
        <v>109.1</v>
      </c>
      <c r="AJ7" s="50">
        <f t="shared" ref="AJ7:AR7" si="17">AJ8</f>
        <v>109.4</v>
      </c>
      <c r="AK7" s="50">
        <f t="shared" si="17"/>
        <v>106.7</v>
      </c>
      <c r="AL7" s="50">
        <f t="shared" si="17"/>
        <v>100.6</v>
      </c>
      <c r="AM7" s="50">
        <f t="shared" si="17"/>
        <v>108.4</v>
      </c>
      <c r="AN7" s="50">
        <f t="shared" si="17"/>
        <v>96.6</v>
      </c>
      <c r="AO7" s="50">
        <f t="shared" si="17"/>
        <v>97.5</v>
      </c>
      <c r="AP7" s="50">
        <f t="shared" si="17"/>
        <v>97.7</v>
      </c>
      <c r="AQ7" s="50">
        <f t="shared" si="17"/>
        <v>100.7</v>
      </c>
      <c r="AR7" s="50">
        <f t="shared" si="17"/>
        <v>103.6</v>
      </c>
      <c r="AS7" s="50"/>
      <c r="AT7" s="50">
        <f>AT8</f>
        <v>80.900000000000006</v>
      </c>
      <c r="AU7" s="50">
        <f t="shared" ref="AU7:BC7" si="18">AU8</f>
        <v>87.5</v>
      </c>
      <c r="AV7" s="50">
        <f t="shared" si="18"/>
        <v>84.4</v>
      </c>
      <c r="AW7" s="50">
        <f t="shared" si="18"/>
        <v>67.7</v>
      </c>
      <c r="AX7" s="50">
        <f t="shared" si="18"/>
        <v>81.2</v>
      </c>
      <c r="AY7" s="50">
        <f t="shared" si="18"/>
        <v>83.9</v>
      </c>
      <c r="AZ7" s="50">
        <f t="shared" si="18"/>
        <v>77</v>
      </c>
      <c r="BA7" s="50">
        <f t="shared" si="18"/>
        <v>77.099999999999994</v>
      </c>
      <c r="BB7" s="50">
        <f t="shared" si="18"/>
        <v>73.8</v>
      </c>
      <c r="BC7" s="50">
        <f t="shared" si="18"/>
        <v>75.5</v>
      </c>
      <c r="BD7" s="50"/>
      <c r="BE7" s="50">
        <f>BE8</f>
        <v>9.8000000000000007</v>
      </c>
      <c r="BF7" s="50">
        <f t="shared" ref="BF7:BN7" si="19">BF8</f>
        <v>12.9</v>
      </c>
      <c r="BG7" s="50">
        <f t="shared" si="19"/>
        <v>16</v>
      </c>
      <c r="BH7" s="50">
        <f t="shared" si="19"/>
        <v>24</v>
      </c>
      <c r="BI7" s="50">
        <f t="shared" si="19"/>
        <v>19.399999999999999</v>
      </c>
      <c r="BJ7" s="50">
        <f t="shared" si="19"/>
        <v>116.9</v>
      </c>
      <c r="BK7" s="50">
        <f t="shared" si="19"/>
        <v>117</v>
      </c>
      <c r="BL7" s="50">
        <f t="shared" si="19"/>
        <v>118.8</v>
      </c>
      <c r="BM7" s="50">
        <f t="shared" si="19"/>
        <v>136</v>
      </c>
      <c r="BN7" s="50">
        <f t="shared" si="19"/>
        <v>131.30000000000001</v>
      </c>
      <c r="BO7" s="50"/>
      <c r="BP7" s="50">
        <f>BP8</f>
        <v>58.4</v>
      </c>
      <c r="BQ7" s="50">
        <f t="shared" ref="BQ7:BY7" si="20">BQ8</f>
        <v>81.5</v>
      </c>
      <c r="BR7" s="50">
        <f t="shared" si="20"/>
        <v>85</v>
      </c>
      <c r="BS7" s="50">
        <f t="shared" si="20"/>
        <v>81.2</v>
      </c>
      <c r="BT7" s="50">
        <f t="shared" si="20"/>
        <v>86.3</v>
      </c>
      <c r="BU7" s="50">
        <f t="shared" si="20"/>
        <v>69.7</v>
      </c>
      <c r="BV7" s="50">
        <f t="shared" si="20"/>
        <v>66.900000000000006</v>
      </c>
      <c r="BW7" s="50">
        <f t="shared" si="20"/>
        <v>66.099999999999994</v>
      </c>
      <c r="BX7" s="50">
        <f t="shared" si="20"/>
        <v>62.3</v>
      </c>
      <c r="BY7" s="50">
        <f t="shared" si="20"/>
        <v>62.1</v>
      </c>
      <c r="BZ7" s="50"/>
      <c r="CA7" s="51">
        <f>CA8</f>
        <v>19568</v>
      </c>
      <c r="CB7" s="51">
        <f t="shared" ref="CB7:CJ7" si="21">CB8</f>
        <v>23451</v>
      </c>
      <c r="CC7" s="51">
        <f t="shared" si="21"/>
        <v>24528</v>
      </c>
      <c r="CD7" s="51">
        <f t="shared" si="21"/>
        <v>25685</v>
      </c>
      <c r="CE7" s="51">
        <f t="shared" si="21"/>
        <v>25194</v>
      </c>
      <c r="CF7" s="51">
        <f t="shared" si="21"/>
        <v>34136</v>
      </c>
      <c r="CG7" s="51">
        <f t="shared" si="21"/>
        <v>25711</v>
      </c>
      <c r="CH7" s="51">
        <f t="shared" si="21"/>
        <v>26415</v>
      </c>
      <c r="CI7" s="51">
        <f t="shared" si="21"/>
        <v>27227</v>
      </c>
      <c r="CJ7" s="51">
        <f t="shared" si="21"/>
        <v>28176</v>
      </c>
      <c r="CK7" s="50"/>
      <c r="CL7" s="51">
        <f>CL8</f>
        <v>10594</v>
      </c>
      <c r="CM7" s="51">
        <f t="shared" ref="CM7:CU7" si="22">CM8</f>
        <v>11285</v>
      </c>
      <c r="CN7" s="51">
        <f t="shared" si="22"/>
        <v>10972</v>
      </c>
      <c r="CO7" s="51">
        <f t="shared" si="22"/>
        <v>10558</v>
      </c>
      <c r="CP7" s="51">
        <f t="shared" si="22"/>
        <v>10780</v>
      </c>
      <c r="CQ7" s="51">
        <f t="shared" si="22"/>
        <v>10130</v>
      </c>
      <c r="CR7" s="51">
        <f t="shared" si="22"/>
        <v>9060</v>
      </c>
      <c r="CS7" s="51">
        <f t="shared" si="22"/>
        <v>9135</v>
      </c>
      <c r="CT7" s="51">
        <f t="shared" si="22"/>
        <v>9509</v>
      </c>
      <c r="CU7" s="51">
        <f t="shared" si="22"/>
        <v>9548</v>
      </c>
      <c r="CV7" s="50"/>
      <c r="CW7" s="50">
        <f>CW8</f>
        <v>71.2</v>
      </c>
      <c r="CX7" s="50">
        <f t="shared" ref="CX7:DF7" si="23">CX8</f>
        <v>58.7</v>
      </c>
      <c r="CY7" s="50">
        <f t="shared" si="23"/>
        <v>62.5</v>
      </c>
      <c r="CZ7" s="50">
        <f t="shared" si="23"/>
        <v>69</v>
      </c>
      <c r="DA7" s="50">
        <f t="shared" si="23"/>
        <v>67.5</v>
      </c>
      <c r="DB7" s="50">
        <f t="shared" si="23"/>
        <v>63.4</v>
      </c>
      <c r="DC7" s="50">
        <f t="shared" si="23"/>
        <v>71.099999999999994</v>
      </c>
      <c r="DD7" s="50">
        <f t="shared" si="23"/>
        <v>72</v>
      </c>
      <c r="DE7" s="50">
        <f t="shared" si="23"/>
        <v>77.7</v>
      </c>
      <c r="DF7" s="50">
        <f t="shared" si="23"/>
        <v>75.7</v>
      </c>
      <c r="DG7" s="50"/>
      <c r="DH7" s="50">
        <f>DH8</f>
        <v>11.3</v>
      </c>
      <c r="DI7" s="50">
        <f t="shared" ref="DI7:DQ7" si="24">DI8</f>
        <v>11.9</v>
      </c>
      <c r="DJ7" s="50">
        <f t="shared" si="24"/>
        <v>11.3</v>
      </c>
      <c r="DK7" s="50">
        <f t="shared" si="24"/>
        <v>11</v>
      </c>
      <c r="DL7" s="50">
        <f t="shared" si="24"/>
        <v>10.5</v>
      </c>
      <c r="DM7" s="50">
        <f t="shared" si="24"/>
        <v>18.3</v>
      </c>
      <c r="DN7" s="50">
        <f t="shared" si="24"/>
        <v>16.5</v>
      </c>
      <c r="DO7" s="50">
        <f t="shared" si="24"/>
        <v>16</v>
      </c>
      <c r="DP7" s="50">
        <f t="shared" si="24"/>
        <v>15.7</v>
      </c>
      <c r="DQ7" s="50">
        <f t="shared" si="24"/>
        <v>14.6</v>
      </c>
      <c r="DR7" s="50"/>
      <c r="DS7" s="50">
        <f>DS8</f>
        <v>63.3</v>
      </c>
      <c r="DT7" s="50">
        <f t="shared" ref="DT7:EB7" si="25">DT8</f>
        <v>66.8</v>
      </c>
      <c r="DU7" s="50">
        <f t="shared" si="25"/>
        <v>66.900000000000006</v>
      </c>
      <c r="DV7" s="50">
        <f t="shared" si="25"/>
        <v>53.7</v>
      </c>
      <c r="DW7" s="50">
        <f t="shared" si="25"/>
        <v>56.6</v>
      </c>
      <c r="DX7" s="50">
        <f t="shared" si="25"/>
        <v>53.5</v>
      </c>
      <c r="DY7" s="50">
        <f t="shared" si="25"/>
        <v>56.1</v>
      </c>
      <c r="DZ7" s="50">
        <f t="shared" si="25"/>
        <v>56.4</v>
      </c>
      <c r="EA7" s="50">
        <f t="shared" si="25"/>
        <v>56.9</v>
      </c>
      <c r="EB7" s="50">
        <f t="shared" si="25"/>
        <v>58.3</v>
      </c>
      <c r="EC7" s="50"/>
      <c r="ED7" s="50">
        <f>ED8</f>
        <v>71.5</v>
      </c>
      <c r="EE7" s="50">
        <f t="shared" ref="EE7:EM7" si="26">EE8</f>
        <v>74.7</v>
      </c>
      <c r="EF7" s="50">
        <f t="shared" si="26"/>
        <v>76.8</v>
      </c>
      <c r="EG7" s="50">
        <f t="shared" si="26"/>
        <v>76.7</v>
      </c>
      <c r="EH7" s="50">
        <f t="shared" si="26"/>
        <v>77.3</v>
      </c>
      <c r="EI7" s="50">
        <f t="shared" si="26"/>
        <v>71.3</v>
      </c>
      <c r="EJ7" s="50">
        <f t="shared" si="26"/>
        <v>73.2</v>
      </c>
      <c r="EK7" s="50">
        <f t="shared" si="26"/>
        <v>73.400000000000006</v>
      </c>
      <c r="EL7" s="50">
        <f t="shared" si="26"/>
        <v>72.5</v>
      </c>
      <c r="EM7" s="50">
        <f t="shared" si="26"/>
        <v>72.3</v>
      </c>
      <c r="EN7" s="50"/>
      <c r="EO7" s="51">
        <f>EO8</f>
        <v>19592536</v>
      </c>
      <c r="EP7" s="51">
        <f t="shared" ref="EP7:EX7" si="27">EP8</f>
        <v>43258760</v>
      </c>
      <c r="EQ7" s="51">
        <f t="shared" si="27"/>
        <v>45837580</v>
      </c>
      <c r="ER7" s="51">
        <f t="shared" si="27"/>
        <v>49213820</v>
      </c>
      <c r="ES7" s="51">
        <f t="shared" si="27"/>
        <v>48214280</v>
      </c>
      <c r="ET7" s="51">
        <f t="shared" si="27"/>
        <v>39094598</v>
      </c>
      <c r="EU7" s="51">
        <f t="shared" si="27"/>
        <v>38744035</v>
      </c>
      <c r="EV7" s="51">
        <f t="shared" si="27"/>
        <v>40117620</v>
      </c>
      <c r="EW7" s="51">
        <f t="shared" si="27"/>
        <v>42330999</v>
      </c>
      <c r="EX7" s="51">
        <f t="shared" si="27"/>
        <v>43068047</v>
      </c>
      <c r="EY7" s="51"/>
    </row>
    <row r="8" spans="1:155" s="52" customFormat="1">
      <c r="A8" s="33"/>
      <c r="B8" s="53">
        <v>2021</v>
      </c>
      <c r="C8" s="53">
        <v>69710</v>
      </c>
      <c r="D8" s="53">
        <v>46</v>
      </c>
      <c r="E8" s="53">
        <v>6</v>
      </c>
      <c r="F8" s="53">
        <v>0</v>
      </c>
      <c r="G8" s="53">
        <v>2</v>
      </c>
      <c r="H8" s="53" t="s">
        <v>162</v>
      </c>
      <c r="I8" s="53" t="s">
        <v>163</v>
      </c>
      <c r="J8" s="53" t="s">
        <v>164</v>
      </c>
      <c r="K8" s="53" t="s">
        <v>165</v>
      </c>
      <c r="L8" s="53" t="s">
        <v>166</v>
      </c>
      <c r="M8" s="53" t="s">
        <v>167</v>
      </c>
      <c r="N8" s="53" t="s">
        <v>168</v>
      </c>
      <c r="O8" s="53" t="s">
        <v>169</v>
      </c>
      <c r="P8" s="53" t="s">
        <v>170</v>
      </c>
      <c r="Q8" s="54">
        <v>10</v>
      </c>
      <c r="R8" s="53" t="s">
        <v>39</v>
      </c>
      <c r="S8" s="53" t="s">
        <v>171</v>
      </c>
      <c r="T8" s="53" t="s">
        <v>39</v>
      </c>
      <c r="U8" s="54" t="s">
        <v>39</v>
      </c>
      <c r="V8" s="54">
        <v>13073</v>
      </c>
      <c r="W8" s="53" t="s">
        <v>172</v>
      </c>
      <c r="X8" s="53" t="s">
        <v>39</v>
      </c>
      <c r="Y8" s="55" t="s">
        <v>173</v>
      </c>
      <c r="Z8" s="54">
        <v>50</v>
      </c>
      <c r="AA8" s="54" t="s">
        <v>39</v>
      </c>
      <c r="AB8" s="54" t="s">
        <v>39</v>
      </c>
      <c r="AC8" s="54" t="s">
        <v>39</v>
      </c>
      <c r="AD8" s="54" t="s">
        <v>39</v>
      </c>
      <c r="AE8" s="54">
        <v>50</v>
      </c>
      <c r="AF8" s="54">
        <v>50</v>
      </c>
      <c r="AG8" s="54" t="s">
        <v>39</v>
      </c>
      <c r="AH8" s="54">
        <v>50</v>
      </c>
      <c r="AI8" s="56">
        <v>109.1</v>
      </c>
      <c r="AJ8" s="56">
        <v>109.4</v>
      </c>
      <c r="AK8" s="56">
        <v>106.7</v>
      </c>
      <c r="AL8" s="56">
        <v>100.6</v>
      </c>
      <c r="AM8" s="56">
        <v>108.4</v>
      </c>
      <c r="AN8" s="56">
        <v>96.6</v>
      </c>
      <c r="AO8" s="56">
        <v>97.5</v>
      </c>
      <c r="AP8" s="56">
        <v>97.7</v>
      </c>
      <c r="AQ8" s="56">
        <v>100.7</v>
      </c>
      <c r="AR8" s="56">
        <v>103.6</v>
      </c>
      <c r="AS8" s="56">
        <v>106.2</v>
      </c>
      <c r="AT8" s="56">
        <v>80.900000000000006</v>
      </c>
      <c r="AU8" s="56">
        <v>87.5</v>
      </c>
      <c r="AV8" s="56">
        <v>84.4</v>
      </c>
      <c r="AW8" s="56">
        <v>67.7</v>
      </c>
      <c r="AX8" s="56">
        <v>81.2</v>
      </c>
      <c r="AY8" s="56">
        <v>83.9</v>
      </c>
      <c r="AZ8" s="56">
        <v>77</v>
      </c>
      <c r="BA8" s="56">
        <v>77.099999999999994</v>
      </c>
      <c r="BB8" s="56">
        <v>73.8</v>
      </c>
      <c r="BC8" s="56">
        <v>75.5</v>
      </c>
      <c r="BD8" s="56">
        <v>86.6</v>
      </c>
      <c r="BE8" s="57">
        <v>9.8000000000000007</v>
      </c>
      <c r="BF8" s="57">
        <v>12.9</v>
      </c>
      <c r="BG8" s="57">
        <v>16</v>
      </c>
      <c r="BH8" s="57">
        <v>24</v>
      </c>
      <c r="BI8" s="57">
        <v>19.399999999999999</v>
      </c>
      <c r="BJ8" s="57">
        <v>116.9</v>
      </c>
      <c r="BK8" s="57">
        <v>117</v>
      </c>
      <c r="BL8" s="57">
        <v>118.8</v>
      </c>
      <c r="BM8" s="57">
        <v>136</v>
      </c>
      <c r="BN8" s="57">
        <v>131.30000000000001</v>
      </c>
      <c r="BO8" s="57">
        <v>70.7</v>
      </c>
      <c r="BP8" s="56">
        <v>58.4</v>
      </c>
      <c r="BQ8" s="56">
        <v>81.5</v>
      </c>
      <c r="BR8" s="56">
        <v>85</v>
      </c>
      <c r="BS8" s="56">
        <v>81.2</v>
      </c>
      <c r="BT8" s="56">
        <v>86.3</v>
      </c>
      <c r="BU8" s="56">
        <v>69.7</v>
      </c>
      <c r="BV8" s="56">
        <v>66.900000000000006</v>
      </c>
      <c r="BW8" s="56">
        <v>66.099999999999994</v>
      </c>
      <c r="BX8" s="56">
        <v>62.3</v>
      </c>
      <c r="BY8" s="56">
        <v>62.1</v>
      </c>
      <c r="BZ8" s="56">
        <v>67.099999999999994</v>
      </c>
      <c r="CA8" s="57">
        <v>19568</v>
      </c>
      <c r="CB8" s="57">
        <v>23451</v>
      </c>
      <c r="CC8" s="57">
        <v>24528</v>
      </c>
      <c r="CD8" s="57">
        <v>25685</v>
      </c>
      <c r="CE8" s="57">
        <v>25194</v>
      </c>
      <c r="CF8" s="57">
        <v>34136</v>
      </c>
      <c r="CG8" s="57">
        <v>25711</v>
      </c>
      <c r="CH8" s="57">
        <v>26415</v>
      </c>
      <c r="CI8" s="57">
        <v>27227</v>
      </c>
      <c r="CJ8" s="57">
        <v>28176</v>
      </c>
      <c r="CK8" s="56">
        <v>59287</v>
      </c>
      <c r="CL8" s="57">
        <v>10594</v>
      </c>
      <c r="CM8" s="57">
        <v>11285</v>
      </c>
      <c r="CN8" s="57">
        <v>10972</v>
      </c>
      <c r="CO8" s="57">
        <v>10558</v>
      </c>
      <c r="CP8" s="57">
        <v>10780</v>
      </c>
      <c r="CQ8" s="57">
        <v>10130</v>
      </c>
      <c r="CR8" s="57">
        <v>9060</v>
      </c>
      <c r="CS8" s="57">
        <v>9135</v>
      </c>
      <c r="CT8" s="57">
        <v>9509</v>
      </c>
      <c r="CU8" s="57">
        <v>9548</v>
      </c>
      <c r="CV8" s="56">
        <v>17202</v>
      </c>
      <c r="CW8" s="57">
        <v>71.2</v>
      </c>
      <c r="CX8" s="57">
        <v>58.7</v>
      </c>
      <c r="CY8" s="57">
        <v>62.5</v>
      </c>
      <c r="CZ8" s="57">
        <v>69</v>
      </c>
      <c r="DA8" s="57">
        <v>67.5</v>
      </c>
      <c r="DB8" s="57">
        <v>63.4</v>
      </c>
      <c r="DC8" s="57">
        <v>71.099999999999994</v>
      </c>
      <c r="DD8" s="57">
        <v>72</v>
      </c>
      <c r="DE8" s="57">
        <v>77.7</v>
      </c>
      <c r="DF8" s="57">
        <v>75.7</v>
      </c>
      <c r="DG8" s="57">
        <v>56.4</v>
      </c>
      <c r="DH8" s="57">
        <v>11.3</v>
      </c>
      <c r="DI8" s="57">
        <v>11.9</v>
      </c>
      <c r="DJ8" s="57">
        <v>11.3</v>
      </c>
      <c r="DK8" s="57">
        <v>11</v>
      </c>
      <c r="DL8" s="57">
        <v>10.5</v>
      </c>
      <c r="DM8" s="57">
        <v>18.3</v>
      </c>
      <c r="DN8" s="57">
        <v>16.5</v>
      </c>
      <c r="DO8" s="57">
        <v>16</v>
      </c>
      <c r="DP8" s="57">
        <v>15.7</v>
      </c>
      <c r="DQ8" s="57">
        <v>14.6</v>
      </c>
      <c r="DR8" s="57">
        <v>24.8</v>
      </c>
      <c r="DS8" s="56">
        <v>63.3</v>
      </c>
      <c r="DT8" s="56">
        <v>66.8</v>
      </c>
      <c r="DU8" s="56">
        <v>66.900000000000006</v>
      </c>
      <c r="DV8" s="56">
        <v>53.7</v>
      </c>
      <c r="DW8" s="56">
        <v>56.6</v>
      </c>
      <c r="DX8" s="56">
        <v>53.5</v>
      </c>
      <c r="DY8" s="56">
        <v>56.1</v>
      </c>
      <c r="DZ8" s="56">
        <v>56.4</v>
      </c>
      <c r="EA8" s="56">
        <v>56.9</v>
      </c>
      <c r="EB8" s="56">
        <v>58.3</v>
      </c>
      <c r="EC8" s="56">
        <v>56</v>
      </c>
      <c r="ED8" s="56">
        <v>71.5</v>
      </c>
      <c r="EE8" s="56">
        <v>74.7</v>
      </c>
      <c r="EF8" s="56">
        <v>76.8</v>
      </c>
      <c r="EG8" s="56">
        <v>76.7</v>
      </c>
      <c r="EH8" s="56">
        <v>77.3</v>
      </c>
      <c r="EI8" s="56">
        <v>71.3</v>
      </c>
      <c r="EJ8" s="56">
        <v>73.2</v>
      </c>
      <c r="EK8" s="56">
        <v>73.400000000000006</v>
      </c>
      <c r="EL8" s="56">
        <v>72.5</v>
      </c>
      <c r="EM8" s="56">
        <v>72.3</v>
      </c>
      <c r="EN8" s="56">
        <v>70.7</v>
      </c>
      <c r="EO8" s="57">
        <v>19592536</v>
      </c>
      <c r="EP8" s="57">
        <v>43258760</v>
      </c>
      <c r="EQ8" s="57">
        <v>45837580</v>
      </c>
      <c r="ER8" s="57">
        <v>49213820</v>
      </c>
      <c r="ES8" s="57">
        <v>48214280</v>
      </c>
      <c r="ET8" s="57">
        <v>39094598</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