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調査】\R04調査\R05.01.05 【総務省】経営比較分析表の作成\4 施行\"/>
    </mc:Choice>
  </mc:AlternateContent>
  <workbookProtection workbookAlgorithmName="SHA-512" workbookHashValue="M1jJjB2nNzJGyTJ+Zl05xhpCQilvaZPnEAS22A5UTmhIx8PAKCn+Sdd1xIpTRcSzk1q0iTR4yNI2WiKZZOiozQ==" workbookSaltValue="hFRu5sgSISGGB0FrbPE1NQ=="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<sst xmlns="http://schemas.openxmlformats.org/spreadsheetml/2006/main" count="231" uniqueCount="116">
  <si>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</si>
  <si>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</si>
  <si>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</si>
  <si>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</si>
  <si>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</si>
  <si>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</si>
  <si>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</si>
  <si>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</si>
  <si>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</si>
  <si>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</si>
  <si>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</si>
  <si>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</si>
  <si>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</si>
  <si>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</si>
  <si>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</si>
  <si>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</si>
  <si>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</si>
  <si>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</si>
  <si>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</si>
  <si>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</si>
  <si>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</si>
  <si>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</si>
  <si>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</si>
  <si>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</si>
  <si>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</si>
  <si>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</si>
  <si>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</si>
  <si>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</si>
  <si>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</si>
  <si>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</si>
  <si>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</si>
  <si>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</si>
  <si>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</si>
  <si>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</si>
  <si>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</si>
  <si>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</si>
  <si>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</si>
  <si>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</si>
  <si>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</si>
  <si>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</si>
  <si>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</si>
  <si>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</si>
  <si>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</si>
  <si>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</si>
  <si>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</si>
  <si>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</si>
  <si>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</si>
  <si>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</si>
  <si>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</si>
  <si>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</si>
  <si>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</si>
  <si>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</si>
  <si>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</si>
  <si>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</si>
  <si>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</si>
  <si>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</si>
  <si>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</si>
  <si>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</si>
  <si>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</si>
  <si>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</si>
  <si>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</si>
  <si>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</si>
  <si>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</si>
  <si>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</si>
  <si>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</si>
  <si>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</si>
  <si>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</si>
  <si>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</si>
  <si>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</si>
  <si>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</si>
  <si>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</si>
  <si>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</si>
  <si>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</si>
  <si>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</si>
  <si>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</si>
  <si>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</si>
  <si>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</si>
  <si>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</si>
  <si>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</si>
  <si>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</si>
  <si>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</si>
  <si>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</si>
  <si>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</si>
  <si>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</si>
  <si>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</si>
  <si>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</si>
  <si>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</si>
  <si>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</si>
  <si>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</si>
  <si>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</si>
  <si>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</si>
  <si>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</si>
  <si>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</si>
  <si>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</si>
  <si>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</si>
  <si>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</si>
  <si>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</si>
  <si>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</si>
  <si>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</si>
  <si>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</si>
  <si>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</si>
  <si>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</si>
  <si>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</si>
  <si>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</si>
  <si>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</si>
  <si>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</si>
  <si>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</si>
  <si>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</si>
  <si>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</si>
  <si>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</si>
  <si>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</si>
  <si>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</si>
  <si>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</si>
  <si>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有形固定資産の老朽化の度合いは60％超で平均値を上回っており、比較的老朽化している資産が多い。このため、各施設とも長寿命化計画に基づき計画的に改築・更新を実施している。
②管渠老朽化率：
　各年度とも0％であり、法定耐用年数を超過した管渠はない。しかし、管渠の老朽化度合はその環境により大きく異なるため、定期的に管渠調査を実施し、調査結果に基づき改築等を進めていく。
③管渠改善率：
　法定耐用年数を超えた管渠はないが、管渠調査の結果を踏まえ改良工事を実施している。定期的な管渠調査により現状を把握し、必要な箇所の改善を行っており、適切に管渠を管理している。</t>
    <rPh sb="46" eb="52">
      <t>ヒカクテキロウキュウカ</t>
    </rPh>
    <rPh sb="56" eb="58">
      <t>シサン</t>
    </rPh>
    <rPh sb="59" eb="60">
      <t>オオ</t>
    </rPh>
    <phoneticPr fontId="4"/>
  </si>
  <si>
    <t>　各経営指標の状況から、経営状況は健全である。
　今後は、関係市町村との連携を更に密にし、助成事業の拡充や啓発活動の強化により水洗化率を高め、処理水量の増加による収益の確保を図るとともに、指定管理者制度によるコスト削減などに努め、効率的かつ健全な経営を継続していく。
　また、施設の老朽化対策については、長寿命化計画に基づき計画的に改築・更新を進め、管渠については、法定耐用年数に関わらず、定期的な管渠調査を実施し、腐食の程度に応じ順次改良、更新を進めていく。</t>
    <phoneticPr fontId="4"/>
  </si>
  <si>
    <t>①経常収支比率：各年度とも100％を超えており、また「②累積欠損金」も生じていないことから、経営は健全である。
③流動比率：前年度及び本年度は100%を上回っており、健全な経営状況である。
④企業債残高対事業規模比率：類似団体の平均値を下回っており、また残高は毎年減少している。投資計画に基づいた適切な施設整備を実施し、料金水準についても財政収支計画に基づき適切な額を設定しており、事業規模は適正である。
⑥汚水処理原価：本県は可住地面積が広く都市部が点在している地理的要因により投資効率が悪い。そのため、指定管理制度の導入等によるコスト削減を図り、汚水処理費の抑制に努めているが、類似団体の平均値を上回っている。
⑦施設利用率：全国平均を上回り、また、直近は30％程度の余力を残して稼働しており、施設・設備は適正なスペックである。
⑧水洗化率：関係市町村と連携し助成事業や啓発活動に力を入れ、水洗化率の向上に努めている。</t>
    <rPh sb="57" eb="61">
      <t>リュウドウヒリツ</t>
    </rPh>
    <rPh sb="62" eb="65">
      <t>ゼンネンド</t>
    </rPh>
    <rPh sb="65" eb="66">
      <t>オヨ</t>
    </rPh>
    <rPh sb="67" eb="70">
      <t>ホンネンド</t>
    </rPh>
    <rPh sb="83" eb="85">
      <t>ケンゼン</t>
    </rPh>
    <rPh sb="86" eb="90">
      <t>ケイエイジョウキョウ</t>
    </rPh>
    <rPh sb="253" eb="259">
      <t>シテイカンリセイド</t>
    </rPh>
    <rPh sb="260" eb="262">
      <t>ドウニュウ</t>
    </rPh>
    <rPh sb="262" eb="263">
      <t>トウ</t>
    </rPh>
    <rPh sb="405" eb="40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</si>
</sst>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vertAlign val="superscript"/>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24"/>
      <name val="ＭＳ ゴシック"/>
      <family val="3"/>
      <charset val="128"/>
    </font>
    <font>
      <b/>
      <sz val="14"/>
      <name val="ＭＳ ゴシック"/>
      <family val="3"/>
      <charset val="128"/>
    </font>
    <font>
      <sz val="11"/>
      <name val="ＭＳ Ｐゴシック"/>
      <family val="2"/>
      <charset val="128"/>
    </font>
    <font>
      <b/>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0" fillId="0" borderId="0" xfId="0" applyFont="1">
      <alignment vertical="center"/>
    </xf>
    <xf numFmtId="0" fontId="11"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2" fillId="0" borderId="0" xfId="0" applyFont="1">
      <alignment vertical="center"/>
    </xf>
    <xf numFmtId="0" fontId="13" fillId="0" borderId="0" xfId="0" applyFont="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5" fillId="0" borderId="0" xfId="0" applyFont="1">
      <alignment vertical="center"/>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6" fillId="0" borderId="9" xfId="0" applyFont="1" applyBorder="1" applyAlignment="1">
      <alignment horizontal="left" vertical="center"/>
    </xf>
    <xf numFmtId="0" fontId="14" fillId="0" borderId="0" xfId="0" applyFont="1" applyAlignment="1">
      <alignment horizontal="left"/>
    </xf>
    <xf numFmtId="0" fontId="14" fillId="0" borderId="1" xfId="0" applyFont="1" applyBorder="1" applyAlignment="1">
      <alignment horizontal="left"/>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Alignment="1">
      <alignment horizontal="left" vertical="center"/>
    </xf>
    <xf numFmtId="0" fontId="17" fillId="0" borderId="7" xfId="0" applyFont="1" applyBorder="1" applyAlignment="1">
      <alignment horizontal="left" vertical="center"/>
    </xf>
    <xf numFmtId="0" fontId="12" fillId="0" borderId="6"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0.43</c:v>
                </c:pt>
                <c:pt idx="1">
                  <c:v>0.18</c:v>
                </c:pt>
                <c:pt idx="2">
                  <c:v>0.41</c:v>
                </c:pt>
                <c:pt idx="3">
                  <c:v>0.4</c:v>
                </c:pt>
                <c:pt idx="4">
                  <c:v>0.31</c:v>
                </c:pt>
              </c:numCache>
            </c:numRef>
          </c:val>
          <c:extLst>
            <c:ext xmlns:c16="http://schemas.microsoft.com/office/drawing/2014/chart" uri="{C3380CC4-5D6E-409C-BE32-E72D297353CC}">
              <c16:uniqueId val="{00000000-D5FA-4D04-B9D9-9FCDAF61DA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0.05</c:v>
                </c:pt>
                <c:pt idx="2">
                  <c:v>7.0000000000000007E-2</c:v>
                </c:pt>
                <c:pt idx="3">
                  <c:v>1.87</c:v>
                </c:pt>
                <c:pt idx="4">
                  <c:v>0.1</c:v>
                </c:pt>
              </c:numCache>
            </c:numRef>
          </c:val>
          <c:smooth val="0"/>
          <c:extLst>
            <c:ext xmlns:c16="http://schemas.microsoft.com/office/drawing/2014/chart" uri="{C3380CC4-5D6E-409C-BE32-E72D297353CC}">
              <c16:uniqueId val="{00000001-D5FA-4D04-B9D9-9FCDAF61DA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67.52</c:v>
                </c:pt>
                <c:pt idx="1">
                  <c:v>65</c:v>
                </c:pt>
                <c:pt idx="2">
                  <c:v>69.22</c:v>
                </c:pt>
                <c:pt idx="3">
                  <c:v>68.760000000000005</c:v>
                </c:pt>
                <c:pt idx="4">
                  <c:v>69.61</c:v>
                </c:pt>
              </c:numCache>
            </c:numRef>
          </c:val>
          <c:extLst>
            <c:ext xmlns:c16="http://schemas.microsoft.com/office/drawing/2014/chart" uri="{C3380CC4-5D6E-409C-BE32-E72D297353CC}">
              <c16:uniqueId val="{00000000-F2B8-46DD-8785-9F3030B1860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65.33</c:v>
                </c:pt>
                <c:pt idx="1">
                  <c:v>66.11</c:v>
                </c:pt>
                <c:pt idx="2">
                  <c:v>67.209999999999994</c:v>
                </c:pt>
                <c:pt idx="3">
                  <c:v>68.2</c:v>
                </c:pt>
                <c:pt idx="4">
                  <c:v>68.05</c:v>
                </c:pt>
              </c:numCache>
            </c:numRef>
          </c:val>
          <c:smooth val="0"/>
          <c:extLst>
            <c:ext xmlns:c16="http://schemas.microsoft.com/office/drawing/2014/chart" uri="{C3380CC4-5D6E-409C-BE32-E72D297353CC}">
              <c16:uniqueId val="{00000001-F2B8-46DD-8785-9F3030B1860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90.63</c:v>
                </c:pt>
                <c:pt idx="1">
                  <c:v>90.9</c:v>
                </c:pt>
                <c:pt idx="2">
                  <c:v>91.4</c:v>
                </c:pt>
                <c:pt idx="3">
                  <c:v>90.82</c:v>
                </c:pt>
                <c:pt idx="4">
                  <c:v>91.25</c:v>
                </c:pt>
              </c:numCache>
            </c:numRef>
          </c:val>
          <c:extLst>
            <c:ext xmlns:c16="http://schemas.microsoft.com/office/drawing/2014/chart" uri="{C3380CC4-5D6E-409C-BE32-E72D297353CC}">
              <c16:uniqueId val="{00000000-53E1-4551-B910-E38950EE37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92.64</c:v>
                </c:pt>
                <c:pt idx="1">
                  <c:v>92.98</c:v>
                </c:pt>
                <c:pt idx="2">
                  <c:v>93.21</c:v>
                </c:pt>
                <c:pt idx="3">
                  <c:v>94.01</c:v>
                </c:pt>
                <c:pt idx="4">
                  <c:v>94.14</c:v>
                </c:pt>
              </c:numCache>
            </c:numRef>
          </c:val>
          <c:smooth val="0"/>
          <c:extLst>
            <c:ext xmlns:c16="http://schemas.microsoft.com/office/drawing/2014/chart" uri="{C3380CC4-5D6E-409C-BE32-E72D297353CC}">
              <c16:uniqueId val="{00000001-53E1-4551-B910-E38950EE37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104.19</c:v>
                </c:pt>
                <c:pt idx="1">
                  <c:v>102.8</c:v>
                </c:pt>
                <c:pt idx="2">
                  <c:v>100.91</c:v>
                </c:pt>
                <c:pt idx="3">
                  <c:v>108.09</c:v>
                </c:pt>
                <c:pt idx="4">
                  <c:v>105.95</c:v>
                </c:pt>
              </c:numCache>
            </c:numRef>
          </c:val>
          <c:extLst>
            <c:ext xmlns:c16="http://schemas.microsoft.com/office/drawing/2014/chart" uri="{C3380CC4-5D6E-409C-BE32-E72D297353CC}">
              <c16:uniqueId val="{00000000-6FA8-472B-88D9-C1101E5A24C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c:v>
                </c:pt>
                <c:pt idx="1">
                  <c:v>98.64</c:v>
                </c:pt>
                <c:pt idx="2">
                  <c:v>100.49</c:v>
                </c:pt>
                <c:pt idx="3">
                  <c:v>101.63</c:v>
                </c:pt>
                <c:pt idx="4">
                  <c:v>100.14</c:v>
                </c:pt>
              </c:numCache>
            </c:numRef>
          </c:val>
          <c:smooth val="0"/>
          <c:extLst>
            <c:ext xmlns:c16="http://schemas.microsoft.com/office/drawing/2014/chart" uri="{C3380CC4-5D6E-409C-BE32-E72D297353CC}">
              <c16:uniqueId val="{00000001-6FA8-472B-88D9-C1101E5A24C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56.2</c:v>
                </c:pt>
                <c:pt idx="1">
                  <c:v>58</c:v>
                </c:pt>
                <c:pt idx="2">
                  <c:v>59.2</c:v>
                </c:pt>
                <c:pt idx="3">
                  <c:v>60.51</c:v>
                </c:pt>
                <c:pt idx="4">
                  <c:v>61.74</c:v>
                </c:pt>
              </c:numCache>
            </c:numRef>
          </c:val>
          <c:extLst>
            <c:ext xmlns:c16="http://schemas.microsoft.com/office/drawing/2014/chart" uri="{C3380CC4-5D6E-409C-BE32-E72D297353CC}">
              <c16:uniqueId val="{00000000-6950-4E9D-B311-58BABDFFCF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44.38</c:v>
                </c:pt>
                <c:pt idx="1">
                  <c:v>48.81</c:v>
                </c:pt>
                <c:pt idx="2">
                  <c:v>39.35</c:v>
                </c:pt>
                <c:pt idx="3">
                  <c:v>31.96</c:v>
                </c:pt>
                <c:pt idx="4">
                  <c:v>34.17</c:v>
                </c:pt>
              </c:numCache>
            </c:numRef>
          </c:val>
          <c:smooth val="0"/>
          <c:extLst>
            <c:ext xmlns:c16="http://schemas.microsoft.com/office/drawing/2014/chart" uri="{C3380CC4-5D6E-409C-BE32-E72D297353CC}">
              <c16:uniqueId val="{00000001-6950-4E9D-B311-58BABDFFCF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36-4843-A0E6-1368FC534F4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1.17</c:v>
                </c:pt>
                <c:pt idx="3" formatCode="#,##0.00;&quot;△&quot;#,##0.00;&quot;-&quot;">
                  <c:v>0.93</c:v>
                </c:pt>
                <c:pt idx="4" formatCode="#,##0.00;&quot;△&quot;#,##0.00;&quot;-&quot;">
                  <c:v>1.04</c:v>
                </c:pt>
              </c:numCache>
            </c:numRef>
          </c:val>
          <c:smooth val="0"/>
          <c:extLst>
            <c:ext xmlns:c16="http://schemas.microsoft.com/office/drawing/2014/chart" uri="{C3380CC4-5D6E-409C-BE32-E72D297353CC}">
              <c16:uniqueId val="{00000001-1936-4843-A0E6-1368FC534F4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D1-4C5B-BADB-3675C956C3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9.5</c:v>
                </c:pt>
                <c:pt idx="2">
                  <c:v>7.27</c:v>
                </c:pt>
                <c:pt idx="3">
                  <c:v>9.1</c:v>
                </c:pt>
                <c:pt idx="4">
                  <c:v>10.71</c:v>
                </c:pt>
              </c:numCache>
            </c:numRef>
          </c:val>
          <c:smooth val="0"/>
          <c:extLst>
            <c:ext xmlns:c16="http://schemas.microsoft.com/office/drawing/2014/chart" uri="{C3380CC4-5D6E-409C-BE32-E72D297353CC}">
              <c16:uniqueId val="{00000001-5ED1-4C5B-BADB-3675C956C3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97.74</c:v>
                </c:pt>
                <c:pt idx="1">
                  <c:v>102.99</c:v>
                </c:pt>
                <c:pt idx="2">
                  <c:v>99.02</c:v>
                </c:pt>
                <c:pt idx="3">
                  <c:v>109.49</c:v>
                </c:pt>
                <c:pt idx="4">
                  <c:v>118.82</c:v>
                </c:pt>
              </c:numCache>
            </c:numRef>
          </c:val>
          <c:extLst>
            <c:ext xmlns:c16="http://schemas.microsoft.com/office/drawing/2014/chart" uri="{C3380CC4-5D6E-409C-BE32-E72D297353CC}">
              <c16:uniqueId val="{00000000-83B8-48C6-93F0-25FC0205F0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142.66999999999999</c:v>
                </c:pt>
                <c:pt idx="1">
                  <c:v>95.77</c:v>
                </c:pt>
                <c:pt idx="2">
                  <c:v>97.37</c:v>
                </c:pt>
                <c:pt idx="3">
                  <c:v>101.14</c:v>
                </c:pt>
                <c:pt idx="4">
                  <c:v>104.74</c:v>
                </c:pt>
              </c:numCache>
            </c:numRef>
          </c:val>
          <c:smooth val="0"/>
          <c:extLst>
            <c:ext xmlns:c16="http://schemas.microsoft.com/office/drawing/2014/chart" uri="{C3380CC4-5D6E-409C-BE32-E72D297353CC}">
              <c16:uniqueId val="{00000001-83B8-48C6-93F0-25FC0205F0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211.29</c:v>
                </c:pt>
                <c:pt idx="1">
                  <c:v>163.99</c:v>
                </c:pt>
                <c:pt idx="2">
                  <c:v>158.12</c:v>
                </c:pt>
                <c:pt idx="3">
                  <c:v>140.06</c:v>
                </c:pt>
                <c:pt idx="4">
                  <c:v>122.64</c:v>
                </c:pt>
              </c:numCache>
            </c:numRef>
          </c:val>
          <c:extLst>
            <c:ext xmlns:c16="http://schemas.microsoft.com/office/drawing/2014/chart" uri="{C3380CC4-5D6E-409C-BE32-E72D297353CC}">
              <c16:uniqueId val="{00000000-B80A-4B43-84A3-22C800ED80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337.85</c:v>
                </c:pt>
                <c:pt idx="1">
                  <c:v>290.94</c:v>
                </c:pt>
                <c:pt idx="2">
                  <c:v>287.39</c:v>
                </c:pt>
                <c:pt idx="3">
                  <c:v>255.67</c:v>
                </c:pt>
                <c:pt idx="4">
                  <c:v>242.44</c:v>
                </c:pt>
              </c:numCache>
            </c:numRef>
          </c:val>
          <c:smooth val="0"/>
          <c:extLst>
            <c:ext xmlns:c16="http://schemas.microsoft.com/office/drawing/2014/chart" uri="{C3380CC4-5D6E-409C-BE32-E72D297353CC}">
              <c16:uniqueId val="{00000001-B80A-4B43-84A3-22C800ED80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B4-4F2F-8538-A73F53C157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5B4-4F2F-8538-A73F53C157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69.56</c:v>
                </c:pt>
                <c:pt idx="1">
                  <c:v>72.239999999999995</c:v>
                </c:pt>
                <c:pt idx="2">
                  <c:v>70.040000000000006</c:v>
                </c:pt>
                <c:pt idx="3">
                  <c:v>60.58</c:v>
                </c:pt>
                <c:pt idx="4">
                  <c:v>64.84</c:v>
                </c:pt>
              </c:numCache>
            </c:numRef>
          </c:val>
          <c:extLst>
            <c:ext xmlns:c16="http://schemas.microsoft.com/office/drawing/2014/chart" uri="{C3380CC4-5D6E-409C-BE32-E72D297353CC}">
              <c16:uniqueId val="{00000000-8ABB-4D44-AF14-A60FF81997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56.65</c:v>
                </c:pt>
                <c:pt idx="1">
                  <c:v>55.61</c:v>
                </c:pt>
                <c:pt idx="2">
                  <c:v>50.64</c:v>
                </c:pt>
                <c:pt idx="3">
                  <c:v>50.67</c:v>
                </c:pt>
                <c:pt idx="4">
                  <c:v>48.7</c:v>
                </c:pt>
              </c:numCache>
            </c:numRef>
          </c:val>
          <c:smooth val="0"/>
          <c:extLst>
            <c:ext xmlns:c16="http://schemas.microsoft.com/office/drawing/2014/chart" uri="{C3380CC4-5D6E-409C-BE32-E72D297353CC}">
              <c16:uniqueId val="{00000001-8ABB-4D44-AF14-A60FF81997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M5" sqref="BM5"/>
    </sheetView>
  </sheetViews>
  <sheetFormatPr defaultColWidth="2.625" defaultRowHeight="13.5" x14ac:dyDescent="0.15"/>
  <cols>
    <col min="1" max="1" width="2.625" customWidth="1"/>
    <col min="2" max="62" width="3.75" customWidth="1"/>
    <col min="64" max="78" width="3.125" style="56"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51"/>
      <c r="BM1" s="51"/>
      <c r="BN1" s="51"/>
      <c r="BO1" s="51"/>
      <c r="BP1" s="51"/>
      <c r="BQ1" s="51"/>
      <c r="BR1" s="51"/>
      <c r="BS1" s="51"/>
      <c r="BT1" s="51"/>
      <c r="BU1" s="51"/>
      <c r="BV1" s="51"/>
      <c r="BW1" s="51"/>
      <c r="BX1" s="51"/>
      <c r="BY1" s="51"/>
      <c r="BZ1" s="51"/>
    </row>
    <row r="2" spans="1:78" ht="9.75" customHeight="1" x14ac:dyDescent="0.15">
      <c r="A2" s="2"/>
      <c r="B2" s="41" t="s">
        <v>
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52"/>
      <c r="BM5" s="52"/>
      <c r="BN5" s="52"/>
      <c r="BO5" s="52"/>
      <c r="BP5" s="52"/>
      <c r="BQ5" s="52"/>
      <c r="BR5" s="52"/>
      <c r="BS5" s="52"/>
      <c r="BT5" s="52"/>
      <c r="BU5" s="52"/>
      <c r="BV5" s="52"/>
      <c r="BW5" s="52"/>
      <c r="BX5" s="52"/>
      <c r="BY5" s="52"/>
      <c r="BZ5" s="52"/>
    </row>
    <row r="6" spans="1:78" ht="18.75" customHeight="1" x14ac:dyDescent="0.15">
      <c r="A6" s="2"/>
      <c r="B6" s="42" t="str">
        <f>
データ!H6</f>
        <v>
茨城県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52"/>
      <c r="BM6" s="52"/>
      <c r="BN6" s="52"/>
      <c r="BO6" s="52"/>
      <c r="BP6" s="52"/>
      <c r="BQ6" s="52"/>
      <c r="BR6" s="52"/>
      <c r="BS6" s="52"/>
      <c r="BT6" s="52"/>
      <c r="BU6" s="52"/>
      <c r="BV6" s="52"/>
      <c r="BW6" s="52"/>
      <c r="BX6" s="52"/>
      <c r="BY6" s="52"/>
      <c r="BZ6" s="52"/>
    </row>
    <row r="7" spans="1:78" ht="18.75" customHeight="1" x14ac:dyDescent="0.15">
      <c r="A7" s="2"/>
      <c r="B7" s="35" t="s">
        <v>
1</v>
      </c>
      <c r="C7" s="35"/>
      <c r="D7" s="35"/>
      <c r="E7" s="35"/>
      <c r="F7" s="35"/>
      <c r="G7" s="35"/>
      <c r="H7" s="35"/>
      <c r="I7" s="35" t="s">
        <v>
2</v>
      </c>
      <c r="J7" s="35"/>
      <c r="K7" s="35"/>
      <c r="L7" s="35"/>
      <c r="M7" s="35"/>
      <c r="N7" s="35"/>
      <c r="O7" s="35"/>
      <c r="P7" s="35" t="s">
        <v>
3</v>
      </c>
      <c r="Q7" s="35"/>
      <c r="R7" s="35"/>
      <c r="S7" s="35"/>
      <c r="T7" s="35"/>
      <c r="U7" s="35"/>
      <c r="V7" s="35"/>
      <c r="W7" s="35" t="s">
        <v>
4</v>
      </c>
      <c r="X7" s="35"/>
      <c r="Y7" s="35"/>
      <c r="Z7" s="35"/>
      <c r="AA7" s="35"/>
      <c r="AB7" s="35"/>
      <c r="AC7" s="35"/>
      <c r="AD7" s="35" t="s">
        <v>
5</v>
      </c>
      <c r="AE7" s="35"/>
      <c r="AF7" s="35"/>
      <c r="AG7" s="35"/>
      <c r="AH7" s="35"/>
      <c r="AI7" s="35"/>
      <c r="AJ7" s="35"/>
      <c r="AK7" s="3"/>
      <c r="AL7" s="35" t="s">
        <v>
6</v>
      </c>
      <c r="AM7" s="35"/>
      <c r="AN7" s="35"/>
      <c r="AO7" s="35"/>
      <c r="AP7" s="35"/>
      <c r="AQ7" s="35"/>
      <c r="AR7" s="35"/>
      <c r="AS7" s="35"/>
      <c r="AT7" s="35" t="s">
        <v>
7</v>
      </c>
      <c r="AU7" s="35"/>
      <c r="AV7" s="35"/>
      <c r="AW7" s="35"/>
      <c r="AX7" s="35"/>
      <c r="AY7" s="35"/>
      <c r="AZ7" s="35"/>
      <c r="BA7" s="35"/>
      <c r="BB7" s="35" t="s">
        <v>
8</v>
      </c>
      <c r="BC7" s="35"/>
      <c r="BD7" s="35"/>
      <c r="BE7" s="35"/>
      <c r="BF7" s="35"/>
      <c r="BG7" s="35"/>
      <c r="BH7" s="35"/>
      <c r="BI7" s="35"/>
      <c r="BJ7" s="3"/>
      <c r="BK7" s="3"/>
      <c r="BL7" s="53" t="s">
        <v>
9</v>
      </c>
      <c r="BM7" s="54"/>
      <c r="BN7" s="54"/>
      <c r="BO7" s="54"/>
      <c r="BP7" s="54"/>
      <c r="BQ7" s="54"/>
      <c r="BR7" s="54"/>
      <c r="BS7" s="54"/>
      <c r="BT7" s="54"/>
      <c r="BU7" s="54"/>
      <c r="BV7" s="54"/>
      <c r="BW7" s="54"/>
      <c r="BX7" s="54"/>
      <c r="BY7" s="55"/>
    </row>
    <row r="8" spans="1:78" ht="18.75" customHeight="1" x14ac:dyDescent="0.15">
      <c r="A8" s="2"/>
      <c r="B8" s="39" t="str">
        <f>
データ!I6</f>
        <v>
法適用</v>
      </c>
      <c r="C8" s="39"/>
      <c r="D8" s="39"/>
      <c r="E8" s="39"/>
      <c r="F8" s="39"/>
      <c r="G8" s="39"/>
      <c r="H8" s="39"/>
      <c r="I8" s="39" t="str">
        <f>
データ!J6</f>
        <v>
下水道事業</v>
      </c>
      <c r="J8" s="39"/>
      <c r="K8" s="39"/>
      <c r="L8" s="39"/>
      <c r="M8" s="39"/>
      <c r="N8" s="39"/>
      <c r="O8" s="39"/>
      <c r="P8" s="39" t="str">
        <f>
データ!K6</f>
        <v>
流域下水道</v>
      </c>
      <c r="Q8" s="39"/>
      <c r="R8" s="39"/>
      <c r="S8" s="39"/>
      <c r="T8" s="39"/>
      <c r="U8" s="39"/>
      <c r="V8" s="39"/>
      <c r="W8" s="39" t="str">
        <f>
データ!L6</f>
        <v>
E1</v>
      </c>
      <c r="X8" s="39"/>
      <c r="Y8" s="39"/>
      <c r="Z8" s="39"/>
      <c r="AA8" s="39"/>
      <c r="AB8" s="39"/>
      <c r="AC8" s="39"/>
      <c r="AD8" s="40" t="str">
        <f>
データ!$M$6</f>
        <v>
非設置</v>
      </c>
      <c r="AE8" s="40"/>
      <c r="AF8" s="40"/>
      <c r="AG8" s="40"/>
      <c r="AH8" s="40"/>
      <c r="AI8" s="40"/>
      <c r="AJ8" s="40"/>
      <c r="AK8" s="3"/>
      <c r="AL8" s="34">
        <f>
データ!S6</f>
        <v>
2890377</v>
      </c>
      <c r="AM8" s="34"/>
      <c r="AN8" s="34"/>
      <c r="AO8" s="34"/>
      <c r="AP8" s="34"/>
      <c r="AQ8" s="34"/>
      <c r="AR8" s="34"/>
      <c r="AS8" s="34"/>
      <c r="AT8" s="33">
        <f>
データ!T6</f>
        <v>
6097.51</v>
      </c>
      <c r="AU8" s="33"/>
      <c r="AV8" s="33"/>
      <c r="AW8" s="33"/>
      <c r="AX8" s="33"/>
      <c r="AY8" s="33"/>
      <c r="AZ8" s="33"/>
      <c r="BA8" s="33"/>
      <c r="BB8" s="33">
        <f>
データ!U6</f>
        <v>
474.03</v>
      </c>
      <c r="BC8" s="33"/>
      <c r="BD8" s="33"/>
      <c r="BE8" s="33"/>
      <c r="BF8" s="33"/>
      <c r="BG8" s="33"/>
      <c r="BH8" s="33"/>
      <c r="BI8" s="33"/>
      <c r="BJ8" s="3"/>
      <c r="BK8" s="3"/>
      <c r="BL8" s="57" t="s">
        <v>
10</v>
      </c>
      <c r="BM8" s="58"/>
      <c r="BN8" s="59" t="s">
        <v>
11</v>
      </c>
      <c r="BO8" s="59"/>
      <c r="BP8" s="59"/>
      <c r="BQ8" s="59"/>
      <c r="BR8" s="59"/>
      <c r="BS8" s="59"/>
      <c r="BT8" s="59"/>
      <c r="BU8" s="59"/>
      <c r="BV8" s="59"/>
      <c r="BW8" s="59"/>
      <c r="BX8" s="59"/>
      <c r="BY8" s="60"/>
    </row>
    <row r="9" spans="1:78" ht="18.75" customHeight="1" x14ac:dyDescent="0.15">
      <c r="A9" s="2"/>
      <c r="B9" s="35" t="s">
        <v>
12</v>
      </c>
      <c r="C9" s="35"/>
      <c r="D9" s="35"/>
      <c r="E9" s="35"/>
      <c r="F9" s="35"/>
      <c r="G9" s="35"/>
      <c r="H9" s="35"/>
      <c r="I9" s="35" t="s">
        <v>
13</v>
      </c>
      <c r="J9" s="35"/>
      <c r="K9" s="35"/>
      <c r="L9" s="35"/>
      <c r="M9" s="35"/>
      <c r="N9" s="35"/>
      <c r="O9" s="35"/>
      <c r="P9" s="35" t="s">
        <v>
14</v>
      </c>
      <c r="Q9" s="35"/>
      <c r="R9" s="35"/>
      <c r="S9" s="35"/>
      <c r="T9" s="35"/>
      <c r="U9" s="35"/>
      <c r="V9" s="35"/>
      <c r="W9" s="35" t="s">
        <v>
15</v>
      </c>
      <c r="X9" s="35"/>
      <c r="Y9" s="35"/>
      <c r="Z9" s="35"/>
      <c r="AA9" s="35"/>
      <c r="AB9" s="35"/>
      <c r="AC9" s="35"/>
      <c r="AD9" s="35" t="s">
        <v>
16</v>
      </c>
      <c r="AE9" s="35"/>
      <c r="AF9" s="35"/>
      <c r="AG9" s="35"/>
      <c r="AH9" s="35"/>
      <c r="AI9" s="35"/>
      <c r="AJ9" s="35"/>
      <c r="AK9" s="3"/>
      <c r="AL9" s="35" t="s">
        <v>
17</v>
      </c>
      <c r="AM9" s="35"/>
      <c r="AN9" s="35"/>
      <c r="AO9" s="35"/>
      <c r="AP9" s="35"/>
      <c r="AQ9" s="35"/>
      <c r="AR9" s="35"/>
      <c r="AS9" s="35"/>
      <c r="AT9" s="35" t="s">
        <v>
18</v>
      </c>
      <c r="AU9" s="35"/>
      <c r="AV9" s="35"/>
      <c r="AW9" s="35"/>
      <c r="AX9" s="35"/>
      <c r="AY9" s="35"/>
      <c r="AZ9" s="35"/>
      <c r="BA9" s="35"/>
      <c r="BB9" s="35" t="s">
        <v>
19</v>
      </c>
      <c r="BC9" s="35"/>
      <c r="BD9" s="35"/>
      <c r="BE9" s="35"/>
      <c r="BF9" s="35"/>
      <c r="BG9" s="35"/>
      <c r="BH9" s="35"/>
      <c r="BI9" s="35"/>
      <c r="BJ9" s="3"/>
      <c r="BK9" s="3"/>
      <c r="BL9" s="57" t="s">
        <v>
20</v>
      </c>
      <c r="BM9" s="58"/>
      <c r="BN9" s="59" t="s">
        <v>
21</v>
      </c>
      <c r="BO9" s="59"/>
      <c r="BP9" s="59"/>
      <c r="BQ9" s="59"/>
      <c r="BR9" s="59"/>
      <c r="BS9" s="59"/>
      <c r="BT9" s="59"/>
      <c r="BU9" s="59"/>
      <c r="BV9" s="59"/>
      <c r="BW9" s="59"/>
      <c r="BX9" s="59"/>
      <c r="BY9" s="60"/>
    </row>
    <row r="10" spans="1:78" ht="18.75" customHeight="1" x14ac:dyDescent="0.15">
      <c r="A10" s="2"/>
      <c r="B10" s="33" t="str">
        <f>
データ!N6</f>
        <v>
-</v>
      </c>
      <c r="C10" s="33"/>
      <c r="D10" s="33"/>
      <c r="E10" s="33"/>
      <c r="F10" s="33"/>
      <c r="G10" s="33"/>
      <c r="H10" s="33"/>
      <c r="I10" s="33">
        <f>
データ!O6</f>
        <v>
82.98</v>
      </c>
      <c r="J10" s="33"/>
      <c r="K10" s="33"/>
      <c r="L10" s="33"/>
      <c r="M10" s="33"/>
      <c r="N10" s="33"/>
      <c r="O10" s="33"/>
      <c r="P10" s="33">
        <f>
データ!P6</f>
        <v>
46.97</v>
      </c>
      <c r="Q10" s="33"/>
      <c r="R10" s="33"/>
      <c r="S10" s="33"/>
      <c r="T10" s="33"/>
      <c r="U10" s="33"/>
      <c r="V10" s="33"/>
      <c r="W10" s="33">
        <f>
データ!Q6</f>
        <v>
111.21</v>
      </c>
      <c r="X10" s="33"/>
      <c r="Y10" s="33"/>
      <c r="Z10" s="33"/>
      <c r="AA10" s="33"/>
      <c r="AB10" s="33"/>
      <c r="AC10" s="33"/>
      <c r="AD10" s="34">
        <f>
データ!R6</f>
        <v>
0</v>
      </c>
      <c r="AE10" s="34"/>
      <c r="AF10" s="34"/>
      <c r="AG10" s="34"/>
      <c r="AH10" s="34"/>
      <c r="AI10" s="34"/>
      <c r="AJ10" s="34"/>
      <c r="AK10" s="2"/>
      <c r="AL10" s="34">
        <f>
データ!V6</f>
        <v>
1020494</v>
      </c>
      <c r="AM10" s="34"/>
      <c r="AN10" s="34"/>
      <c r="AO10" s="34"/>
      <c r="AP10" s="34"/>
      <c r="AQ10" s="34"/>
      <c r="AR10" s="34"/>
      <c r="AS10" s="34"/>
      <c r="AT10" s="33">
        <f>
データ!W6</f>
        <v>
342.08</v>
      </c>
      <c r="AU10" s="33"/>
      <c r="AV10" s="33"/>
      <c r="AW10" s="33"/>
      <c r="AX10" s="33"/>
      <c r="AY10" s="33"/>
      <c r="AZ10" s="33"/>
      <c r="BA10" s="33"/>
      <c r="BB10" s="33">
        <f>
データ!X6</f>
        <v>
2983.2</v>
      </c>
      <c r="BC10" s="33"/>
      <c r="BD10" s="33"/>
      <c r="BE10" s="33"/>
      <c r="BF10" s="33"/>
      <c r="BG10" s="33"/>
      <c r="BH10" s="33"/>
      <c r="BI10" s="33"/>
      <c r="BJ10" s="2"/>
      <c r="BK10" s="2"/>
      <c r="BL10" s="61" t="s">
        <v>
22</v>
      </c>
      <c r="BM10" s="62"/>
      <c r="BN10" s="63" t="s">
        <v>
23</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
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36" t="s">
        <v>
25</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8"/>
      <c r="BK14" s="2"/>
      <c r="BL14" s="67" t="s">
        <v>
26</v>
      </c>
      <c r="BM14" s="68"/>
      <c r="BN14" s="68"/>
      <c r="BO14" s="68"/>
      <c r="BP14" s="68"/>
      <c r="BQ14" s="68"/>
      <c r="BR14" s="68"/>
      <c r="BS14" s="68"/>
      <c r="BT14" s="68"/>
      <c r="BU14" s="68"/>
      <c r="BV14" s="68"/>
      <c r="BW14" s="68"/>
      <c r="BX14" s="68"/>
      <c r="BY14" s="68"/>
      <c r="BZ14" s="69"/>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70"/>
      <c r="BM15" s="71"/>
      <c r="BN15" s="71"/>
      <c r="BO15" s="71"/>
      <c r="BP15" s="71"/>
      <c r="BQ15" s="71"/>
      <c r="BR15" s="71"/>
      <c r="BS15" s="71"/>
      <c r="BT15" s="71"/>
      <c r="BU15" s="71"/>
      <c r="BV15" s="71"/>
      <c r="BW15" s="71"/>
      <c r="BX15" s="71"/>
      <c r="BY15" s="71"/>
      <c r="BZ15" s="7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
115</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7" t="s">
        <v>
27</v>
      </c>
      <c r="BM45" s="68"/>
      <c r="BN45" s="68"/>
      <c r="BO45" s="68"/>
      <c r="BP45" s="68"/>
      <c r="BQ45" s="68"/>
      <c r="BR45" s="68"/>
      <c r="BS45" s="68"/>
      <c r="BT45" s="68"/>
      <c r="BU45" s="68"/>
      <c r="BV45" s="68"/>
      <c r="BW45" s="68"/>
      <c r="BX45" s="68"/>
      <c r="BY45" s="68"/>
      <c r="BZ45" s="6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0"/>
      <c r="BM46" s="71"/>
      <c r="BN46" s="71"/>
      <c r="BO46" s="71"/>
      <c r="BP46" s="71"/>
      <c r="BQ46" s="71"/>
      <c r="BR46" s="71"/>
      <c r="BS46" s="71"/>
      <c r="BT46" s="71"/>
      <c r="BU46" s="71"/>
      <c r="BV46" s="71"/>
      <c r="BW46" s="71"/>
      <c r="BX46" s="71"/>
      <c r="BY46" s="71"/>
      <c r="BZ46" s="7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
113</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9" t="s">
        <v>
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3"/>
      <c r="BM60" s="74"/>
      <c r="BN60" s="74"/>
      <c r="BO60" s="74"/>
      <c r="BP60" s="74"/>
      <c r="BQ60" s="74"/>
      <c r="BR60" s="74"/>
      <c r="BS60" s="74"/>
      <c r="BT60" s="74"/>
      <c r="BU60" s="74"/>
      <c r="BV60" s="74"/>
      <c r="BW60" s="74"/>
      <c r="BX60" s="74"/>
      <c r="BY60" s="74"/>
      <c r="BZ60" s="75"/>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7" t="s">
        <v>
29</v>
      </c>
      <c r="BM64" s="68"/>
      <c r="BN64" s="68"/>
      <c r="BO64" s="68"/>
      <c r="BP64" s="68"/>
      <c r="BQ64" s="68"/>
      <c r="BR64" s="68"/>
      <c r="BS64" s="68"/>
      <c r="BT64" s="68"/>
      <c r="BU64" s="68"/>
      <c r="BV64" s="68"/>
      <c r="BW64" s="68"/>
      <c r="BX64" s="68"/>
      <c r="BY64" s="68"/>
      <c r="BZ64" s="6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0"/>
      <c r="BM65" s="71"/>
      <c r="BN65" s="71"/>
      <c r="BO65" s="71"/>
      <c r="BP65" s="71"/>
      <c r="BQ65" s="71"/>
      <c r="BR65" s="71"/>
      <c r="BS65" s="71"/>
      <c r="BT65" s="71"/>
      <c r="BU65" s="71"/>
      <c r="BV65" s="71"/>
      <c r="BW65" s="71"/>
      <c r="BX65" s="71"/>
      <c r="BY65" s="71"/>
      <c r="BZ65" s="7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
114</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2" t="s">
        <v>
30</v>
      </c>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row>
    <row r="84" spans="1:78" hidden="1" x14ac:dyDescent="0.15">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15">
      <c r="B85" s="12"/>
      <c r="C85" s="12"/>
      <c r="D85" s="12"/>
      <c r="E85" s="12" t="str">
        <f>
データ!AI6</f>
        <v>
【100.18】</v>
      </c>
      <c r="F85" s="12" t="str">
        <f>
データ!AT6</f>
        <v>
【10.64】</v>
      </c>
      <c r="G85" s="12" t="str">
        <f>
データ!BE6</f>
        <v>
【104.34】</v>
      </c>
      <c r="H85" s="12" t="str">
        <f>
データ!BP6</f>
        <v>
【245.36】</v>
      </c>
      <c r="I85" s="12" t="str">
        <f>
データ!CA6</f>
        <v>
【0.00】</v>
      </c>
      <c r="J85" s="12" t="str">
        <f>
データ!CL6</f>
        <v>
【48.89】</v>
      </c>
      <c r="K85" s="12" t="str">
        <f>
データ!CW6</f>
        <v>
【68.03】</v>
      </c>
      <c r="L85" s="12" t="str">
        <f>
データ!DH6</f>
        <v>
【94.07】</v>
      </c>
      <c r="M85" s="12" t="str">
        <f>
データ!DS6</f>
        <v>
【33.95】</v>
      </c>
      <c r="N85" s="12" t="str">
        <f>
データ!ED6</f>
        <v>
【1.02】</v>
      </c>
      <c r="O85" s="12" t="str">
        <f>
データ!EO6</f>
        <v>
【0.10】</v>
      </c>
    </row>
  </sheetData>
  <sheetProtection algorithmName="SHA-512" hashValue="2+IcMAXJK5eiPaXsTnnznLJeIYgU6TCLcEOyqlsnMcLCISeTLCSsCYveIBsqEtC2WVIScvhYB4oevXkGkN3/nw==" saltValue="Q+NaluuZZ7CNINYlFTM99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15">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15">
      <c r="A3" s="14" t="s">
        <v>
45</v>
      </c>
      <c r="B3" s="15" t="s">
        <v>
46</v>
      </c>
      <c r="C3" s="15" t="s">
        <v>
47</v>
      </c>
      <c r="D3" s="15" t="s">
        <v>
48</v>
      </c>
      <c r="E3" s="15" t="s">
        <v>
49</v>
      </c>
      <c r="F3" s="15" t="s">
        <v>
50</v>
      </c>
      <c r="G3" s="15" t="s">
        <v>
51</v>
      </c>
      <c r="H3" s="44" t="s">
        <v>
52</v>
      </c>
      <c r="I3" s="45"/>
      <c r="J3" s="45"/>
      <c r="K3" s="45"/>
      <c r="L3" s="45"/>
      <c r="M3" s="45"/>
      <c r="N3" s="45"/>
      <c r="O3" s="45"/>
      <c r="P3" s="45"/>
      <c r="Q3" s="45"/>
      <c r="R3" s="45"/>
      <c r="S3" s="45"/>
      <c r="T3" s="45"/>
      <c r="U3" s="45"/>
      <c r="V3" s="45"/>
      <c r="W3" s="45"/>
      <c r="X3" s="46"/>
      <c r="Y3" s="50" t="s">
        <v>
53</v>
      </c>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t="s">
        <v>
28</v>
      </c>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row>
    <row r="4" spans="1:148" x14ac:dyDescent="0.15">
      <c r="A4" s="14" t="s">
        <v>
54</v>
      </c>
      <c r="B4" s="16"/>
      <c r="C4" s="16"/>
      <c r="D4" s="16"/>
      <c r="E4" s="16"/>
      <c r="F4" s="16"/>
      <c r="G4" s="16"/>
      <c r="H4" s="47"/>
      <c r="I4" s="48"/>
      <c r="J4" s="48"/>
      <c r="K4" s="48"/>
      <c r="L4" s="48"/>
      <c r="M4" s="48"/>
      <c r="N4" s="48"/>
      <c r="O4" s="48"/>
      <c r="P4" s="48"/>
      <c r="Q4" s="48"/>
      <c r="R4" s="48"/>
      <c r="S4" s="48"/>
      <c r="T4" s="48"/>
      <c r="U4" s="48"/>
      <c r="V4" s="48"/>
      <c r="W4" s="48"/>
      <c r="X4" s="49"/>
      <c r="Y4" s="43" t="s">
        <v>
55</v>
      </c>
      <c r="Z4" s="43"/>
      <c r="AA4" s="43"/>
      <c r="AB4" s="43"/>
      <c r="AC4" s="43"/>
      <c r="AD4" s="43"/>
      <c r="AE4" s="43"/>
      <c r="AF4" s="43"/>
      <c r="AG4" s="43"/>
      <c r="AH4" s="43"/>
      <c r="AI4" s="43"/>
      <c r="AJ4" s="43" t="s">
        <v>
56</v>
      </c>
      <c r="AK4" s="43"/>
      <c r="AL4" s="43"/>
      <c r="AM4" s="43"/>
      <c r="AN4" s="43"/>
      <c r="AO4" s="43"/>
      <c r="AP4" s="43"/>
      <c r="AQ4" s="43"/>
      <c r="AR4" s="43"/>
      <c r="AS4" s="43"/>
      <c r="AT4" s="43"/>
      <c r="AU4" s="43" t="s">
        <v>
57</v>
      </c>
      <c r="AV4" s="43"/>
      <c r="AW4" s="43"/>
      <c r="AX4" s="43"/>
      <c r="AY4" s="43"/>
      <c r="AZ4" s="43"/>
      <c r="BA4" s="43"/>
      <c r="BB4" s="43"/>
      <c r="BC4" s="43"/>
      <c r="BD4" s="43"/>
      <c r="BE4" s="43"/>
      <c r="BF4" s="43" t="s">
        <v>
58</v>
      </c>
      <c r="BG4" s="43"/>
      <c r="BH4" s="43"/>
      <c r="BI4" s="43"/>
      <c r="BJ4" s="43"/>
      <c r="BK4" s="43"/>
      <c r="BL4" s="43"/>
      <c r="BM4" s="43"/>
      <c r="BN4" s="43"/>
      <c r="BO4" s="43"/>
      <c r="BP4" s="43"/>
      <c r="BQ4" s="43" t="s">
        <v>
59</v>
      </c>
      <c r="BR4" s="43"/>
      <c r="BS4" s="43"/>
      <c r="BT4" s="43"/>
      <c r="BU4" s="43"/>
      <c r="BV4" s="43"/>
      <c r="BW4" s="43"/>
      <c r="BX4" s="43"/>
      <c r="BY4" s="43"/>
      <c r="BZ4" s="43"/>
      <c r="CA4" s="43"/>
      <c r="CB4" s="43" t="s">
        <v>
60</v>
      </c>
      <c r="CC4" s="43"/>
      <c r="CD4" s="43"/>
      <c r="CE4" s="43"/>
      <c r="CF4" s="43"/>
      <c r="CG4" s="43"/>
      <c r="CH4" s="43"/>
      <c r="CI4" s="43"/>
      <c r="CJ4" s="43"/>
      <c r="CK4" s="43"/>
      <c r="CL4" s="43"/>
      <c r="CM4" s="43" t="s">
        <v>
61</v>
      </c>
      <c r="CN4" s="43"/>
      <c r="CO4" s="43"/>
      <c r="CP4" s="43"/>
      <c r="CQ4" s="43"/>
      <c r="CR4" s="43"/>
      <c r="CS4" s="43"/>
      <c r="CT4" s="43"/>
      <c r="CU4" s="43"/>
      <c r="CV4" s="43"/>
      <c r="CW4" s="43"/>
      <c r="CX4" s="43" t="s">
        <v>
62</v>
      </c>
      <c r="CY4" s="43"/>
      <c r="CZ4" s="43"/>
      <c r="DA4" s="43"/>
      <c r="DB4" s="43"/>
      <c r="DC4" s="43"/>
      <c r="DD4" s="43"/>
      <c r="DE4" s="43"/>
      <c r="DF4" s="43"/>
      <c r="DG4" s="43"/>
      <c r="DH4" s="43"/>
      <c r="DI4" s="43" t="s">
        <v>
63</v>
      </c>
      <c r="DJ4" s="43"/>
      <c r="DK4" s="43"/>
      <c r="DL4" s="43"/>
      <c r="DM4" s="43"/>
      <c r="DN4" s="43"/>
      <c r="DO4" s="43"/>
      <c r="DP4" s="43"/>
      <c r="DQ4" s="43"/>
      <c r="DR4" s="43"/>
      <c r="DS4" s="43"/>
      <c r="DT4" s="43" t="s">
        <v>
64</v>
      </c>
      <c r="DU4" s="43"/>
      <c r="DV4" s="43"/>
      <c r="DW4" s="43"/>
      <c r="DX4" s="43"/>
      <c r="DY4" s="43"/>
      <c r="DZ4" s="43"/>
      <c r="EA4" s="43"/>
      <c r="EB4" s="43"/>
      <c r="EC4" s="43"/>
      <c r="ED4" s="43"/>
      <c r="EE4" s="43" t="s">
        <v>
65</v>
      </c>
      <c r="EF4" s="43"/>
      <c r="EG4" s="43"/>
      <c r="EH4" s="43"/>
      <c r="EI4" s="43"/>
      <c r="EJ4" s="43"/>
      <c r="EK4" s="43"/>
      <c r="EL4" s="43"/>
      <c r="EM4" s="43"/>
      <c r="EN4" s="43"/>
      <c r="EO4" s="43"/>
    </row>
    <row r="5" spans="1:148" x14ac:dyDescent="0.15">
      <c r="A5" s="14" t="s">
        <v>
66</v>
      </c>
      <c r="B5" s="17"/>
      <c r="C5" s="17"/>
      <c r="D5" s="17"/>
      <c r="E5" s="17"/>
      <c r="F5" s="17"/>
      <c r="G5" s="17"/>
      <c r="H5" s="18" t="s">
        <v>
67</v>
      </c>
      <c r="I5" s="18" t="s">
        <v>
68</v>
      </c>
      <c r="J5" s="18" t="s">
        <v>
69</v>
      </c>
      <c r="K5" s="18" t="s">
        <v>
70</v>
      </c>
      <c r="L5" s="18" t="s">
        <v>
71</v>
      </c>
      <c r="M5" s="18" t="s">
        <v>
5</v>
      </c>
      <c r="N5" s="18" t="s">
        <v>
72</v>
      </c>
      <c r="O5" s="18" t="s">
        <v>
73</v>
      </c>
      <c r="P5" s="18" t="s">
        <v>
74</v>
      </c>
      <c r="Q5" s="18" t="s">
        <v>
75</v>
      </c>
      <c r="R5" s="18" t="s">
        <v>
76</v>
      </c>
      <c r="S5" s="18" t="s">
        <v>
77</v>
      </c>
      <c r="T5" s="18" t="s">
        <v>
78</v>
      </c>
      <c r="U5" s="18" t="s">
        <v>
79</v>
      </c>
      <c r="V5" s="18" t="s">
        <v>
80</v>
      </c>
      <c r="W5" s="18" t="s">
        <v>
81</v>
      </c>
      <c r="X5" s="18" t="s">
        <v>
82</v>
      </c>
      <c r="Y5" s="18" t="s">
        <v>
83</v>
      </c>
      <c r="Z5" s="18" t="s">
        <v>
84</v>
      </c>
      <c r="AA5" s="18" t="s">
        <v>
85</v>
      </c>
      <c r="AB5" s="18" t="s">
        <v>
86</v>
      </c>
      <c r="AC5" s="18" t="s">
        <v>
87</v>
      </c>
      <c r="AD5" s="18" t="s">
        <v>
88</v>
      </c>
      <c r="AE5" s="18" t="s">
        <v>
89</v>
      </c>
      <c r="AF5" s="18" t="s">
        <v>
90</v>
      </c>
      <c r="AG5" s="18" t="s">
        <v>
91</v>
      </c>
      <c r="AH5" s="18" t="s">
        <v>
92</v>
      </c>
      <c r="AI5" s="18" t="s">
        <v>
31</v>
      </c>
      <c r="AJ5" s="18" t="s">
        <v>
83</v>
      </c>
      <c r="AK5" s="18" t="s">
        <v>
84</v>
      </c>
      <c r="AL5" s="18" t="s">
        <v>
85</v>
      </c>
      <c r="AM5" s="18" t="s">
        <v>
86</v>
      </c>
      <c r="AN5" s="18" t="s">
        <v>
87</v>
      </c>
      <c r="AO5" s="18" t="s">
        <v>
88</v>
      </c>
      <c r="AP5" s="18" t="s">
        <v>
89</v>
      </c>
      <c r="AQ5" s="18" t="s">
        <v>
90</v>
      </c>
      <c r="AR5" s="18" t="s">
        <v>
91</v>
      </c>
      <c r="AS5" s="18" t="s">
        <v>
92</v>
      </c>
      <c r="AT5" s="18" t="s">
        <v>
93</v>
      </c>
      <c r="AU5" s="18" t="s">
        <v>
83</v>
      </c>
      <c r="AV5" s="18" t="s">
        <v>
84</v>
      </c>
      <c r="AW5" s="18" t="s">
        <v>
85</v>
      </c>
      <c r="AX5" s="18" t="s">
        <v>
86</v>
      </c>
      <c r="AY5" s="18" t="s">
        <v>
87</v>
      </c>
      <c r="AZ5" s="18" t="s">
        <v>
88</v>
      </c>
      <c r="BA5" s="18" t="s">
        <v>
89</v>
      </c>
      <c r="BB5" s="18" t="s">
        <v>
90</v>
      </c>
      <c r="BC5" s="18" t="s">
        <v>
91</v>
      </c>
      <c r="BD5" s="18" t="s">
        <v>
92</v>
      </c>
      <c r="BE5" s="18" t="s">
        <v>
93</v>
      </c>
      <c r="BF5" s="18" t="s">
        <v>
83</v>
      </c>
      <c r="BG5" s="18" t="s">
        <v>
84</v>
      </c>
      <c r="BH5" s="18" t="s">
        <v>
85</v>
      </c>
      <c r="BI5" s="18" t="s">
        <v>
86</v>
      </c>
      <c r="BJ5" s="18" t="s">
        <v>
87</v>
      </c>
      <c r="BK5" s="18" t="s">
        <v>
88</v>
      </c>
      <c r="BL5" s="18" t="s">
        <v>
89</v>
      </c>
      <c r="BM5" s="18" t="s">
        <v>
90</v>
      </c>
      <c r="BN5" s="18" t="s">
        <v>
91</v>
      </c>
      <c r="BO5" s="18" t="s">
        <v>
92</v>
      </c>
      <c r="BP5" s="18" t="s">
        <v>
93</v>
      </c>
      <c r="BQ5" s="18" t="s">
        <v>
83</v>
      </c>
      <c r="BR5" s="18" t="s">
        <v>
84</v>
      </c>
      <c r="BS5" s="18" t="s">
        <v>
85</v>
      </c>
      <c r="BT5" s="18" t="s">
        <v>
86</v>
      </c>
      <c r="BU5" s="18" t="s">
        <v>
87</v>
      </c>
      <c r="BV5" s="18" t="s">
        <v>
88</v>
      </c>
      <c r="BW5" s="18" t="s">
        <v>
89</v>
      </c>
      <c r="BX5" s="18" t="s">
        <v>
90</v>
      </c>
      <c r="BY5" s="18" t="s">
        <v>
91</v>
      </c>
      <c r="BZ5" s="18" t="s">
        <v>
92</v>
      </c>
      <c r="CA5" s="18" t="s">
        <v>
93</v>
      </c>
      <c r="CB5" s="18" t="s">
        <v>
83</v>
      </c>
      <c r="CC5" s="18" t="s">
        <v>
84</v>
      </c>
      <c r="CD5" s="18" t="s">
        <v>
85</v>
      </c>
      <c r="CE5" s="18" t="s">
        <v>
86</v>
      </c>
      <c r="CF5" s="18" t="s">
        <v>
87</v>
      </c>
      <c r="CG5" s="18" t="s">
        <v>
88</v>
      </c>
      <c r="CH5" s="18" t="s">
        <v>
89</v>
      </c>
      <c r="CI5" s="18" t="s">
        <v>
90</v>
      </c>
      <c r="CJ5" s="18" t="s">
        <v>
91</v>
      </c>
      <c r="CK5" s="18" t="s">
        <v>
92</v>
      </c>
      <c r="CL5" s="18" t="s">
        <v>
93</v>
      </c>
      <c r="CM5" s="18" t="s">
        <v>
83</v>
      </c>
      <c r="CN5" s="18" t="s">
        <v>
84</v>
      </c>
      <c r="CO5" s="18" t="s">
        <v>
85</v>
      </c>
      <c r="CP5" s="18" t="s">
        <v>
86</v>
      </c>
      <c r="CQ5" s="18" t="s">
        <v>
87</v>
      </c>
      <c r="CR5" s="18" t="s">
        <v>
88</v>
      </c>
      <c r="CS5" s="18" t="s">
        <v>
89</v>
      </c>
      <c r="CT5" s="18" t="s">
        <v>
90</v>
      </c>
      <c r="CU5" s="18" t="s">
        <v>
91</v>
      </c>
      <c r="CV5" s="18" t="s">
        <v>
92</v>
      </c>
      <c r="CW5" s="18" t="s">
        <v>
93</v>
      </c>
      <c r="CX5" s="18" t="s">
        <v>
83</v>
      </c>
      <c r="CY5" s="18" t="s">
        <v>
84</v>
      </c>
      <c r="CZ5" s="18" t="s">
        <v>
85</v>
      </c>
      <c r="DA5" s="18" t="s">
        <v>
86</v>
      </c>
      <c r="DB5" s="18" t="s">
        <v>
87</v>
      </c>
      <c r="DC5" s="18" t="s">
        <v>
88</v>
      </c>
      <c r="DD5" s="18" t="s">
        <v>
89</v>
      </c>
      <c r="DE5" s="18" t="s">
        <v>
90</v>
      </c>
      <c r="DF5" s="18" t="s">
        <v>
91</v>
      </c>
      <c r="DG5" s="18" t="s">
        <v>
92</v>
      </c>
      <c r="DH5" s="18" t="s">
        <v>
93</v>
      </c>
      <c r="DI5" s="18" t="s">
        <v>
83</v>
      </c>
      <c r="DJ5" s="18" t="s">
        <v>
84</v>
      </c>
      <c r="DK5" s="18" t="s">
        <v>
85</v>
      </c>
      <c r="DL5" s="18" t="s">
        <v>
86</v>
      </c>
      <c r="DM5" s="18" t="s">
        <v>
87</v>
      </c>
      <c r="DN5" s="18" t="s">
        <v>
88</v>
      </c>
      <c r="DO5" s="18" t="s">
        <v>
89</v>
      </c>
      <c r="DP5" s="18" t="s">
        <v>
90</v>
      </c>
      <c r="DQ5" s="18" t="s">
        <v>
91</v>
      </c>
      <c r="DR5" s="18" t="s">
        <v>
92</v>
      </c>
      <c r="DS5" s="18" t="s">
        <v>
93</v>
      </c>
      <c r="DT5" s="18" t="s">
        <v>
83</v>
      </c>
      <c r="DU5" s="18" t="s">
        <v>
84</v>
      </c>
      <c r="DV5" s="18" t="s">
        <v>
85</v>
      </c>
      <c r="DW5" s="18" t="s">
        <v>
86</v>
      </c>
      <c r="DX5" s="18" t="s">
        <v>
87</v>
      </c>
      <c r="DY5" s="18" t="s">
        <v>
88</v>
      </c>
      <c r="DZ5" s="18" t="s">
        <v>
89</v>
      </c>
      <c r="EA5" s="18" t="s">
        <v>
90</v>
      </c>
      <c r="EB5" s="18" t="s">
        <v>
91</v>
      </c>
      <c r="EC5" s="18" t="s">
        <v>
92</v>
      </c>
      <c r="ED5" s="18" t="s">
        <v>
93</v>
      </c>
      <c r="EE5" s="18" t="s">
        <v>
83</v>
      </c>
      <c r="EF5" s="18" t="s">
        <v>
84</v>
      </c>
      <c r="EG5" s="18" t="s">
        <v>
85</v>
      </c>
      <c r="EH5" s="18" t="s">
        <v>
86</v>
      </c>
      <c r="EI5" s="18" t="s">
        <v>
87</v>
      </c>
      <c r="EJ5" s="18" t="s">
        <v>
88</v>
      </c>
      <c r="EK5" s="18" t="s">
        <v>
89</v>
      </c>
      <c r="EL5" s="18" t="s">
        <v>
90</v>
      </c>
      <c r="EM5" s="18" t="s">
        <v>
91</v>
      </c>
      <c r="EN5" s="18" t="s">
        <v>
92</v>
      </c>
      <c r="EO5" s="18" t="s">
        <v>
93</v>
      </c>
    </row>
    <row r="6" spans="1:148" s="22" customFormat="1" x14ac:dyDescent="0.15">
      <c r="A6" s="14" t="s">
        <v>
94</v>
      </c>
      <c r="B6" s="19">
        <f>
B7</f>
        <v>
2021</v>
      </c>
      <c r="C6" s="19">
        <f t="shared" ref="C6:X6" si="3">
C7</f>
        <v>
80004</v>
      </c>
      <c r="D6" s="19">
        <f t="shared" si="3"/>
        <v>
46</v>
      </c>
      <c r="E6" s="19">
        <f t="shared" si="3"/>
        <v>
17</v>
      </c>
      <c r="F6" s="19">
        <f t="shared" si="3"/>
        <v>
3</v>
      </c>
      <c r="G6" s="19">
        <f t="shared" si="3"/>
        <v>
0</v>
      </c>
      <c r="H6" s="19" t="str">
        <f t="shared" si="3"/>
        <v>
茨城県</v>
      </c>
      <c r="I6" s="19" t="str">
        <f t="shared" si="3"/>
        <v>
法適用</v>
      </c>
      <c r="J6" s="19" t="str">
        <f t="shared" si="3"/>
        <v>
下水道事業</v>
      </c>
      <c r="K6" s="19" t="str">
        <f t="shared" si="3"/>
        <v>
流域下水道</v>
      </c>
      <c r="L6" s="19" t="str">
        <f t="shared" si="3"/>
        <v>
E1</v>
      </c>
      <c r="M6" s="19" t="str">
        <f t="shared" si="3"/>
        <v>
非設置</v>
      </c>
      <c r="N6" s="20" t="str">
        <f t="shared" si="3"/>
        <v>
-</v>
      </c>
      <c r="O6" s="20">
        <f t="shared" si="3"/>
        <v>
82.98</v>
      </c>
      <c r="P6" s="20">
        <f t="shared" si="3"/>
        <v>
46.97</v>
      </c>
      <c r="Q6" s="20">
        <f t="shared" si="3"/>
        <v>
111.21</v>
      </c>
      <c r="R6" s="20">
        <f t="shared" si="3"/>
        <v>
0</v>
      </c>
      <c r="S6" s="20">
        <f t="shared" si="3"/>
        <v>
2890377</v>
      </c>
      <c r="T6" s="20">
        <f t="shared" si="3"/>
        <v>
6097.51</v>
      </c>
      <c r="U6" s="20">
        <f t="shared" si="3"/>
        <v>
474.03</v>
      </c>
      <c r="V6" s="20">
        <f t="shared" si="3"/>
        <v>
1020494</v>
      </c>
      <c r="W6" s="20">
        <f t="shared" si="3"/>
        <v>
342.08</v>
      </c>
      <c r="X6" s="20">
        <f t="shared" si="3"/>
        <v>
2983.2</v>
      </c>
      <c r="Y6" s="21">
        <f>
IF(Y7="",NA(),Y7)</f>
        <v>
104.19</v>
      </c>
      <c r="Z6" s="21">
        <f t="shared" ref="Z6:AH6" si="4">
IF(Z7="",NA(),Z7)</f>
        <v>
102.8</v>
      </c>
      <c r="AA6" s="21">
        <f t="shared" si="4"/>
        <v>
100.91</v>
      </c>
      <c r="AB6" s="21">
        <f t="shared" si="4"/>
        <v>
108.09</v>
      </c>
      <c r="AC6" s="21">
        <f t="shared" si="4"/>
        <v>
105.95</v>
      </c>
      <c r="AD6" s="21">
        <f t="shared" si="4"/>
        <v>
102.1</v>
      </c>
      <c r="AE6" s="21">
        <f t="shared" si="4"/>
        <v>
98.64</v>
      </c>
      <c r="AF6" s="21">
        <f t="shared" si="4"/>
        <v>
100.49</v>
      </c>
      <c r="AG6" s="21">
        <f t="shared" si="4"/>
        <v>
101.63</v>
      </c>
      <c r="AH6" s="21">
        <f t="shared" si="4"/>
        <v>
100.14</v>
      </c>
      <c r="AI6" s="20" t="str">
        <f>
IF(AI7="","",IF(AI7="-","【-】","【"&amp;SUBSTITUTE(TEXT(AI7,"#,##0.00"),"-","△")&amp;"】"))</f>
        <v>
【100.18】</v>
      </c>
      <c r="AJ6" s="20">
        <f>
IF(AJ7="",NA(),AJ7)</f>
        <v>
0</v>
      </c>
      <c r="AK6" s="20">
        <f t="shared" ref="AK6:AS6" si="5">
IF(AK7="",NA(),AK7)</f>
        <v>
0</v>
      </c>
      <c r="AL6" s="20">
        <f t="shared" si="5"/>
        <v>
0</v>
      </c>
      <c r="AM6" s="20">
        <f t="shared" si="5"/>
        <v>
0</v>
      </c>
      <c r="AN6" s="20">
        <f t="shared" si="5"/>
        <v>
0</v>
      </c>
      <c r="AO6" s="20">
        <f t="shared" si="5"/>
        <v>
0</v>
      </c>
      <c r="AP6" s="21">
        <f t="shared" si="5"/>
        <v>
9.5</v>
      </c>
      <c r="AQ6" s="21">
        <f t="shared" si="5"/>
        <v>
7.27</v>
      </c>
      <c r="AR6" s="21">
        <f t="shared" si="5"/>
        <v>
9.1</v>
      </c>
      <c r="AS6" s="21">
        <f t="shared" si="5"/>
        <v>
10.71</v>
      </c>
      <c r="AT6" s="20" t="str">
        <f>
IF(AT7="","",IF(AT7="-","【-】","【"&amp;SUBSTITUTE(TEXT(AT7,"#,##0.00"),"-","△")&amp;"】"))</f>
        <v>
【10.64】</v>
      </c>
      <c r="AU6" s="21">
        <f>
IF(AU7="",NA(),AU7)</f>
        <v>
97.74</v>
      </c>
      <c r="AV6" s="21">
        <f t="shared" ref="AV6:BD6" si="6">
IF(AV7="",NA(),AV7)</f>
        <v>
102.99</v>
      </c>
      <c r="AW6" s="21">
        <f t="shared" si="6"/>
        <v>
99.02</v>
      </c>
      <c r="AX6" s="21">
        <f t="shared" si="6"/>
        <v>
109.49</v>
      </c>
      <c r="AY6" s="21">
        <f t="shared" si="6"/>
        <v>
118.82</v>
      </c>
      <c r="AZ6" s="21">
        <f t="shared" si="6"/>
        <v>
142.66999999999999</v>
      </c>
      <c r="BA6" s="21">
        <f t="shared" si="6"/>
        <v>
95.77</v>
      </c>
      <c r="BB6" s="21">
        <f t="shared" si="6"/>
        <v>
97.37</v>
      </c>
      <c r="BC6" s="21">
        <f t="shared" si="6"/>
        <v>
101.14</v>
      </c>
      <c r="BD6" s="21">
        <f t="shared" si="6"/>
        <v>
104.74</v>
      </c>
      <c r="BE6" s="20" t="str">
        <f>
IF(BE7="","",IF(BE7="-","【-】","【"&amp;SUBSTITUTE(TEXT(BE7,"#,##0.00"),"-","△")&amp;"】"))</f>
        <v>
【104.34】</v>
      </c>
      <c r="BF6" s="21">
        <f>
IF(BF7="",NA(),BF7)</f>
        <v>
211.29</v>
      </c>
      <c r="BG6" s="21">
        <f t="shared" ref="BG6:BO6" si="7">
IF(BG7="",NA(),BG7)</f>
        <v>
163.99</v>
      </c>
      <c r="BH6" s="21">
        <f t="shared" si="7"/>
        <v>
158.12</v>
      </c>
      <c r="BI6" s="21">
        <f t="shared" si="7"/>
        <v>
140.06</v>
      </c>
      <c r="BJ6" s="21">
        <f t="shared" si="7"/>
        <v>
122.64</v>
      </c>
      <c r="BK6" s="21">
        <f t="shared" si="7"/>
        <v>
337.85</v>
      </c>
      <c r="BL6" s="21">
        <f t="shared" si="7"/>
        <v>
290.94</v>
      </c>
      <c r="BM6" s="21">
        <f t="shared" si="7"/>
        <v>
287.39</v>
      </c>
      <c r="BN6" s="21">
        <f t="shared" si="7"/>
        <v>
255.67</v>
      </c>
      <c r="BO6" s="21">
        <f t="shared" si="7"/>
        <v>
242.44</v>
      </c>
      <c r="BP6" s="20" t="str">
        <f>
IF(BP7="","",IF(BP7="-","【-】","【"&amp;SUBSTITUTE(TEXT(BP7,"#,##0.00"),"-","△")&amp;"】"))</f>
        <v>
【245.36】</v>
      </c>
      <c r="BQ6" s="20">
        <f>
IF(BQ7="",NA(),BQ7)</f>
        <v>
0</v>
      </c>
      <c r="BR6" s="20">
        <f t="shared" ref="BR6:BZ6" si="8">
IF(BR7="",NA(),BR7)</f>
        <v>
0</v>
      </c>
      <c r="BS6" s="20">
        <f t="shared" si="8"/>
        <v>
0</v>
      </c>
      <c r="BT6" s="20">
        <f t="shared" si="8"/>
        <v>
0</v>
      </c>
      <c r="BU6" s="20">
        <f t="shared" si="8"/>
        <v>
0</v>
      </c>
      <c r="BV6" s="20">
        <f t="shared" si="8"/>
        <v>
0</v>
      </c>
      <c r="BW6" s="20">
        <f t="shared" si="8"/>
        <v>
0</v>
      </c>
      <c r="BX6" s="20">
        <f t="shared" si="8"/>
        <v>
0</v>
      </c>
      <c r="BY6" s="20">
        <f t="shared" si="8"/>
        <v>
0</v>
      </c>
      <c r="BZ6" s="20">
        <f t="shared" si="8"/>
        <v>
0</v>
      </c>
      <c r="CA6" s="20" t="str">
        <f>
IF(CA7="","",IF(CA7="-","【-】","【"&amp;SUBSTITUTE(TEXT(CA7,"#,##0.00"),"-","△")&amp;"】"))</f>
        <v>
【0.00】</v>
      </c>
      <c r="CB6" s="21">
        <f>
IF(CB7="",NA(),CB7)</f>
        <v>
69.56</v>
      </c>
      <c r="CC6" s="21">
        <f t="shared" ref="CC6:CK6" si="9">
IF(CC7="",NA(),CC7)</f>
        <v>
72.239999999999995</v>
      </c>
      <c r="CD6" s="21">
        <f t="shared" si="9"/>
        <v>
70.040000000000006</v>
      </c>
      <c r="CE6" s="21">
        <f t="shared" si="9"/>
        <v>
60.58</v>
      </c>
      <c r="CF6" s="21">
        <f t="shared" si="9"/>
        <v>
64.84</v>
      </c>
      <c r="CG6" s="21">
        <f t="shared" si="9"/>
        <v>
56.65</v>
      </c>
      <c r="CH6" s="21">
        <f t="shared" si="9"/>
        <v>
55.61</v>
      </c>
      <c r="CI6" s="21">
        <f t="shared" si="9"/>
        <v>
50.64</v>
      </c>
      <c r="CJ6" s="21">
        <f t="shared" si="9"/>
        <v>
50.67</v>
      </c>
      <c r="CK6" s="21">
        <f t="shared" si="9"/>
        <v>
48.7</v>
      </c>
      <c r="CL6" s="20" t="str">
        <f>
IF(CL7="","",IF(CL7="-","【-】","【"&amp;SUBSTITUTE(TEXT(CL7,"#,##0.00"),"-","△")&amp;"】"))</f>
        <v>
【48.89】</v>
      </c>
      <c r="CM6" s="21">
        <f>
IF(CM7="",NA(),CM7)</f>
        <v>
67.52</v>
      </c>
      <c r="CN6" s="21">
        <f t="shared" ref="CN6:CV6" si="10">
IF(CN7="",NA(),CN7)</f>
        <v>
65</v>
      </c>
      <c r="CO6" s="21">
        <f t="shared" si="10"/>
        <v>
69.22</v>
      </c>
      <c r="CP6" s="21">
        <f t="shared" si="10"/>
        <v>
68.760000000000005</v>
      </c>
      <c r="CQ6" s="21">
        <f t="shared" si="10"/>
        <v>
69.61</v>
      </c>
      <c r="CR6" s="21">
        <f t="shared" si="10"/>
        <v>
65.33</v>
      </c>
      <c r="CS6" s="21">
        <f t="shared" si="10"/>
        <v>
66.11</v>
      </c>
      <c r="CT6" s="21">
        <f t="shared" si="10"/>
        <v>
67.209999999999994</v>
      </c>
      <c r="CU6" s="21">
        <f t="shared" si="10"/>
        <v>
68.2</v>
      </c>
      <c r="CV6" s="21">
        <f t="shared" si="10"/>
        <v>
68.05</v>
      </c>
      <c r="CW6" s="20" t="str">
        <f>
IF(CW7="","",IF(CW7="-","【-】","【"&amp;SUBSTITUTE(TEXT(CW7,"#,##0.00"),"-","△")&amp;"】"))</f>
        <v>
【68.03】</v>
      </c>
      <c r="CX6" s="21">
        <f>
IF(CX7="",NA(),CX7)</f>
        <v>
90.63</v>
      </c>
      <c r="CY6" s="21">
        <f t="shared" ref="CY6:DG6" si="11">
IF(CY7="",NA(),CY7)</f>
        <v>
90.9</v>
      </c>
      <c r="CZ6" s="21">
        <f t="shared" si="11"/>
        <v>
91.4</v>
      </c>
      <c r="DA6" s="21">
        <f t="shared" si="11"/>
        <v>
90.82</v>
      </c>
      <c r="DB6" s="21">
        <f t="shared" si="11"/>
        <v>
91.25</v>
      </c>
      <c r="DC6" s="21">
        <f t="shared" si="11"/>
        <v>
92.64</v>
      </c>
      <c r="DD6" s="21">
        <f t="shared" si="11"/>
        <v>
92.98</v>
      </c>
      <c r="DE6" s="21">
        <f t="shared" si="11"/>
        <v>
93.21</v>
      </c>
      <c r="DF6" s="21">
        <f t="shared" si="11"/>
        <v>
94.01</v>
      </c>
      <c r="DG6" s="21">
        <f t="shared" si="11"/>
        <v>
94.14</v>
      </c>
      <c r="DH6" s="20" t="str">
        <f>
IF(DH7="","",IF(DH7="-","【-】","【"&amp;SUBSTITUTE(TEXT(DH7,"#,##0.00"),"-","△")&amp;"】"))</f>
        <v>
【94.07】</v>
      </c>
      <c r="DI6" s="21">
        <f>
IF(DI7="",NA(),DI7)</f>
        <v>
56.2</v>
      </c>
      <c r="DJ6" s="21">
        <f t="shared" ref="DJ6:DR6" si="12">
IF(DJ7="",NA(),DJ7)</f>
        <v>
58</v>
      </c>
      <c r="DK6" s="21">
        <f t="shared" si="12"/>
        <v>
59.2</v>
      </c>
      <c r="DL6" s="21">
        <f t="shared" si="12"/>
        <v>
60.51</v>
      </c>
      <c r="DM6" s="21">
        <f t="shared" si="12"/>
        <v>
61.74</v>
      </c>
      <c r="DN6" s="21">
        <f t="shared" si="12"/>
        <v>
44.38</v>
      </c>
      <c r="DO6" s="21">
        <f t="shared" si="12"/>
        <v>
48.81</v>
      </c>
      <c r="DP6" s="21">
        <f t="shared" si="12"/>
        <v>
39.35</v>
      </c>
      <c r="DQ6" s="21">
        <f t="shared" si="12"/>
        <v>
31.96</v>
      </c>
      <c r="DR6" s="21">
        <f t="shared" si="12"/>
        <v>
34.17</v>
      </c>
      <c r="DS6" s="20" t="str">
        <f>
IF(DS7="","",IF(DS7="-","【-】","【"&amp;SUBSTITUTE(TEXT(DS7,"#,##0.00"),"-","△")&amp;"】"))</f>
        <v>
【33.95】</v>
      </c>
      <c r="DT6" s="20">
        <f>
IF(DT7="",NA(),DT7)</f>
        <v>
0</v>
      </c>
      <c r="DU6" s="20">
        <f t="shared" ref="DU6:EC6" si="13">
IF(DU7="",NA(),DU7)</f>
        <v>
0</v>
      </c>
      <c r="DV6" s="20">
        <f t="shared" si="13"/>
        <v>
0</v>
      </c>
      <c r="DW6" s="20">
        <f t="shared" si="13"/>
        <v>
0</v>
      </c>
      <c r="DX6" s="20">
        <f t="shared" si="13"/>
        <v>
0</v>
      </c>
      <c r="DY6" s="20">
        <f t="shared" si="13"/>
        <v>
0</v>
      </c>
      <c r="DZ6" s="20">
        <f t="shared" si="13"/>
        <v>
0</v>
      </c>
      <c r="EA6" s="21">
        <f t="shared" si="13"/>
        <v>
1.17</v>
      </c>
      <c r="EB6" s="21">
        <f t="shared" si="13"/>
        <v>
0.93</v>
      </c>
      <c r="EC6" s="21">
        <f t="shared" si="13"/>
        <v>
1.04</v>
      </c>
      <c r="ED6" s="20" t="str">
        <f>
IF(ED7="","",IF(ED7="-","【-】","【"&amp;SUBSTITUTE(TEXT(ED7,"#,##0.00"),"-","△")&amp;"】"))</f>
        <v>
【1.02】</v>
      </c>
      <c r="EE6" s="21">
        <f>
IF(EE7="",NA(),EE7)</f>
        <v>
0.43</v>
      </c>
      <c r="EF6" s="21">
        <f t="shared" ref="EF6:EN6" si="14">
IF(EF7="",NA(),EF7)</f>
        <v>
0.18</v>
      </c>
      <c r="EG6" s="21">
        <f t="shared" si="14"/>
        <v>
0.41</v>
      </c>
      <c r="EH6" s="21">
        <f t="shared" si="14"/>
        <v>
0.4</v>
      </c>
      <c r="EI6" s="21">
        <f t="shared" si="14"/>
        <v>
0.31</v>
      </c>
      <c r="EJ6" s="21">
        <f t="shared" si="14"/>
        <v>
0.17</v>
      </c>
      <c r="EK6" s="21">
        <f t="shared" si="14"/>
        <v>
0.05</v>
      </c>
      <c r="EL6" s="21">
        <f t="shared" si="14"/>
        <v>
7.0000000000000007E-2</v>
      </c>
      <c r="EM6" s="21">
        <f t="shared" si="14"/>
        <v>
1.87</v>
      </c>
      <c r="EN6" s="21">
        <f t="shared" si="14"/>
        <v>
0.1</v>
      </c>
      <c r="EO6" s="20" t="str">
        <f>
IF(EO7="","",IF(EO7="-","【-】","【"&amp;SUBSTITUTE(TEXT(EO7,"#,##0.00"),"-","△")&amp;"】"))</f>
        <v>
【0.10】</v>
      </c>
    </row>
    <row r="7" spans="1:148" s="22" customFormat="1" x14ac:dyDescent="0.15">
      <c r="A7" s="14"/>
      <c r="B7" s="23">
        <v>
2021</v>
      </c>
      <c r="C7" s="23">
        <v>
80004</v>
      </c>
      <c r="D7" s="23">
        <v>
46</v>
      </c>
      <c r="E7" s="23">
        <v>
17</v>
      </c>
      <c r="F7" s="23">
        <v>
3</v>
      </c>
      <c r="G7" s="23">
        <v>
0</v>
      </c>
      <c r="H7" s="23" t="s">
        <v>
95</v>
      </c>
      <c r="I7" s="23" t="s">
        <v>
96</v>
      </c>
      <c r="J7" s="23" t="s">
        <v>
97</v>
      </c>
      <c r="K7" s="23" t="s">
        <v>
98</v>
      </c>
      <c r="L7" s="23" t="s">
        <v>
99</v>
      </c>
      <c r="M7" s="23" t="s">
        <v>
100</v>
      </c>
      <c r="N7" s="24" t="s">
        <v>
101</v>
      </c>
      <c r="O7" s="24">
        <v>
82.98</v>
      </c>
      <c r="P7" s="24">
        <v>
46.97</v>
      </c>
      <c r="Q7" s="24">
        <v>
111.21</v>
      </c>
      <c r="R7" s="24">
        <v>
0</v>
      </c>
      <c r="S7" s="24">
        <v>
2890377</v>
      </c>
      <c r="T7" s="24">
        <v>
6097.51</v>
      </c>
      <c r="U7" s="24">
        <v>
474.03</v>
      </c>
      <c r="V7" s="24">
        <v>
1020494</v>
      </c>
      <c r="W7" s="24">
        <v>
342.08</v>
      </c>
      <c r="X7" s="24">
        <v>
2983.2</v>
      </c>
      <c r="Y7" s="24">
        <v>
104.19</v>
      </c>
      <c r="Z7" s="24">
        <v>
102.8</v>
      </c>
      <c r="AA7" s="24">
        <v>
100.91</v>
      </c>
      <c r="AB7" s="24">
        <v>
108.09</v>
      </c>
      <c r="AC7" s="24">
        <v>
105.95</v>
      </c>
      <c r="AD7" s="24">
        <v>
102.1</v>
      </c>
      <c r="AE7" s="24">
        <v>
98.64</v>
      </c>
      <c r="AF7" s="24">
        <v>
100.49</v>
      </c>
      <c r="AG7" s="24">
        <v>
101.63</v>
      </c>
      <c r="AH7" s="24">
        <v>
100.14</v>
      </c>
      <c r="AI7" s="24">
        <v>
100.18</v>
      </c>
      <c r="AJ7" s="24">
        <v>
0</v>
      </c>
      <c r="AK7" s="24">
        <v>
0</v>
      </c>
      <c r="AL7" s="24">
        <v>
0</v>
      </c>
      <c r="AM7" s="24">
        <v>
0</v>
      </c>
      <c r="AN7" s="24">
        <v>
0</v>
      </c>
      <c r="AO7" s="24">
        <v>
0</v>
      </c>
      <c r="AP7" s="24">
        <v>
9.5</v>
      </c>
      <c r="AQ7" s="24">
        <v>
7.27</v>
      </c>
      <c r="AR7" s="24">
        <v>
9.1</v>
      </c>
      <c r="AS7" s="24">
        <v>
10.71</v>
      </c>
      <c r="AT7" s="24">
        <v>
10.64</v>
      </c>
      <c r="AU7" s="24">
        <v>
97.74</v>
      </c>
      <c r="AV7" s="24">
        <v>
102.99</v>
      </c>
      <c r="AW7" s="24">
        <v>
99.02</v>
      </c>
      <c r="AX7" s="24">
        <v>
109.49</v>
      </c>
      <c r="AY7" s="24">
        <v>
118.82</v>
      </c>
      <c r="AZ7" s="24">
        <v>
142.66999999999999</v>
      </c>
      <c r="BA7" s="24">
        <v>
95.77</v>
      </c>
      <c r="BB7" s="24">
        <v>
97.37</v>
      </c>
      <c r="BC7" s="24">
        <v>
101.14</v>
      </c>
      <c r="BD7" s="24">
        <v>
104.74</v>
      </c>
      <c r="BE7" s="24">
        <v>
104.34</v>
      </c>
      <c r="BF7" s="24">
        <v>
211.29</v>
      </c>
      <c r="BG7" s="24">
        <v>
163.99</v>
      </c>
      <c r="BH7" s="24">
        <v>
158.12</v>
      </c>
      <c r="BI7" s="24">
        <v>
140.06</v>
      </c>
      <c r="BJ7" s="24">
        <v>
122.64</v>
      </c>
      <c r="BK7" s="24">
        <v>
337.85</v>
      </c>
      <c r="BL7" s="24">
        <v>
290.94</v>
      </c>
      <c r="BM7" s="24">
        <v>
287.39</v>
      </c>
      <c r="BN7" s="24">
        <v>
255.67</v>
      </c>
      <c r="BO7" s="24">
        <v>
242.44</v>
      </c>
      <c r="BP7" s="24">
        <v>
245.36</v>
      </c>
      <c r="BQ7" s="24">
        <v>
0</v>
      </c>
      <c r="BR7" s="24">
        <v>
0</v>
      </c>
      <c r="BS7" s="24">
        <v>
0</v>
      </c>
      <c r="BT7" s="24">
        <v>
0</v>
      </c>
      <c r="BU7" s="24">
        <v>
0</v>
      </c>
      <c r="BV7" s="24">
        <v>
0</v>
      </c>
      <c r="BW7" s="24">
        <v>
0</v>
      </c>
      <c r="BX7" s="24">
        <v>
0</v>
      </c>
      <c r="BY7" s="24">
        <v>
0</v>
      </c>
      <c r="BZ7" s="24">
        <v>
0</v>
      </c>
      <c r="CA7" s="24">
        <v>
0</v>
      </c>
      <c r="CB7" s="24">
        <v>
69.56</v>
      </c>
      <c r="CC7" s="24">
        <v>
72.239999999999995</v>
      </c>
      <c r="CD7" s="24">
        <v>
70.040000000000006</v>
      </c>
      <c r="CE7" s="24">
        <v>
60.58</v>
      </c>
      <c r="CF7" s="24">
        <v>
64.84</v>
      </c>
      <c r="CG7" s="24">
        <v>
56.65</v>
      </c>
      <c r="CH7" s="24">
        <v>
55.61</v>
      </c>
      <c r="CI7" s="24">
        <v>
50.64</v>
      </c>
      <c r="CJ7" s="24">
        <v>
50.67</v>
      </c>
      <c r="CK7" s="24">
        <v>
48.7</v>
      </c>
      <c r="CL7" s="24">
        <v>
48.89</v>
      </c>
      <c r="CM7" s="24">
        <v>
67.52</v>
      </c>
      <c r="CN7" s="24">
        <v>
65</v>
      </c>
      <c r="CO7" s="24">
        <v>
69.22</v>
      </c>
      <c r="CP7" s="24">
        <v>
68.760000000000005</v>
      </c>
      <c r="CQ7" s="24">
        <v>
69.61</v>
      </c>
      <c r="CR7" s="24">
        <v>
65.33</v>
      </c>
      <c r="CS7" s="24">
        <v>
66.11</v>
      </c>
      <c r="CT7" s="24">
        <v>
67.209999999999994</v>
      </c>
      <c r="CU7" s="24">
        <v>
68.2</v>
      </c>
      <c r="CV7" s="24">
        <v>
68.05</v>
      </c>
      <c r="CW7" s="24">
        <v>
68.03</v>
      </c>
      <c r="CX7" s="24">
        <v>
90.63</v>
      </c>
      <c r="CY7" s="24">
        <v>
90.9</v>
      </c>
      <c r="CZ7" s="24">
        <v>
91.4</v>
      </c>
      <c r="DA7" s="24">
        <v>
90.82</v>
      </c>
      <c r="DB7" s="24">
        <v>
91.25</v>
      </c>
      <c r="DC7" s="24">
        <v>
92.64</v>
      </c>
      <c r="DD7" s="24">
        <v>
92.98</v>
      </c>
      <c r="DE7" s="24">
        <v>
93.21</v>
      </c>
      <c r="DF7" s="24">
        <v>
94.01</v>
      </c>
      <c r="DG7" s="24">
        <v>
94.14</v>
      </c>
      <c r="DH7" s="24">
        <v>
94.07</v>
      </c>
      <c r="DI7" s="24">
        <v>
56.2</v>
      </c>
      <c r="DJ7" s="24">
        <v>
58</v>
      </c>
      <c r="DK7" s="24">
        <v>
59.2</v>
      </c>
      <c r="DL7" s="24">
        <v>
60.51</v>
      </c>
      <c r="DM7" s="24">
        <v>
61.74</v>
      </c>
      <c r="DN7" s="24">
        <v>
44.38</v>
      </c>
      <c r="DO7" s="24">
        <v>
48.81</v>
      </c>
      <c r="DP7" s="24">
        <v>
39.35</v>
      </c>
      <c r="DQ7" s="24">
        <v>
31.96</v>
      </c>
      <c r="DR7" s="24">
        <v>
34.17</v>
      </c>
      <c r="DS7" s="24">
        <v>
33.950000000000003</v>
      </c>
      <c r="DT7" s="24">
        <v>
0</v>
      </c>
      <c r="DU7" s="24">
        <v>
0</v>
      </c>
      <c r="DV7" s="24">
        <v>
0</v>
      </c>
      <c r="DW7" s="24">
        <v>
0</v>
      </c>
      <c r="DX7" s="24">
        <v>
0</v>
      </c>
      <c r="DY7" s="24">
        <v>
0</v>
      </c>
      <c r="DZ7" s="24">
        <v>
0</v>
      </c>
      <c r="EA7" s="24">
        <v>
1.17</v>
      </c>
      <c r="EB7" s="24">
        <v>
0.93</v>
      </c>
      <c r="EC7" s="24">
        <v>
1.04</v>
      </c>
      <c r="ED7" s="24">
        <v>
1.02</v>
      </c>
      <c r="EE7" s="24">
        <v>
0.43</v>
      </c>
      <c r="EF7" s="24">
        <v>
0.18</v>
      </c>
      <c r="EG7" s="24">
        <v>
0.41</v>
      </c>
      <c r="EH7" s="24">
        <v>
0.4</v>
      </c>
      <c r="EI7" s="24">
        <v>
0.31</v>
      </c>
      <c r="EJ7" s="24">
        <v>
0.17</v>
      </c>
      <c r="EK7" s="24">
        <v>
0.05</v>
      </c>
      <c r="EL7" s="24">
        <v>
7.0000000000000007E-2</v>
      </c>
      <c r="EM7" s="24">
        <v>
1.87</v>
      </c>
      <c r="EN7" s="24">
        <v>
0.1</v>
      </c>
      <c r="EO7" s="24">
        <v>
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
102</v>
      </c>
      <c r="C9" s="26" t="s">
        <v>
103</v>
      </c>
      <c r="D9" s="26" t="s">
        <v>
104</v>
      </c>
      <c r="E9" s="26" t="s">
        <v>
105</v>
      </c>
      <c r="F9" s="26" t="s">
        <v>
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
46</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8" x14ac:dyDescent="0.15">
      <c r="B11">
        <v>
4</v>
      </c>
      <c r="C11">
        <v>
3</v>
      </c>
      <c r="D11">
        <v>
2</v>
      </c>
      <c r="E11">
        <v>
1</v>
      </c>
      <c r="F11">
        <v>
0</v>
      </c>
      <c r="G11" t="s">
        <v>
107</v>
      </c>
    </row>
    <row r="12" spans="1:148" x14ac:dyDescent="0.15">
      <c r="B12">
        <v>
1</v>
      </c>
      <c r="C12">
        <v>
1</v>
      </c>
      <c r="D12">
        <v>
1</v>
      </c>
      <c r="E12">
        <v>
2</v>
      </c>
      <c r="F12">
        <v>
3</v>
      </c>
      <c r="G12" t="s">
        <v>
108</v>
      </c>
    </row>
    <row r="13" spans="1:148" x14ac:dyDescent="0.15">
      <c r="B13" t="s">
        <v>
109</v>
      </c>
      <c r="C13" t="s">
        <v>
109</v>
      </c>
      <c r="D13" t="s">
        <v>
110</v>
      </c>
      <c r="E13" t="s">
        <v>
111</v>
      </c>
      <c r="F13" t="s">
        <v>
111</v>
      </c>
      <c r="G13" t="s">
        <v>
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2023-01-12T23:36:21Z</dcterms:created>
  <dcterms:modified xsi:type="dcterms:W3CDTF">2023-01-25T05:18:50Z</dcterms:modified>
  <cp:category/>
</cp:coreProperties>
</file>