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mc:Choice Requires="x15">
      <x15ac:absPath xmlns:x15ac="http://schemas.microsoft.com/office/spreadsheetml/2010/11/ac" url="\\10.1.110.43\k09_戦略ＤＸ推進係\006経営比較分析表（総務省・H27～）\R04\経営比較分析表の分析等について（依頼）\起案用\"/>
    </mc:Choice>
  </mc:AlternateContent>
  <xr:revisionPtr revIDLastSave="0" documentId="13_ncr:1_{DDEAD0AA-6E42-4970-B18F-321484F77339}" xr6:coauthVersionLast="36" xr6:coauthVersionMax="36" xr10:uidLastSave="{00000000-0000-0000-0000-000000000000}"/>
  <workbookProtection workbookAlgorithmName="SHA-512" workbookHashValue="W/ihwnTU8uo+eNir2zOrlBiCo3eJwKlHk/Rg0aFoM36+BpxXGJSVI6Ee0LfJ/2qmFJ29rHuWDAQ39EGUMzuSQg==" workbookSaltValue="CWk5w/Kl6U5spBPUvhbB8w==" workbookSpinCount="100000" lockStructure="1"/>
  <bookViews>
    <workbookView xWindow="0" yWindow="0" windowWidth="23040" windowHeight="6804" xr2:uid="{00000000-000D-0000-FFFF-FFFF00000000}"/>
  </bookViews>
  <sheets>
    <sheet name="法適用_工業用水道事業" sheetId="4" r:id="rId1"/>
    <sheet name="データ" sheetId="5" state="hidden" r:id="rId2"/>
  </sheets>
  <calcPr calcId="191029" iterate="1" iterateCount="1" iterateDelta="0"/>
  <extLst>
    <ext uri="{140A7094-0E35-4892-8432-C4D2E57EDEB5}">
      <x15:workbookPr chartTrackingRefBase="1"/>
    </ext>
  </extLst>
</workbook>
</file>

<file path=xl/calcChain.xml><?xml version="1.0" encoding="utf-8"?>
<calcChain xmlns="http://schemas.openxmlformats.org/spreadsheetml/2006/main">
  <c r="X10" i="5" l="1"/>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CF90" i="4"/>
  <c r="C90" i="4"/>
  <c r="RA81" i="4"/>
  <c r="OY81" i="4"/>
  <c r="NX81" i="4"/>
  <c r="MW81" i="4"/>
  <c r="KO81" i="4"/>
  <c r="JN81" i="4"/>
  <c r="IM81" i="4"/>
  <c r="EC81" i="4"/>
  <c r="CA81" i="4"/>
  <c r="Y81" i="4"/>
  <c r="RA80" i="4"/>
  <c r="NX80" i="4"/>
  <c r="KO80" i="4"/>
  <c r="IM80" i="4"/>
  <c r="HL80" i="4"/>
  <c r="GK80" i="4"/>
  <c r="EC80" i="4"/>
  <c r="DB80" i="4"/>
  <c r="CA80" i="4"/>
  <c r="AZ80" i="4"/>
  <c r="PZ79" i="4"/>
  <c r="NX79" i="4"/>
  <c r="MW79" i="4"/>
  <c r="JN79" i="4"/>
  <c r="HL79" i="4"/>
  <c r="GK79" i="4"/>
  <c r="DB79" i="4"/>
  <c r="CA79" i="4"/>
  <c r="AZ79" i="4"/>
  <c r="Y79" i="4"/>
  <c r="QN56" i="4"/>
  <c r="PT56" i="4"/>
  <c r="OZ56" i="4"/>
  <c r="OF56" i="4"/>
  <c r="MN56" i="4"/>
  <c r="LT56" i="4"/>
  <c r="KZ56" i="4"/>
  <c r="GZ56" i="4"/>
  <c r="FL56" i="4"/>
  <c r="ER56" i="4"/>
  <c r="CZ56" i="4"/>
  <c r="CF56" i="4"/>
  <c r="BL56" i="4"/>
  <c r="AR56" i="4"/>
  <c r="RH55" i="4"/>
  <c r="QN55" i="4"/>
  <c r="PT55" i="4"/>
  <c r="OZ55" i="4"/>
  <c r="OF55" i="4"/>
  <c r="LT55" i="4"/>
  <c r="KZ55" i="4"/>
  <c r="KF55" i="4"/>
  <c r="JL55" i="4"/>
  <c r="HT55" i="4"/>
  <c r="GZ55" i="4"/>
  <c r="CF55" i="4"/>
  <c r="AR55" i="4"/>
  <c r="X55" i="4"/>
  <c r="QN54" i="4"/>
  <c r="OZ54" i="4"/>
  <c r="OF54" i="4"/>
  <c r="LT54" i="4"/>
  <c r="KF54" i="4"/>
  <c r="JL54" i="4"/>
  <c r="GZ54" i="4"/>
  <c r="FL54" i="4"/>
  <c r="ER54" i="4"/>
  <c r="CF54" i="4"/>
  <c r="AR54" i="4"/>
  <c r="X54" i="4"/>
  <c r="RH33" i="4"/>
  <c r="QN33" i="4"/>
  <c r="PT33" i="4"/>
  <c r="OZ33" i="4"/>
  <c r="OF33" i="4"/>
  <c r="MN33" i="4"/>
  <c r="KZ33" i="4"/>
  <c r="KF33" i="4"/>
  <c r="JL33" i="4"/>
  <c r="GZ33" i="4"/>
  <c r="GF33" i="4"/>
  <c r="CZ33" i="4"/>
  <c r="X33" i="4"/>
  <c r="RH32" i="4"/>
  <c r="QN32" i="4"/>
  <c r="PT32" i="4"/>
  <c r="OZ32" i="4"/>
  <c r="MN32" i="4"/>
  <c r="KF32" i="4"/>
  <c r="HT32" i="4"/>
  <c r="GZ32" i="4"/>
  <c r="GF32" i="4"/>
  <c r="ER32" i="4"/>
  <c r="CZ32" i="4"/>
  <c r="CF32" i="4"/>
  <c r="BL32" i="4"/>
  <c r="AR32" i="4"/>
  <c r="QN31" i="4"/>
  <c r="OZ31" i="4"/>
  <c r="OF31" i="4"/>
  <c r="LT31" i="4"/>
  <c r="KF31" i="4"/>
  <c r="JL31" i="4"/>
  <c r="GZ31" i="4"/>
  <c r="FL31" i="4"/>
  <c r="ER31" i="4"/>
  <c r="CF31" i="4"/>
  <c r="AR31" i="4"/>
  <c r="X31" i="4"/>
  <c r="LZ10" i="4"/>
  <c r="IT10" i="4"/>
  <c r="FN10" i="4"/>
  <c r="CH10" i="4"/>
  <c r="B10" i="4"/>
  <c r="PF8" i="4"/>
  <c r="LZ8" i="4"/>
  <c r="IT8" i="4"/>
  <c r="FN8" i="4"/>
  <c r="CH8" i="4"/>
  <c r="B8" i="4"/>
  <c r="B5" i="4"/>
  <c r="CZ31" i="4" l="1"/>
  <c r="KZ31" i="4"/>
  <c r="X32" i="4"/>
  <c r="CZ54" i="4"/>
  <c r="KZ54" i="4"/>
  <c r="KO79" i="4"/>
  <c r="MW80" i="4"/>
  <c r="DB81" i="4"/>
  <c r="BL55" i="4"/>
  <c r="GF31" i="4"/>
  <c r="GF54" i="4"/>
  <c r="X56" i="4"/>
  <c r="EC79" i="4"/>
  <c r="OY79" i="4"/>
  <c r="PZ80" i="4"/>
  <c r="HL81" i="4"/>
  <c r="AH10" i="5"/>
  <c r="MN31" i="4"/>
  <c r="MN54" i="4"/>
  <c r="GK81" i="4"/>
  <c r="AR10" i="5"/>
  <c r="RH54" i="4"/>
  <c r="JL32" i="4"/>
  <c r="KZ32" i="4"/>
  <c r="LT32" i="4"/>
  <c r="AR33" i="4"/>
  <c r="CZ55" i="4"/>
  <c r="HT56" i="4"/>
  <c r="HT31" i="4"/>
  <c r="PT31" i="4"/>
  <c r="BL33" i="4"/>
  <c r="LT33" i="4"/>
  <c r="HT54" i="4"/>
  <c r="PT54" i="4"/>
  <c r="ER55" i="4"/>
  <c r="MN55" i="4"/>
  <c r="JL56" i="4"/>
  <c r="RA79" i="4"/>
  <c r="BP10" i="5"/>
  <c r="RH31" i="4"/>
  <c r="GF56" i="4"/>
  <c r="OY80" i="4"/>
  <c r="PZ81" i="4"/>
  <c r="BL31" i="4"/>
  <c r="OF32" i="4"/>
  <c r="CF33" i="4"/>
  <c r="BL54" i="4"/>
  <c r="GF55" i="4"/>
  <c r="KF56" i="4"/>
  <c r="RH56" i="4"/>
  <c r="IM79" i="4"/>
  <c r="Y80" i="4"/>
  <c r="JN80" i="4"/>
  <c r="AZ81" i="4"/>
  <c r="BZ10" i="5"/>
  <c r="HT33" i="4"/>
  <c r="V10" i="5"/>
  <c r="AF10" i="5"/>
  <c r="AJ10" i="5"/>
  <c r="AT10" i="5"/>
  <c r="BD10" i="5"/>
  <c r="BN10" i="5"/>
  <c r="BX10" i="5"/>
  <c r="CB10" i="5"/>
  <c r="CL10" i="5"/>
  <c r="CV10" i="5"/>
  <c r="DF10" i="5"/>
  <c r="DP10" i="5"/>
  <c r="DT10" i="5"/>
  <c r="ED10" i="5"/>
  <c r="AG11" i="5"/>
  <c r="BY11" i="5"/>
  <c r="ER33" i="4"/>
  <c r="FL33" i="4"/>
  <c r="W10" i="5"/>
  <c r="AG10" i="5"/>
  <c r="AQ10" i="5"/>
  <c r="AU10" i="5"/>
  <c r="BE10" i="5"/>
  <c r="BO10" i="5"/>
  <c r="BY10" i="5"/>
  <c r="CI10" i="5"/>
  <c r="CM10" i="5"/>
  <c r="CW10" i="5"/>
  <c r="DG10" i="5"/>
  <c r="DQ10" i="5"/>
  <c r="EA10" i="5"/>
  <c r="EE10" i="5"/>
  <c r="BB10" i="5"/>
  <c r="BF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<sst xmlns="http://schemas.openxmlformats.org/spreadsheetml/2006/main" count="262" uniqueCount="107">
  <si>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</si>
  <si>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</si>
  <si>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</si>
  <si>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</si>
  <si>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</si>
  <si>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</si>
  <si>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</si>
  <si>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</si>
  <si>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</si>
  <si>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</si>
  <si>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</si>
  <si>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</si>
  <si>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</si>
  <si>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</si>
  <si>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</si>
  <si>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</si>
  <si>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</si>
  <si>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</si>
  <si>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</si>
  <si>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</si>
  <si>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</si>
  <si>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</si>
  <si>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</si>
  <si>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</si>
  <si>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</si>
  <si>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</si>
  <si>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</si>
  <si>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</si>
  <si>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</si>
  <si>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</si>
  <si>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</si>
  <si>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</si>
  <si>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</si>
  <si>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</si>
  <si>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</si>
  <si>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</si>
  <si>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</si>
  <si>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</si>
  <si>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</si>
  <si>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</si>
  <si>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</si>
  <si>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</si>
  <si>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</si>
  <si>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</si>
  <si>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</si>
  <si>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</si>
  <si>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</si>
  <si>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</si>
  <si>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</si>
  <si>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</si>
  <si>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</si>
  <si>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</si>
  <si>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</si>
  <si>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</si>
  <si>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</si>
  <si>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</si>
  <si>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</si>
  <si>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</si>
  <si>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</si>
  <si>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</si>
  <si>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</si>
  <si>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</si>
  <si>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</si>
  <si>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</si>
  <si>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</si>
  <si>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</si>
  <si>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</si>
  <si>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</si>
  <si>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</si>
  <si>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</si>
  <si>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</si>
  <si>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</si>
  <si>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</si>
  <si>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</si>
  <si>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</si>
  <si>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</si>
  <si>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</si>
  <si>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</si>
  <si>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</si>
  <si>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</si>
  <si>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</si>
  <si>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</si>
  <si>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</si>
  <si>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</si>
  <si>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</si>
  <si>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</si>
  <si>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</si>
  <si>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</si>
  <si>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100005</t>
  </si>
  <si>
    <t>46</t>
  </si>
  <si>
    <t>02</t>
  </si>
  <si>
    <t>0</t>
  </si>
  <si>
    <t>000</t>
  </si>
  <si>
    <t>群馬県</t>
  </si>
  <si>
    <t>法適用</t>
  </si>
  <si>
    <t>工業用水道事業</t>
  </si>
  <si>
    <t>大規模</t>
  </si>
  <si>
    <t>-</t>
  </si>
  <si>
    <t>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</si>
  <si>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</si>
  <si>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</si>
  <si>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</si>
  <si>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</si>
  <si>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</si>
  <si>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経営の健全性・効率性は比較的良好な状況で推移しているが、給水量や契約水量の伸び悩みが課題となっている。
　今後も水需要の大幅な増加が見込めない中で、施設の耐震化や老朽化対策などの費用が増加していくことが見込まれ、料金水準の維持が困難となることが予想される。
　老朽化に対しては、今後の需要見込みに応じた事業規模の適正化を検討していくことに加え、長期的な施設の更新需要や収支見通しのもと、施設改良を効率的かつ効果的に実施する必要がある。
　今後も経営の健全性を維持していくため、継続して経費削減に努めるとともに、契約水量の確保に向けた営業活動の強化が必要がある。</t>
    <rPh sb="61" eb="63">
      <t>オオハバ</t>
    </rPh>
    <rPh sb="64" eb="66">
      <t>ゾウカ</t>
    </rPh>
    <phoneticPr fontId="5"/>
  </si>
  <si>
    <t>　｢①有形固定資産減価償却率｣は、平均値よりも低い水準にあるが、比率は増加傾向にあるため、計画的な修繕、更新・改良工事を実施し、設備機能の維持を図る必要がある。
　｢②管路経年化率」は、給水開始からの期間が耐用年数に達していない管路が多いため、横ばいである。
　｢③管路更新率｣は、当該年度に更新した管路延長の割合を指す指標であるが、引き続き令和３年度も管路更新が無かったため、0となっている。</t>
    <rPh sb="122" eb="123">
      <t>ヨコ</t>
    </rPh>
    <rPh sb="167" eb="168">
      <t>ヒ</t>
    </rPh>
    <rPh sb="169" eb="170">
      <t>ツヅ</t>
    </rPh>
    <phoneticPr fontId="5"/>
  </si>
  <si>
    <t>　｢①経常収支比率｣は、給水収益の増加や人件費及び修繕費の減少により前年度と比較して上昇した。平均値を下回ったが、100％を超える水準を維持している。
　｢③流動比率｣は、平均値と比較して低い水準にあるが、現金預金の増加や未払金の減少などにより前年度と比較して上昇し、100％を超える水準を維持している。
　｢④企業債残高対給水収益比率｣は、平均値と比較して高い水準にあるが、引き続き低下傾向にあり償還が進み着実に改善している。
　｢⑤料金回収率｣は、給水原価の減少により、前年度と比較して増加したが、平均値と比較して低い水準となっている。
　｢⑥給水原価｣は、人件費の減少により、前年度と比較して低下したが、平均値と比較して高い水準になった。
　｢⑦施設利用率｣は、前年度と比較して増加したが、平均値を下回る水準となっている。
　｢⑧契約率｣は、前年度と比較して増加しており、平均値を上回る水準となっている。
　今後は、積極的に営業活動に取り組み、受水企業に契約水量の維持・増量を働きかけるとともに、関係機関と連携し、新規受水契約の獲得を図る必要がある。</t>
    <rPh sb="12" eb="14">
      <t>キュウスイ</t>
    </rPh>
    <rPh sb="14" eb="16">
      <t>シュウエキ</t>
    </rPh>
    <rPh sb="17" eb="19">
      <t>ゾウカ</t>
    </rPh>
    <rPh sb="21" eb="22">
      <t>ケン</t>
    </rPh>
    <rPh sb="29" eb="31">
      <t>ゲンショウ</t>
    </rPh>
    <rPh sb="42" eb="44">
      <t>ジョウショウ</t>
    </rPh>
    <rPh sb="108" eb="110">
      <t>ゾウカ</t>
    </rPh>
    <rPh sb="226" eb="228">
      <t>キュウスイ</t>
    </rPh>
    <rPh sb="228" eb="230">
      <t>ゲンカ</t>
    </rPh>
    <rPh sb="231" eb="233">
      <t>ゲンショウ</t>
    </rPh>
    <rPh sb="245" eb="247">
      <t>ゾウカ</t>
    </rPh>
    <rPh sb="285" eb="287">
      <t>ゲンショウ</t>
    </rPh>
    <rPh sb="299" eb="301">
      <t>テイカ</t>
    </rPh>
    <rPh sb="342" eb="344">
      <t>ゾウカ</t>
    </rPh>
    <rPh sb="352" eb="353">
      <t>シタ</t>
    </rPh>
    <rPh sb="382" eb="384">
      <t>ゾウカ</t>
    </rPh>
    <rPh sb="389" eb="392">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</si>
</sst>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56.22</c:v>
                </c:pt>
                <c:pt idx="1">
                  <c:v>57.62</c:v>
                </c:pt>
                <c:pt idx="2">
                  <c:v>58.66</c:v>
                </c:pt>
                <c:pt idx="3">
                  <c:v>60.04</c:v>
                </c:pt>
                <c:pt idx="4">
                  <c:v>60.26</c:v>
                </c:pt>
              </c:numCache>
            </c:numRef>
          </c:val>
          <c:extLst>
            <c:ext xmlns:c16="http://schemas.microsoft.com/office/drawing/2014/chart" uri="{C3380CC4-5D6E-409C-BE32-E72D297353CC}">
              <c16:uniqueId val="{00000000-F8B1-4169-ADEF-27126A1011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F8B1-4169-ADEF-27126A1011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8D-4354-8374-597F37B819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458D-4354-8374-597F37B819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125.27</c:v>
                </c:pt>
                <c:pt idx="1">
                  <c:v>127.98</c:v>
                </c:pt>
                <c:pt idx="2">
                  <c:v>120</c:v>
                </c:pt>
                <c:pt idx="3">
                  <c:v>113.9</c:v>
                </c:pt>
                <c:pt idx="4">
                  <c:v>116.4</c:v>
                </c:pt>
              </c:numCache>
            </c:numRef>
          </c:val>
          <c:extLst>
            <c:ext xmlns:c16="http://schemas.microsoft.com/office/drawing/2014/chart" uri="{C3380CC4-5D6E-409C-BE32-E72D297353CC}">
              <c16:uniqueId val="{00000000-0FE1-479D-BA4B-696F48A417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0FE1-479D-BA4B-696F48A417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19.66</c:v>
                </c:pt>
                <c:pt idx="1">
                  <c:v>22.82</c:v>
                </c:pt>
                <c:pt idx="2">
                  <c:v>24.14</c:v>
                </c:pt>
                <c:pt idx="3">
                  <c:v>24.15</c:v>
                </c:pt>
                <c:pt idx="4">
                  <c:v>24.14</c:v>
                </c:pt>
              </c:numCache>
            </c:numRef>
          </c:val>
          <c:extLst>
            <c:ext xmlns:c16="http://schemas.microsoft.com/office/drawing/2014/chart" uri="{C3380CC4-5D6E-409C-BE32-E72D297353CC}">
              <c16:uniqueId val="{00000000-4156-4908-B980-BB0015E955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4156-4908-B980-BB0015E955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0.31</c:v>
                </c:pt>
                <c:pt idx="2">
                  <c:v>0</c:v>
                </c:pt>
                <c:pt idx="3">
                  <c:v>0</c:v>
                </c:pt>
                <c:pt idx="4">
                  <c:v>0</c:v>
                </c:pt>
              </c:numCache>
            </c:numRef>
          </c:val>
          <c:extLst>
            <c:ext xmlns:c16="http://schemas.microsoft.com/office/drawing/2014/chart" uri="{C3380CC4-5D6E-409C-BE32-E72D297353CC}">
              <c16:uniqueId val="{00000000-7906-4E4C-AA9F-AD8B9C761E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7906-4E4C-AA9F-AD8B9C761E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115.44</c:v>
                </c:pt>
                <c:pt idx="1">
                  <c:v>162.9</c:v>
                </c:pt>
                <c:pt idx="2">
                  <c:v>194.39</c:v>
                </c:pt>
                <c:pt idx="3">
                  <c:v>246.26</c:v>
                </c:pt>
                <c:pt idx="4">
                  <c:v>265.41000000000003</c:v>
                </c:pt>
              </c:numCache>
            </c:numRef>
          </c:val>
          <c:extLst>
            <c:ext xmlns:c16="http://schemas.microsoft.com/office/drawing/2014/chart" uri="{C3380CC4-5D6E-409C-BE32-E72D297353CC}">
              <c16:uniqueId val="{00000000-9762-472C-8CF0-87A2384D03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9762-472C-8CF0-87A2384D03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405.46</c:v>
                </c:pt>
                <c:pt idx="1">
                  <c:v>363.21</c:v>
                </c:pt>
                <c:pt idx="2">
                  <c:v>334.7</c:v>
                </c:pt>
                <c:pt idx="3">
                  <c:v>291.74</c:v>
                </c:pt>
                <c:pt idx="4">
                  <c:v>248.92</c:v>
                </c:pt>
              </c:numCache>
            </c:numRef>
          </c:val>
          <c:extLst>
            <c:ext xmlns:c16="http://schemas.microsoft.com/office/drawing/2014/chart" uri="{C3380CC4-5D6E-409C-BE32-E72D297353CC}">
              <c16:uniqueId val="{00000000-C81C-4C6A-AB1F-EF73BE4B39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C81C-4C6A-AB1F-EF73BE4B39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119.77</c:v>
                </c:pt>
                <c:pt idx="1">
                  <c:v>121.78</c:v>
                </c:pt>
                <c:pt idx="2">
                  <c:v>113.34</c:v>
                </c:pt>
                <c:pt idx="3">
                  <c:v>106.96</c:v>
                </c:pt>
                <c:pt idx="4">
                  <c:v>109.58</c:v>
                </c:pt>
              </c:numCache>
            </c:numRef>
          </c:val>
          <c:extLst>
            <c:ext xmlns:c16="http://schemas.microsoft.com/office/drawing/2014/chart" uri="{C3380CC4-5D6E-409C-BE32-E72D297353CC}">
              <c16:uniqueId val="{00000000-9C9E-457A-BECE-81CFF388A5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9C9E-457A-BECE-81CFF388A5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11.47</c:v>
                </c:pt>
                <c:pt idx="1">
                  <c:v>16.920000000000002</c:v>
                </c:pt>
                <c:pt idx="2">
                  <c:v>19.350000000000001</c:v>
                </c:pt>
                <c:pt idx="3">
                  <c:v>20.440000000000001</c:v>
                </c:pt>
                <c:pt idx="4">
                  <c:v>20.03</c:v>
                </c:pt>
              </c:numCache>
            </c:numRef>
          </c:val>
          <c:extLst>
            <c:ext xmlns:c16="http://schemas.microsoft.com/office/drawing/2014/chart" uri="{C3380CC4-5D6E-409C-BE32-E72D297353CC}">
              <c16:uniqueId val="{00000000-7011-486B-8337-9D2AF33380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7011-486B-8337-9D2AF33380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51.06</c:v>
                </c:pt>
                <c:pt idx="1">
                  <c:v>52.37</c:v>
                </c:pt>
                <c:pt idx="2">
                  <c:v>51.46</c:v>
                </c:pt>
                <c:pt idx="3">
                  <c:v>50.09</c:v>
                </c:pt>
                <c:pt idx="4">
                  <c:v>50.25</c:v>
                </c:pt>
              </c:numCache>
            </c:numRef>
          </c:val>
          <c:extLst>
            <c:ext xmlns:c16="http://schemas.microsoft.com/office/drawing/2014/chart" uri="{C3380CC4-5D6E-409C-BE32-E72D297353CC}">
              <c16:uniqueId val="{00000000-A1D0-4CD9-AAF9-BDE69FAE60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A1D0-4CD9-AAF9-BDE69FAE60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82.65</c:v>
                </c:pt>
                <c:pt idx="1">
                  <c:v>82.21</c:v>
                </c:pt>
                <c:pt idx="2">
                  <c:v>79.77</c:v>
                </c:pt>
                <c:pt idx="3">
                  <c:v>79.89</c:v>
                </c:pt>
                <c:pt idx="4">
                  <c:v>80.06</c:v>
                </c:pt>
              </c:numCache>
            </c:numRef>
          </c:val>
          <c:extLst>
            <c:ext xmlns:c16="http://schemas.microsoft.com/office/drawing/2014/chart" uri="{C3380CC4-5D6E-409C-BE32-E72D297353CC}">
              <c16:uniqueId val="{00000000-2ADA-4F44-BEE5-17752D03D8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2ADA-4F44-BEE5-17752D03D8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1" zoomScale="75" zoomScaleNormal="75" workbookViewId="0">
      <selection activeCell="B2" sqref="B2:TA4"/>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群馬県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248500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124877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64.7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105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198944</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民間企業出身</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125.27</v>
      </c>
      <c r="Y32" s="121"/>
      <c r="Z32" s="121"/>
      <c r="AA32" s="121"/>
      <c r="AB32" s="121"/>
      <c r="AC32" s="121"/>
      <c r="AD32" s="121"/>
      <c r="AE32" s="121"/>
      <c r="AF32" s="121"/>
      <c r="AG32" s="121"/>
      <c r="AH32" s="121"/>
      <c r="AI32" s="121"/>
      <c r="AJ32" s="121"/>
      <c r="AK32" s="121"/>
      <c r="AL32" s="121"/>
      <c r="AM32" s="121"/>
      <c r="AN32" s="121"/>
      <c r="AO32" s="121"/>
      <c r="AP32" s="121"/>
      <c r="AQ32" s="122"/>
      <c r="AR32" s="120">
        <f>データ!U6</f>
        <v>127.98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120</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113.9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116.4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115.44</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162.9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194.39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246.26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265.41000000000003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405.46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363.21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334.7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291.74</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248.92</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119.77</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121.78</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113.34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106.96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109.58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11.47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16.920000000000002</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19.350000000000001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20.440000000000001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20.03</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51.06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52.37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51.46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50.09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50.25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82.65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82.21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79.77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79.89</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80.06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56.22</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57.62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58.66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60.04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60.26</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19.66</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22.82</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24.14</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24.15</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24.14</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0.31</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58.88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59.48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60.09</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60.35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61.07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43.44</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48.09</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50.93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52.07</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50.36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0.21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0.5</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N8PJMC3W9xw+5YAiAqacasoffgevMIBR4ZWFD6zcQrooxPsW6aeKWvW2blromH8lJ6kv9JT4VWAdV/13vUY8A==" saltValue="SxXX1N9m4cBioiHhK9t2P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125.27</v>
      </c>
      <c r="U6" s="35">
        <f>U7</f>
        <v>127.98</v>
      </c>
      <c r="V6" s="35">
        <f>V7</f>
        <v>120</v>
      </c>
      <c r="W6" s="35">
        <f>W7</f>
        <v>113.9</v>
      </c>
      <c r="X6" s="35">
        <f t="shared" si="3"/>
        <v>116.4</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115.44</v>
      </c>
      <c r="AQ6" s="35">
        <f>AQ7</f>
        <v>162.9</v>
      </c>
      <c r="AR6" s="35">
        <f>AR7</f>
        <v>194.39</v>
      </c>
      <c r="AS6" s="35">
        <f>AS7</f>
        <v>246.26</v>
      </c>
      <c r="AT6" s="35">
        <f t="shared" si="3"/>
        <v>265.41000000000003</v>
      </c>
      <c r="AU6" s="35">
        <f t="shared" si="3"/>
        <v>379.14</v>
      </c>
      <c r="AV6" s="35">
        <f t="shared" si="3"/>
        <v>394.58</v>
      </c>
      <c r="AW6" s="35">
        <f t="shared" si="3"/>
        <v>368.36</v>
      </c>
      <c r="AX6" s="35">
        <f t="shared" si="3"/>
        <v>380.84</v>
      </c>
      <c r="AY6" s="35">
        <f t="shared" si="3"/>
        <v>424.64</v>
      </c>
      <c r="AZ6" s="33" t="str">
        <f>IF(AZ7="-","【-】","【"&amp;SUBSTITUTE(TEXT(AZ7,"#,##0.00"),"-","△")&amp;"】")</f>
        <v>【462.72】</v>
      </c>
      <c r="BA6" s="35">
        <f t="shared" si="3"/>
        <v>405.46</v>
      </c>
      <c r="BB6" s="35">
        <f>BB7</f>
        <v>363.21</v>
      </c>
      <c r="BC6" s="35">
        <f>BC7</f>
        <v>334.7</v>
      </c>
      <c r="BD6" s="35">
        <f>BD7</f>
        <v>291.74</v>
      </c>
      <c r="BE6" s="35">
        <f t="shared" si="3"/>
        <v>248.92</v>
      </c>
      <c r="BF6" s="35">
        <f t="shared" si="3"/>
        <v>242.57</v>
      </c>
      <c r="BG6" s="35">
        <f t="shared" si="3"/>
        <v>235.79</v>
      </c>
      <c r="BH6" s="35">
        <f t="shared" si="3"/>
        <v>227.51</v>
      </c>
      <c r="BI6" s="35">
        <f t="shared" si="3"/>
        <v>225.72</v>
      </c>
      <c r="BJ6" s="35">
        <f t="shared" si="3"/>
        <v>217.8</v>
      </c>
      <c r="BK6" s="33" t="str">
        <f>IF(BK7="-","【-】","【"&amp;SUBSTITUTE(TEXT(BK7,"#,##0.00"),"-","△")&amp;"】")</f>
        <v>【233.92】</v>
      </c>
      <c r="BL6" s="35">
        <f t="shared" si="3"/>
        <v>119.77</v>
      </c>
      <c r="BM6" s="35">
        <f>BM7</f>
        <v>121.78</v>
      </c>
      <c r="BN6" s="35">
        <f>BN7</f>
        <v>113.34</v>
      </c>
      <c r="BO6" s="35">
        <f>BO7</f>
        <v>106.96</v>
      </c>
      <c r="BP6" s="35">
        <f t="shared" si="3"/>
        <v>109.58</v>
      </c>
      <c r="BQ6" s="35">
        <f t="shared" si="3"/>
        <v>119.17</v>
      </c>
      <c r="BR6" s="35">
        <f t="shared" si="3"/>
        <v>117.72</v>
      </c>
      <c r="BS6" s="35">
        <f t="shared" si="3"/>
        <v>117.69</v>
      </c>
      <c r="BT6" s="35">
        <f t="shared" si="3"/>
        <v>116.75</v>
      </c>
      <c r="BU6" s="35">
        <f t="shared" si="3"/>
        <v>115.48</v>
      </c>
      <c r="BV6" s="33" t="str">
        <f>IF(BV7="-","【-】","【"&amp;SUBSTITUTE(TEXT(BV7,"#,##0.00"),"-","△")&amp;"】")</f>
        <v>【112.31】</v>
      </c>
      <c r="BW6" s="35">
        <f t="shared" si="3"/>
        <v>11.47</v>
      </c>
      <c r="BX6" s="35">
        <f>BX7</f>
        <v>16.920000000000002</v>
      </c>
      <c r="BY6" s="35">
        <f>BY7</f>
        <v>19.350000000000001</v>
      </c>
      <c r="BZ6" s="35">
        <f>BZ7</f>
        <v>20.440000000000001</v>
      </c>
      <c r="CA6" s="35">
        <f t="shared" si="3"/>
        <v>20.03</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51.06</v>
      </c>
      <c r="CI6" s="35">
        <f>CI7</f>
        <v>52.37</v>
      </c>
      <c r="CJ6" s="35">
        <f>CJ7</f>
        <v>51.46</v>
      </c>
      <c r="CK6" s="35">
        <f>CK7</f>
        <v>50.09</v>
      </c>
      <c r="CL6" s="35">
        <f t="shared" si="5"/>
        <v>50.25</v>
      </c>
      <c r="CM6" s="35">
        <f t="shared" si="5"/>
        <v>57.69</v>
      </c>
      <c r="CN6" s="35">
        <f t="shared" si="5"/>
        <v>58.56</v>
      </c>
      <c r="CO6" s="35">
        <f t="shared" si="5"/>
        <v>57.96</v>
      </c>
      <c r="CP6" s="35">
        <f t="shared" si="5"/>
        <v>56</v>
      </c>
      <c r="CQ6" s="35">
        <f t="shared" si="5"/>
        <v>56.81</v>
      </c>
      <c r="CR6" s="33" t="str">
        <f>IF(CR7="-","【-】","【"&amp;SUBSTITUTE(TEXT(CR7,"#,##0.00"),"-","△")&amp;"】")</f>
        <v>【54.01】</v>
      </c>
      <c r="CS6" s="35">
        <f t="shared" ref="CS6:DB6" si="6">CS7</f>
        <v>82.65</v>
      </c>
      <c r="CT6" s="35">
        <f>CT7</f>
        <v>82.21</v>
      </c>
      <c r="CU6" s="35">
        <f>CU7</f>
        <v>79.77</v>
      </c>
      <c r="CV6" s="35">
        <f>CV7</f>
        <v>79.89</v>
      </c>
      <c r="CW6" s="35">
        <f t="shared" si="6"/>
        <v>80.06</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56.22</v>
      </c>
      <c r="DE6" s="35">
        <f>DE7</f>
        <v>57.62</v>
      </c>
      <c r="DF6" s="35">
        <f>DF7</f>
        <v>58.66</v>
      </c>
      <c r="DG6" s="35">
        <f>DG7</f>
        <v>60.04</v>
      </c>
      <c r="DH6" s="35">
        <f t="shared" si="7"/>
        <v>60.26</v>
      </c>
      <c r="DI6" s="35">
        <f t="shared" si="7"/>
        <v>58.88</v>
      </c>
      <c r="DJ6" s="35">
        <f t="shared" si="7"/>
        <v>59.48</v>
      </c>
      <c r="DK6" s="35">
        <f t="shared" si="7"/>
        <v>60.09</v>
      </c>
      <c r="DL6" s="35">
        <f t="shared" si="7"/>
        <v>60.35</v>
      </c>
      <c r="DM6" s="35">
        <f t="shared" si="7"/>
        <v>61.07</v>
      </c>
      <c r="DN6" s="33" t="str">
        <f>IF(DN7="-","【-】","【"&amp;SUBSTITUTE(TEXT(DN7,"#,##0.00"),"-","△")&amp;"】")</f>
        <v>【60.20】</v>
      </c>
      <c r="DO6" s="35">
        <f t="shared" ref="DO6:DX6" si="8">DO7</f>
        <v>19.66</v>
      </c>
      <c r="DP6" s="35">
        <f>DP7</f>
        <v>22.82</v>
      </c>
      <c r="DQ6" s="35">
        <f>DQ7</f>
        <v>24.14</v>
      </c>
      <c r="DR6" s="35">
        <f>DR7</f>
        <v>24.15</v>
      </c>
      <c r="DS6" s="35">
        <f t="shared" si="8"/>
        <v>24.14</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0.31</v>
      </c>
      <c r="EB6" s="35">
        <f>EB7</f>
        <v>0</v>
      </c>
      <c r="EC6" s="35">
        <f>EC7</f>
        <v>0</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248500</v>
      </c>
      <c r="L7" s="37" t="s">
        <v>96</v>
      </c>
      <c r="M7" s="38">
        <v>2</v>
      </c>
      <c r="N7" s="38">
        <v>124877</v>
      </c>
      <c r="O7" s="39" t="s">
        <v>97</v>
      </c>
      <c r="P7" s="39">
        <v>64.7</v>
      </c>
      <c r="Q7" s="38">
        <v>105</v>
      </c>
      <c r="R7" s="38">
        <v>198944</v>
      </c>
      <c r="S7" s="37" t="s">
        <v>98</v>
      </c>
      <c r="T7" s="40">
        <v>125.27</v>
      </c>
      <c r="U7" s="40">
        <v>127.98</v>
      </c>
      <c r="V7" s="40">
        <v>120</v>
      </c>
      <c r="W7" s="40">
        <v>113.9</v>
      </c>
      <c r="X7" s="40">
        <v>116.4</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115.44</v>
      </c>
      <c r="AQ7" s="40">
        <v>162.9</v>
      </c>
      <c r="AR7" s="40">
        <v>194.39</v>
      </c>
      <c r="AS7" s="40">
        <v>246.26</v>
      </c>
      <c r="AT7" s="40">
        <v>265.41000000000003</v>
      </c>
      <c r="AU7" s="40">
        <v>379.14</v>
      </c>
      <c r="AV7" s="40">
        <v>394.58</v>
      </c>
      <c r="AW7" s="40">
        <v>368.36</v>
      </c>
      <c r="AX7" s="40">
        <v>380.84</v>
      </c>
      <c r="AY7" s="40">
        <v>424.64</v>
      </c>
      <c r="AZ7" s="40">
        <v>462.72</v>
      </c>
      <c r="BA7" s="40">
        <v>405.46</v>
      </c>
      <c r="BB7" s="40">
        <v>363.21</v>
      </c>
      <c r="BC7" s="40">
        <v>334.7</v>
      </c>
      <c r="BD7" s="40">
        <v>291.74</v>
      </c>
      <c r="BE7" s="40">
        <v>248.92</v>
      </c>
      <c r="BF7" s="40">
        <v>242.57</v>
      </c>
      <c r="BG7" s="40">
        <v>235.79</v>
      </c>
      <c r="BH7" s="40">
        <v>227.51</v>
      </c>
      <c r="BI7" s="40">
        <v>225.72</v>
      </c>
      <c r="BJ7" s="40">
        <v>217.8</v>
      </c>
      <c r="BK7" s="40">
        <v>233.92</v>
      </c>
      <c r="BL7" s="40">
        <v>119.77</v>
      </c>
      <c r="BM7" s="40">
        <v>121.78</v>
      </c>
      <c r="BN7" s="40">
        <v>113.34</v>
      </c>
      <c r="BO7" s="40">
        <v>106.96</v>
      </c>
      <c r="BP7" s="40">
        <v>109.58</v>
      </c>
      <c r="BQ7" s="40">
        <v>119.17</v>
      </c>
      <c r="BR7" s="40">
        <v>117.72</v>
      </c>
      <c r="BS7" s="40">
        <v>117.69</v>
      </c>
      <c r="BT7" s="40">
        <v>116.75</v>
      </c>
      <c r="BU7" s="40">
        <v>115.48</v>
      </c>
      <c r="BV7" s="40">
        <v>112.31</v>
      </c>
      <c r="BW7" s="40">
        <v>11.47</v>
      </c>
      <c r="BX7" s="40">
        <v>16.920000000000002</v>
      </c>
      <c r="BY7" s="40">
        <v>19.350000000000001</v>
      </c>
      <c r="BZ7" s="40">
        <v>20.440000000000001</v>
      </c>
      <c r="CA7" s="40">
        <v>20.03</v>
      </c>
      <c r="CB7" s="40">
        <v>16.8</v>
      </c>
      <c r="CC7" s="40">
        <v>17.03</v>
      </c>
      <c r="CD7" s="40">
        <v>17.07</v>
      </c>
      <c r="CE7" s="40">
        <v>17.22</v>
      </c>
      <c r="CF7" s="40">
        <v>17.440000000000001</v>
      </c>
      <c r="CG7" s="40">
        <v>19.07</v>
      </c>
      <c r="CH7" s="40">
        <v>51.06</v>
      </c>
      <c r="CI7" s="40">
        <v>52.37</v>
      </c>
      <c r="CJ7" s="40">
        <v>51.46</v>
      </c>
      <c r="CK7" s="40">
        <v>50.09</v>
      </c>
      <c r="CL7" s="40">
        <v>50.25</v>
      </c>
      <c r="CM7" s="40">
        <v>57.69</v>
      </c>
      <c r="CN7" s="40">
        <v>58.56</v>
      </c>
      <c r="CO7" s="40">
        <v>57.96</v>
      </c>
      <c r="CP7" s="40">
        <v>56</v>
      </c>
      <c r="CQ7" s="40">
        <v>56.81</v>
      </c>
      <c r="CR7" s="40">
        <v>54.01</v>
      </c>
      <c r="CS7" s="40">
        <v>82.65</v>
      </c>
      <c r="CT7" s="40">
        <v>82.21</v>
      </c>
      <c r="CU7" s="40">
        <v>79.77</v>
      </c>
      <c r="CV7" s="40">
        <v>79.89</v>
      </c>
      <c r="CW7" s="40">
        <v>80.06</v>
      </c>
      <c r="CX7" s="40">
        <v>79.2</v>
      </c>
      <c r="CY7" s="40">
        <v>80.5</v>
      </c>
      <c r="CZ7" s="40">
        <v>80.540000000000006</v>
      </c>
      <c r="DA7" s="40">
        <v>80.08</v>
      </c>
      <c r="DB7" s="40">
        <v>79.69</v>
      </c>
      <c r="DC7" s="40">
        <v>76.67</v>
      </c>
      <c r="DD7" s="40">
        <v>56.22</v>
      </c>
      <c r="DE7" s="40">
        <v>57.62</v>
      </c>
      <c r="DF7" s="40">
        <v>58.66</v>
      </c>
      <c r="DG7" s="40">
        <v>60.04</v>
      </c>
      <c r="DH7" s="40">
        <v>60.26</v>
      </c>
      <c r="DI7" s="40">
        <v>58.88</v>
      </c>
      <c r="DJ7" s="40">
        <v>59.48</v>
      </c>
      <c r="DK7" s="40">
        <v>60.09</v>
      </c>
      <c r="DL7" s="40">
        <v>60.35</v>
      </c>
      <c r="DM7" s="40">
        <v>61.07</v>
      </c>
      <c r="DN7" s="40">
        <v>60.2</v>
      </c>
      <c r="DO7" s="40">
        <v>19.66</v>
      </c>
      <c r="DP7" s="40">
        <v>22.82</v>
      </c>
      <c r="DQ7" s="40">
        <v>24.14</v>
      </c>
      <c r="DR7" s="40">
        <v>24.15</v>
      </c>
      <c r="DS7" s="40">
        <v>24.14</v>
      </c>
      <c r="DT7" s="40">
        <v>43.44</v>
      </c>
      <c r="DU7" s="40">
        <v>48.09</v>
      </c>
      <c r="DV7" s="40">
        <v>50.93</v>
      </c>
      <c r="DW7" s="40">
        <v>52.07</v>
      </c>
      <c r="DX7" s="40">
        <v>50.36</v>
      </c>
      <c r="DY7" s="40">
        <v>48.27</v>
      </c>
      <c r="DZ7" s="40">
        <v>0</v>
      </c>
      <c r="EA7" s="40">
        <v>0.31</v>
      </c>
      <c r="EB7" s="40">
        <v>0</v>
      </c>
      <c r="EC7" s="40">
        <v>0</v>
      </c>
      <c r="ED7" s="40">
        <v>0</v>
      </c>
      <c r="EE7" s="40">
        <v>0.21</v>
      </c>
      <c r="EF7" s="40">
        <v>0.13</v>
      </c>
      <c r="EG7" s="40">
        <v>0.22</v>
      </c>
      <c r="EH7" s="40">
        <v>0.5</v>
      </c>
      <c r="EI7" s="40">
        <v>0.2</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125.27</v>
      </c>
      <c r="V11" s="48">
        <f>IF(U6="-",NA(),U6)</f>
        <v>127.98</v>
      </c>
      <c r="W11" s="48">
        <f>IF(V6="-",NA(),V6)</f>
        <v>120</v>
      </c>
      <c r="X11" s="48">
        <f>IF(W6="-",NA(),W6)</f>
        <v>113.9</v>
      </c>
      <c r="Y11" s="48">
        <f>IF(X6="-",NA(),X6)</f>
        <v>116.4</v>
      </c>
      <c r="AE11" s="47" t="s">
        <v>23</v>
      </c>
      <c r="AF11" s="48">
        <f>IF(AE6="-",NA(),AE6)</f>
        <v>0</v>
      </c>
      <c r="AG11" s="48">
        <f>IF(AF6="-",NA(),AF6)</f>
        <v>0</v>
      </c>
      <c r="AH11" s="48">
        <f>IF(AG6="-",NA(),AG6)</f>
        <v>0</v>
      </c>
      <c r="AI11" s="48">
        <f>IF(AH6="-",NA(),AH6)</f>
        <v>0</v>
      </c>
      <c r="AJ11" s="48">
        <f>IF(AI6="-",NA(),AI6)</f>
        <v>0</v>
      </c>
      <c r="AP11" s="47" t="s">
        <v>23</v>
      </c>
      <c r="AQ11" s="48">
        <f>IF(AP6="-",NA(),AP6)</f>
        <v>115.44</v>
      </c>
      <c r="AR11" s="48">
        <f>IF(AQ6="-",NA(),AQ6)</f>
        <v>162.9</v>
      </c>
      <c r="AS11" s="48">
        <f>IF(AR6="-",NA(),AR6)</f>
        <v>194.39</v>
      </c>
      <c r="AT11" s="48">
        <f>IF(AS6="-",NA(),AS6)</f>
        <v>246.26</v>
      </c>
      <c r="AU11" s="48">
        <f>IF(AT6="-",NA(),AT6)</f>
        <v>265.41000000000003</v>
      </c>
      <c r="BA11" s="47" t="s">
        <v>23</v>
      </c>
      <c r="BB11" s="48">
        <f>IF(BA6="-",NA(),BA6)</f>
        <v>405.46</v>
      </c>
      <c r="BC11" s="48">
        <f>IF(BB6="-",NA(),BB6)</f>
        <v>363.21</v>
      </c>
      <c r="BD11" s="48">
        <f>IF(BC6="-",NA(),BC6)</f>
        <v>334.7</v>
      </c>
      <c r="BE11" s="48">
        <f>IF(BD6="-",NA(),BD6)</f>
        <v>291.74</v>
      </c>
      <c r="BF11" s="48">
        <f>IF(BE6="-",NA(),BE6)</f>
        <v>248.92</v>
      </c>
      <c r="BL11" s="47" t="s">
        <v>23</v>
      </c>
      <c r="BM11" s="48">
        <f>IF(BL6="-",NA(),BL6)</f>
        <v>119.77</v>
      </c>
      <c r="BN11" s="48">
        <f>IF(BM6="-",NA(),BM6)</f>
        <v>121.78</v>
      </c>
      <c r="BO11" s="48">
        <f>IF(BN6="-",NA(),BN6)</f>
        <v>113.34</v>
      </c>
      <c r="BP11" s="48">
        <f>IF(BO6="-",NA(),BO6)</f>
        <v>106.96</v>
      </c>
      <c r="BQ11" s="48">
        <f>IF(BP6="-",NA(),BP6)</f>
        <v>109.58</v>
      </c>
      <c r="BW11" s="47" t="s">
        <v>23</v>
      </c>
      <c r="BX11" s="48">
        <f>IF(BW6="-",NA(),BW6)</f>
        <v>11.47</v>
      </c>
      <c r="BY11" s="48">
        <f>IF(BX6="-",NA(),BX6)</f>
        <v>16.920000000000002</v>
      </c>
      <c r="BZ11" s="48">
        <f>IF(BY6="-",NA(),BY6)</f>
        <v>19.350000000000001</v>
      </c>
      <c r="CA11" s="48">
        <f>IF(BZ6="-",NA(),BZ6)</f>
        <v>20.440000000000001</v>
      </c>
      <c r="CB11" s="48">
        <f>IF(CA6="-",NA(),CA6)</f>
        <v>20.03</v>
      </c>
      <c r="CH11" s="47" t="s">
        <v>23</v>
      </c>
      <c r="CI11" s="48">
        <f>IF(CH6="-",NA(),CH6)</f>
        <v>51.06</v>
      </c>
      <c r="CJ11" s="48">
        <f>IF(CI6="-",NA(),CI6)</f>
        <v>52.37</v>
      </c>
      <c r="CK11" s="48">
        <f>IF(CJ6="-",NA(),CJ6)</f>
        <v>51.46</v>
      </c>
      <c r="CL11" s="48">
        <f>IF(CK6="-",NA(),CK6)</f>
        <v>50.09</v>
      </c>
      <c r="CM11" s="48">
        <f>IF(CL6="-",NA(),CL6)</f>
        <v>50.25</v>
      </c>
      <c r="CS11" s="47" t="s">
        <v>23</v>
      </c>
      <c r="CT11" s="48">
        <f>IF(CS6="-",NA(),CS6)</f>
        <v>82.65</v>
      </c>
      <c r="CU11" s="48">
        <f>IF(CT6="-",NA(),CT6)</f>
        <v>82.21</v>
      </c>
      <c r="CV11" s="48">
        <f>IF(CU6="-",NA(),CU6)</f>
        <v>79.77</v>
      </c>
      <c r="CW11" s="48">
        <f>IF(CV6="-",NA(),CV6)</f>
        <v>79.89</v>
      </c>
      <c r="CX11" s="48">
        <f>IF(CW6="-",NA(),CW6)</f>
        <v>80.06</v>
      </c>
      <c r="DD11" s="47" t="s">
        <v>23</v>
      </c>
      <c r="DE11" s="48">
        <f>IF(DD6="-",NA(),DD6)</f>
        <v>56.22</v>
      </c>
      <c r="DF11" s="48">
        <f>IF(DE6="-",NA(),DE6)</f>
        <v>57.62</v>
      </c>
      <c r="DG11" s="48">
        <f>IF(DF6="-",NA(),DF6)</f>
        <v>58.66</v>
      </c>
      <c r="DH11" s="48">
        <f>IF(DG6="-",NA(),DG6)</f>
        <v>60.04</v>
      </c>
      <c r="DI11" s="48">
        <f>IF(DH6="-",NA(),DH6)</f>
        <v>60.26</v>
      </c>
      <c r="DO11" s="47" t="s">
        <v>23</v>
      </c>
      <c r="DP11" s="48">
        <f>IF(DO6="-",NA(),DO6)</f>
        <v>19.66</v>
      </c>
      <c r="DQ11" s="48">
        <f>IF(DP6="-",NA(),DP6)</f>
        <v>22.82</v>
      </c>
      <c r="DR11" s="48">
        <f>IF(DQ6="-",NA(),DQ6)</f>
        <v>24.14</v>
      </c>
      <c r="DS11" s="48">
        <f>IF(DR6="-",NA(),DR6)</f>
        <v>24.15</v>
      </c>
      <c r="DT11" s="48">
        <f>IF(DS6="-",NA(),DS6)</f>
        <v>24.14</v>
      </c>
      <c r="DZ11" s="47" t="s">
        <v>23</v>
      </c>
      <c r="EA11" s="48">
        <f>IF(DZ6="-",NA(),DZ6)</f>
        <v>0</v>
      </c>
      <c r="EB11" s="48">
        <f>IF(EA6="-",NA(),EA6)</f>
        <v>0.31</v>
      </c>
      <c r="EC11" s="48">
        <f>IF(EB6="-",NA(),EB6)</f>
        <v>0</v>
      </c>
      <c r="ED11" s="48">
        <f>IF(EC6="-",NA(),EC6)</f>
        <v>0</v>
      </c>
      <c r="EE11" s="48">
        <f>IF(ED6="-",NA(),ED6)</f>
        <v>0</v>
      </c>
    </row>
    <row r="12" spans="1:140" x14ac:dyDescent="0.2">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2023-01-27T04:03:49Z</cp:lastPrinted>
  <dcterms:created xsi:type="dcterms:W3CDTF">2022-12-01T02:34:23Z</dcterms:created>
  <dcterms:modified xsi:type="dcterms:W3CDTF">2023-01-27T04:26:37Z</dcterms:modified>
  <cp:category>
  </cp:category>
</cp:coreProperties>
</file>