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1.xml" ContentType="application/vnd.openxmlformats-officedocument.drawing+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3" Type="http://schemas.openxmlformats.org/officeDocument/2006/relationships/extended-properties" Target="docProps/app.xml" /><Relationship Id="rId2" Type="http://schemas.openxmlformats.org/package/2006/relationships/metadata/core-properties" Target="docProps/core.xml" /></Relationships>
</file>

<file path=xl/workbook.xml><?xml version="1.0" encoding="utf-8"?>
<workbook xmlns="http://schemas.openxmlformats.org/spreadsheetml/2006/main" xmlns:r="http://schemas.openxmlformats.org/officeDocument/2006/relationships" xmlns:xr="http://schemas.microsoft.com/office/spreadsheetml/2014/revision" xmlns:mc="http://schemas.openxmlformats.org/markup-compatibility/2006" xmlns:xr10="http://schemas.microsoft.com/office/spreadsheetml/2016/revision10" xmlns:xr2="http://schemas.microsoft.com/office/spreadsheetml/2015/revision2" xmlns:xr6="http://schemas.microsoft.com/office/spreadsheetml/2016/revision6" xmlns:x15="http://schemas.microsoft.com/office/spreadsheetml/2010/11/main"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C:\Users\S09831\Box\下水道管理課\R4年度\03_財務担当\03_04_決算\03_04_070_決算統計\R4経営比較分析\"/>
    </mc:Choice>
  </mc:AlternateContent>
  <workbookProtection workbookAlgorithmName="SHA-512" workbookHashValue="YFmpPFf8uXW8uuQBGnHgGlOphjzjYRRrOGFiQGAhed4sspvZNZjUjw3cleFpn8IJK2mJgOfJ5OfhKEhK23+NTQ==" workbookSaltValue="2Yf3kjB8rG4E54eZt0cu2Q==" workbookSpinCount="100000" lockStructure="1"/>
  <bookViews>
    <workbookView xWindow="0" yWindow="0" windowWidth="15360" windowHeight="7635" activeTab="0"/>
  </bookViews>
  <sheets>
    <sheet name="法適用_下水道事業" sheetId="4" r:id="rId2"/>
    <sheet name="データ" sheetId="5" state="hidden" r:id="rId3"/>
  </sheets>
  <definedNames/>
  <calcPr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<sst xmlns="http://schemas.openxmlformats.org/spreadsheetml/2006/main" count="231" uniqueCount="116">
  <si>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</si>
  <si>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</si>
  <si>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</si>
  <si>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</si>
  <si>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</si>
  <si>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</si>
  <si>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</si>
  <si>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</si>
  <si>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</si>
  <si>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4"/>
  </si>
  <si>
    <t>■</t>
  </si>
  <si>
    <t>当該団体値（当該値）</t>
    <rPh sb="2" eb="4">
      <t>ダンタイ</t>
    </rPh>
    <phoneticPr fontId="4"/>
  </si>
  <si>
    <t>資金不足比率(％)</t>
  </si>
  <si>
    <t>自己資本構成比率(％)</t>
  </si>
  <si>
    <t>普及率(％)</t>
  </si>
  <si>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</si>
  <si>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</si>
  <si>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</si>
  <si>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</si>
  <si>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</si>
  <si>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</si>
  <si>
    <t>類似団体平均値（平均値）</t>
  </si>
  <si>
    <t>【】</t>
  </si>
  <si>
    <t>令和3年度全国平均</t>
    <rPh sb="0" eb="2">
      <t>レイワ</t>
    </rPh>
    <rPh sb="3" eb="5">
      <t>ネンド</t>
    </rPh>
    <phoneticPr fontId="4"/>
  </si>
  <si>
    <t>分析欄</t>
    <rPh sb="0" eb="2">
      <t>ブンセキ</t>
    </rPh>
    <rPh sb="2" eb="3">
      <t>ラン</t>
    </rPh>
    <phoneticPr fontId="4"/>
  </si>
  <si>
    <t>1. 経営の健全性・効率性</t>
  </si>
  <si>
    <t>1. 経営の健全性・効率性について</t>
  </si>
  <si>
    <t>2. 老朽化の状況について</t>
  </si>
  <si>
    <t>2. 老朽化の状況</t>
  </si>
  <si>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</si>
  <si>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</si>
  <si>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</si>
  <si>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</si>
  <si>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</si>
  <si>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</si>
  <si>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</si>
  <si>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</si>
  <si>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</si>
  <si>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</si>
  <si>
    <t>1⑧</t>
  </si>
  <si>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</si>
  <si>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</si>
  <si>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</si>
  <si>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</si>
  <si>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</si>
  <si>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</si>
  <si>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</si>
  <si>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</si>
  <si>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</si>
  <si>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</si>
  <si>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</si>
  <si>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</si>
  <si>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</si>
  <si>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</si>
  <si>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</si>
  <si>
    <t>中項目</t>
    <rPh sb="0" eb="1">
      <t>チュウ</t>
    </rPh>
    <rPh sb="1" eb="3">
      <t>コウモク</t>
    </rPh>
    <phoneticPr fontId="4"/>
  </si>
  <si>
    <t>①経常収支比率(％)</t>
  </si>
  <si>
    <t>②累積欠損金比率(％)</t>
  </si>
  <si>
    <t>③流動比率(％)</t>
    <rPh sb="1" eb="3">
      <t>リュウドウ</t>
    </rPh>
    <rPh sb="3" eb="5">
      <t>ヒリツ</t>
    </rPh>
    <phoneticPr fontId="4"/>
  </si>
  <si>
    <t>④企業債残高対事業規模比率(％)</t>
  </si>
  <si>
    <t>⑤経費回収率(％)</t>
  </si>
  <si>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</si>
  <si>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</si>
  <si>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</si>
  <si>
    <t>①有形固定資産減価償却率(％)</t>
    <rPh sb="1" eb="3">
      <t>ユウケイ</t>
    </rPh>
    <rPh sb="3" eb="5">
      <t>コテイ</t>
    </rPh>
    <rPh sb="5" eb="7">
      <t>シサン</t>
    </rPh>
    <rPh sb="7" eb="9">
      <t>ゲンカ</t>
    </rPh>
    <rPh sb="9" eb="11">
      <t>ショウキャク</t>
    </rPh>
    <rPh sb="11" eb="12">
      <t>リツ</t>
    </rPh>
    <phoneticPr fontId="4"/>
  </si>
  <si>
    <t>②管渠老朽化率(％)</t>
  </si>
  <si>
    <t>③管渠改善率(％)</t>
  </si>
  <si>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</si>
  <si>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</si>
  <si>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</si>
  <si>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</si>
  <si>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</si>
  <si>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</si>
  <si>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</si>
  <si>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</si>
  <si>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</si>
  <si>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</si>
  <si>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</si>
  <si>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</si>
  <si>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</si>
  <si>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</si>
  <si>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</si>
  <si>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</si>
  <si>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</si>
  <si>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</si>
  <si>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</si>
  <si>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</si>
  <si>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</si>
  <si>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</si>
  <si>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</si>
  <si>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</si>
  <si>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</si>
  <si>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</si>
  <si>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</si>
  <si>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</si>
  <si>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</si>
  <si>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t>
  </si>
  <si>
    <t>法適用</t>
  </si>
  <si>
    <t>下水道事業</t>
  </si>
  <si>
    <t>流域下水道</t>
  </si>
  <si>
    <t>E1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</si>
  <si>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</si>
  <si>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</si>
  <si>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</si>
  <si>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</si>
  <si>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</si>
  <si>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</si>
  <si>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</si>
  <si>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</si>
  <si>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</si>
  <si>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</si>
  <si>
    <t>"R"dd</t>
  </si>
  <si>
    <t>←書式設定</t>
    <rPh sb="1" eb="3">
      <t>ショシキ</t>
    </rPh>
    <rPh sb="3" eb="5">
      <t>セッテイ</t>
    </rPh>
    <phoneticPr fontId="4"/>
  </si>
  <si>
    <t>埼玉県が行う8つの流域下水道の維持管理費は受益者負担の原則に基づき、関係する市町の下水道使用料を原資とした維持管理負担金で賄われている。
　流域下水道の維持管理費等の費用と維持管理負担金等の収益との割合を示した「①経常収支比率」は各年度とも100％を超え、適正な水準で収支が均衡しており、本県の経営状況は安定している。また、累積欠損金も生じていないため「②累積欠損金比率」は0％であり、健全経営を維持しているといえる。
しかし近年、電気料単価の変動や労務単価の上昇のほか、施設の老朽化に伴う委託料や修繕料の増加による影響が見込まれるため、今後も引き続き処理原価や流域ごとの収支状況を踏まえ、維持管理負担金を見直していく必要がある。
　また、短期的な債務に対する支払い能力を示す「③流動比率」は100％を上回っており、支払い能力に問題はない状況である。「④企業債残高対事業規模比率」は管渠整備がほぼ終了し、企業債残高がH12年度をピークに減少、近年は横ばいから微増であるが、今後は老朽化が進む施設の本格的な改築更新時期を迎えることから、適切に起債の管理を行っていく。
　「⑥汚水処理原価」については、ここ5年間で29～33円前後を維持しており、類似団体、事業規模別に比較しても効率的な運営を行っているといえる。「⑦施設利用率」は60％以上を維持しており、適切な施設規模であると考えている。　</t>
  </si>
  <si>
    <t>各経営指標の状況から、現時点での経営状況は健全であるといえる。
　一方、流域下水道を取り巻く経営環境は、県人口がピークを迎える中、膨大な施設整備の本格的な改築更新時期が到来するなど、大きく変化している。
　そこで、中長期にわたり、流域下水道事業を健全に経営していくため、「埼玉県下水道局経営マネジメント目標」及び、「埼玉県下水道ストックマネジメント計画」をH31年1月に策定した。
　さらに、令和元年度から効率的な執行体制の確保と下水道の広域化・共同化を進めるため、市町公共下水道に対する技術的助言など知事の事務を下水道局に一元化した。
　今後は汚泥処理の共同処理化や農業集落排水施設の取込等の広域的な取組のほか、下水汚泥のバイオガスエネルギーへの活用や排熱利用など下水道資源の有効活用、温暖化対策事業等を通じて新たな事業環境の変化にも積極的に対応するとともに、引き続き費用対効果を見極めながら適正な事業運営がなされるようPDCAサイクルに則り経営マネジメントを徹底していく。</t>
  </si>
  <si>
    <t>下水道管渠の一部は標準耐用年数の50年を超えているものの、本格的な更新時期を迎えていないため、「②管渠老朽化率」は0％となっており、「③管渠改善率」も低率となっている。
　処理場やポンプ場の機械・電気設備については標準耐用年数が10年から20年と短く既に更新期を迎えていることから、ライフサイクルコストの縮減と年度間予算の平準化を行う、H31年1月に策定した「埼玉県下水道局ストックマネジメント計画」に基づき、機能の重要性や健全性、主要プロジェクトへの位置づけ等を踏まえ、優先度を定めて計画的に改築・更新を実施し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</si>
</sst>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font>
      <sz val="11"/>
      <color theme="1"/>
      <name val="ＭＳ Ｐゴシック"/>
      <family val="2"/>
      <charset val="128"/>
    </font>
    <font>
      <sz val="10"/>
      <color theme="1"/>
      <name val="Arial"/>
      <family val="2"/>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8"/>
      <color theme="1"/>
      <name val="ＭＳ ゴシック"/>
      <family val="2"/>
    </font>
  </fonts>
  <fills count="6">
    <fill>
      <patternFill/>
    </fill>
    <fill>
      <patternFill patternType="gray125"/>
    </fill>
    <fill>
      <patternFill patternType="solid">
        <fgColor rgb="FFCCFFCC"/>
        <bgColor indexed="64"/>
      </patternFill>
    </fill>
    <fill>
      <patternFill patternType="solid">
        <fgColor rgb="FFFFFF00"/>
        <bgColor indexed="64"/>
      </patternFill>
    </fill>
    <fill>
      <patternFill patternType="solid">
        <fgColor theme="9" tint="0.59999"/>
        <bgColor indexed="64"/>
      </patternFill>
    </fill>
    <fill>
      <patternFill patternType="solid">
        <fgColor rgb="FFFCD5B4"/>
        <bgColor indexed="64"/>
      </patternFill>
    </fill>
  </fills>
  <borders count="13">
    <border>
      <left/>
      <right/>
      <top/>
      <bottom/>
      <diagonal/>
    </border>
    <border>
      <left style="thin">
        <color auto="1"/>
      </left>
      <right/>
      <top/>
      <bottom/>
    </border>
    <border>
      <left/>
      <right style="thin">
        <color auto="1"/>
      </right>
      <top/>
      <bottom/>
    </border>
    <border>
      <left style="thin">
        <color auto="1"/>
      </left>
      <right/>
      <top/>
      <bottom style="thin">
        <color auto="1"/>
      </bottom>
    </border>
    <border>
      <left/>
      <right/>
      <top/>
      <bottom style="thin">
        <color auto="1"/>
      </bottom>
    </border>
    <border>
      <left/>
      <right style="thin">
        <color auto="1"/>
      </right>
      <top/>
      <bottom style="thin">
        <color auto="1"/>
      </bottom>
    </border>
    <border>
      <left style="thin">
        <color auto="1"/>
      </left>
      <right style="thin">
        <color auto="1"/>
      </right>
      <top style="thin">
        <color auto="1"/>
      </top>
      <bottom style="thin">
        <color auto="1"/>
      </bottom>
    </border>
    <border>
      <left style="thin">
        <color auto="1"/>
      </left>
      <right style="thin">
        <color auto="1"/>
      </right>
      <top style="thin">
        <color auto="1"/>
      </top>
      <bottom/>
    </border>
    <border>
      <left style="thin">
        <color auto="1"/>
      </left>
      <right style="thin">
        <color auto="1"/>
      </right>
      <top/>
      <bottom/>
    </border>
    <border>
      <left style="thin">
        <color auto="1"/>
      </left>
      <right style="thin">
        <color auto="1"/>
      </right>
      <top/>
      <bottom style="thin">
        <color auto="1"/>
      </bottom>
    </border>
    <border>
      <left style="thin">
        <color auto="1"/>
      </left>
      <right/>
      <top style="thin">
        <color auto="1"/>
      </top>
      <bottom/>
    </border>
    <border>
      <left/>
      <right/>
      <top style="thin">
        <color auto="1"/>
      </top>
      <bottom/>
    </border>
    <border>
      <left/>
      <right style="thin">
        <color auto="1"/>
      </right>
      <top style="thin">
        <color auto="1"/>
      </top>
      <bottom/>
    </border>
  </borders>
  <cellStyleXfs count="21">
    <xf numFmtId="0" fontId="0" fillId="0" borderId="0">
      <alignment vertical="center"/>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38" fontId="0" fillId="0" borderId="0" applyFont="0" applyFill="0" applyBorder="0" applyProtection="0">
      <alignment/>
    </xf>
  </cellStyleXfs>
  <cellXfs count="86">
    <xf numFmtId="0" fontId="0" fillId="0" borderId="0" xfId="0" applyAlignment="1">
      <alignment vertical="center"/>
    </xf>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horizontal="center" vertical="center"/>
    </xf>
    <xf numFmtId="0" fontId="5" fillId="0" borderId="1" xfId="0" applyFont="1" applyBorder="1" applyAlignment="1">
      <alignment vertical="center"/>
    </xf>
    <xf numFmtId="0" fontId="5" fillId="0" borderId="2" xfId="0" applyFont="1" applyBorder="1" applyAlignment="1">
      <alignment vertical="center"/>
    </xf>
    <xf numFmtId="0" fontId="13" fillId="0" borderId="0" xfId="0" applyFont="1" applyAlignment="1">
      <alignment vertical="center"/>
    </xf>
    <xf numFmtId="0" fontId="14" fillId="0" borderId="0" xfId="0" applyFont="1" applyAlignment="1">
      <alignment horizontal="center"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3" fillId="0" borderId="0" xfId="0" applyFont="1" applyAlignment="1">
      <alignment horizontal="center" vertical="center"/>
    </xf>
    <xf numFmtId="0" fontId="2" fillId="0" borderId="0" xfId="0" applyFont="1" applyAlignment="1" applyProtection="1">
      <alignment vertical="center"/>
      <protection hidden="1"/>
    </xf>
    <xf numFmtId="0" fontId="2" fillId="0" borderId="0" xfId="0" applyFont="1" applyAlignment="1">
      <alignment vertical="center"/>
    </xf>
    <xf numFmtId="0" fontId="0" fillId="2" borderId="6" xfId="0" applyFill="1" applyBorder="1" applyAlignment="1">
      <alignment vertical="center"/>
    </xf>
    <xf numFmtId="0" fontId="0" fillId="2" borderId="7" xfId="0" applyFill="1" applyBorder="1" applyAlignment="1">
      <alignment vertical="center"/>
    </xf>
    <xf numFmtId="0" fontId="0" fillId="2" borderId="8" xfId="0" applyFill="1" applyBorder="1" applyAlignment="1">
      <alignment vertical="center"/>
    </xf>
    <xf numFmtId="0" fontId="0" fillId="2" borderId="9" xfId="0" applyFill="1" applyBorder="1" applyAlignment="1">
      <alignment vertical="center"/>
    </xf>
    <xf numFmtId="0" fontId="0" fillId="2" borderId="6" xfId="0" applyFill="1" applyBorder="1" applyAlignment="1">
      <alignment vertical="center" shrinkToFit="1"/>
    </xf>
    <xf numFmtId="0" fontId="0" fillId="3" borderId="6" xfId="0" applyFill="1" applyBorder="1" applyAlignment="1">
      <alignment vertical="center" shrinkToFit="1"/>
    </xf>
    <xf numFmtId="177" fontId="0" fillId="3" borderId="6" xfId="20" applyNumberFormat="1" applyFont="1" applyFill="1" applyBorder="1" applyAlignment="1">
      <alignment vertical="center" shrinkToFit="1"/>
    </xf>
    <xf numFmtId="178" fontId="0" fillId="3" borderId="6" xfId="20" applyNumberFormat="1" applyFont="1" applyFill="1" applyBorder="1" applyAlignment="1">
      <alignment vertical="center" shrinkToFit="1"/>
    </xf>
    <xf numFmtId="49" fontId="0" fillId="0" borderId="0" xfId="0" applyNumberFormat="1" applyAlignment="1">
      <alignment vertical="center" shrinkToFit="1"/>
    </xf>
    <xf numFmtId="0" fontId="0" fillId="0" borderId="6" xfId="0" applyBorder="1" applyAlignment="1">
      <alignment vertical="center" shrinkToFit="1"/>
    </xf>
    <xf numFmtId="177" fontId="0" fillId="0" borderId="6" xfId="20" applyNumberFormat="1" applyFont="1" applyBorder="1" applyAlignment="1">
      <alignment vertical="center" shrinkToFit="1"/>
    </xf>
    <xf numFmtId="179" fontId="0" fillId="0" borderId="0" xfId="0" applyNumberFormat="1" applyAlignment="1">
      <alignment vertical="center"/>
    </xf>
    <xf numFmtId="0" fontId="0" fillId="4" borderId="6" xfId="0" applyFill="1" applyBorder="1" applyAlignment="1">
      <alignment vertical="center"/>
    </xf>
    <xf numFmtId="180" fontId="0" fillId="0" borderId="6" xfId="0" applyNumberFormat="1" applyBorder="1" applyAlignment="1">
      <alignment vertical="center"/>
    </xf>
    <xf numFmtId="181" fontId="0" fillId="0" borderId="6" xfId="0" applyNumberFormat="1" applyBorder="1" applyAlignment="1">
      <alignment vertical="center"/>
    </xf>
    <xf numFmtId="0" fontId="15" fillId="0" borderId="1"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2" xfId="0" applyFont="1" applyBorder="1" applyAlignment="1" applyProtection="1">
      <alignment horizontal="left" vertical="top" wrapText="1"/>
      <protection locked="0"/>
    </xf>
    <xf numFmtId="0" fontId="15" fillId="0" borderId="3" xfId="0" applyFont="1" applyBorder="1" applyAlignment="1" applyProtection="1">
      <alignment horizontal="left" vertical="top" wrapText="1"/>
      <protection locked="0"/>
    </xf>
    <xf numFmtId="0" fontId="15" fillId="0" borderId="4" xfId="0" applyFont="1" applyBorder="1" applyAlignment="1" applyProtection="1">
      <alignment horizontal="left" vertical="top" wrapText="1"/>
      <protection locked="0"/>
    </xf>
    <xf numFmtId="0" fontId="15" fillId="0" borderId="5" xfId="0" applyFont="1" applyBorder="1" applyAlignment="1" applyProtection="1">
      <alignment horizontal="left" vertical="top" wrapText="1"/>
      <protection locked="0"/>
    </xf>
    <xf numFmtId="0" fontId="8" fillId="0" borderId="1" xfId="0" applyFont="1" applyBorder="1" applyAlignment="1">
      <alignment horizontal="center" vertical="center"/>
    </xf>
    <xf numFmtId="0" fontId="8" fillId="0" borderId="0" xfId="0" applyFont="1" applyAlignment="1">
      <alignment horizontal="center" vertical="center"/>
    </xf>
    <xf numFmtId="0" fontId="8" fillId="0" borderId="2" xfId="0" applyFont="1" applyBorder="1" applyAlignment="1">
      <alignment horizontal="center"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2" fillId="0" borderId="12" xfId="0" applyFont="1" applyBorder="1" applyAlignment="1">
      <alignment horizontal="left" vertical="center"/>
    </xf>
    <xf numFmtId="0" fontId="12" fillId="0" borderId="1" xfId="0" applyFont="1" applyBorder="1" applyAlignment="1">
      <alignment horizontal="left" vertical="center"/>
    </xf>
    <xf numFmtId="0" fontId="12" fillId="0" borderId="0" xfId="0" applyFont="1" applyAlignment="1">
      <alignment horizontal="left" vertical="center"/>
    </xf>
    <xf numFmtId="0" fontId="12" fillId="0" borderId="2" xfId="0" applyFont="1" applyBorder="1" applyAlignment="1">
      <alignment horizontal="left" vertical="center"/>
    </xf>
    <xf numFmtId="0" fontId="13" fillId="0" borderId="1"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2" xfId="0" applyFont="1" applyBorder="1" applyAlignment="1" applyProtection="1">
      <alignment horizontal="left" vertical="top" wrapText="1"/>
      <protection locked="0"/>
    </xf>
    <xf numFmtId="0" fontId="13" fillId="0" borderId="3" xfId="0" applyFont="1" applyBorder="1" applyAlignment="1" applyProtection="1">
      <alignment horizontal="left" vertical="top" wrapText="1"/>
      <protection locked="0"/>
    </xf>
    <xf numFmtId="0" fontId="13" fillId="0" borderId="4" xfId="0" applyFont="1" applyBorder="1" applyAlignment="1" applyProtection="1">
      <alignment horizontal="left" vertical="top" wrapText="1"/>
      <protection locked="0"/>
    </xf>
    <xf numFmtId="0" fontId="13" fillId="0" borderId="5" xfId="0" applyFont="1" applyBorder="1" applyAlignment="1" applyProtection="1">
      <alignment horizontal="left" vertical="top" wrapText="1"/>
      <protection locked="0"/>
    </xf>
    <xf numFmtId="0" fontId="5" fillId="0" borderId="11" xfId="0" applyFont="1" applyBorder="1" applyAlignment="1">
      <alignment horizontal="left" vertical="center"/>
    </xf>
    <xf numFmtId="177" fontId="5" fillId="0" borderId="6" xfId="0" applyNumberFormat="1" applyFont="1" applyBorder="1" applyAlignment="1" applyProtection="1">
      <alignment horizontal="center" vertical="center"/>
      <protection hidden="1"/>
    </xf>
    <xf numFmtId="176" fontId="5" fillId="0" borderId="6" xfId="0" applyNumberFormat="1" applyFont="1" applyBorder="1" applyAlignment="1" applyProtection="1">
      <alignment horizontal="center" vertical="center"/>
      <protection hidden="1"/>
    </xf>
    <xf numFmtId="0" fontId="3" fillId="5" borderId="6" xfId="0" applyFont="1" applyFill="1" applyBorder="1" applyAlignment="1">
      <alignment horizontal="center" vertical="center" shrinkToFit="1"/>
    </xf>
    <xf numFmtId="0" fontId="11" fillId="0" borderId="1"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2"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8" fillId="0" borderId="0" xfId="0" applyFont="1" applyAlignment="1">
      <alignment horizontal="left"/>
    </xf>
    <xf numFmtId="0" fontId="8" fillId="0" borderId="4" xfId="0" applyFont="1" applyBorder="1" applyAlignment="1">
      <alignment horizontal="left"/>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9" fillId="0" borderId="1"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2" xfId="0" applyFont="1" applyBorder="1" applyAlignment="1">
      <alignment horizontal="left" vertical="center"/>
    </xf>
    <xf numFmtId="0" fontId="5" fillId="0" borderId="6" xfId="0" applyFont="1" applyBorder="1" applyAlignment="1" applyProtection="1">
      <alignment horizontal="center" vertical="center"/>
      <protection hidden="1"/>
    </xf>
    <xf numFmtId="0" fontId="5" fillId="0" borderId="6"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4" xfId="0" applyNumberFormat="1" applyFont="1" applyBorder="1" applyAlignment="1" applyProtection="1">
      <alignment horizontal="left" vertical="center"/>
      <protection hidden="1"/>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wrapText="1"/>
    </xf>
  </cellXfs>
  <cellStyles count="7">
    <cellStyle name="Normal" xfId="0"/>
    <cellStyle name="Percent" xfId="15"/>
    <cellStyle name="Currency" xfId="16"/>
    <cellStyle name="Currency [0]" xfId="17"/>
    <cellStyle name="Comma" xfId="18"/>
    <cellStyle name="Comma [0]" xfId="19"/>
    <cellStyle name="桁区切り"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theme" Target="theme/theme1.xml" /><Relationship Id="rId3" Type="http://schemas.openxmlformats.org/officeDocument/2006/relationships/worksheet" Target="worksheets/sheet2.xml" /><Relationship Id="rId5" Type="http://schemas.openxmlformats.org/officeDocument/2006/relationships/sharedStrings" Target="sharedStrings.xml" /><Relationship Id="rId2" Type="http://schemas.openxmlformats.org/officeDocument/2006/relationships/worksheet" Target="worksheets/sheet1.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5"/>
          <c:h val="0.5922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numRef>
              <c:f>データ!$B$10:$F$10</c:f>
              <c:numCache>
                <c:formatCode>"H"yy</c:formatCode>
                <c:ptCount val="5"/>
                <c:pt idx="0">
                  <c:v>47119</c:v>
                </c:pt>
                <c:pt idx="1">
                  <c:v>47484</c:v>
                </c:pt>
                <c:pt idx="2">
                  <c:v>47849</c:v>
                </c:pt>
                <c:pt idx="3">
                  <c:v>48215</c:v>
                </c:pt>
                <c:pt idx="4">
                  <c:v>48582</c:v>
                </c:pt>
              </c:numCache>
            </c:numRef>
          </c:cat>
          <c:val>
            <c:numRef>
              <c:f>データ!$EE$6:$EI$6</c:f>
              <c:numCache>
                <c:formatCode>#,##0.00;"△"#,##0.00;"-"</c:formatCode>
                <c:ptCount val="5"/>
                <c:pt idx="0">
                  <c:v>0.04</c:v>
                </c:pt>
                <c:pt idx="1">
                  <c:v>0.1</c:v>
                </c:pt>
                <c:pt idx="2">
                  <c:v>0.12</c:v>
                </c:pt>
                <c:pt idx="3">
                  <c:v>0.28</c:v>
                </c:pt>
                <c:pt idx="4">
                  <c:v>0.09</c:v>
                </c:pt>
              </c:numCache>
            </c:numRef>
          </c:val>
          <c:extLst>
            <c:ext xmlns:c16="http://schemas.microsoft.com/office/drawing/2014/chart" uri="{C3380CC4-5D6E-409C-BE32-E72D297353CC}">
              <c16:uniqueId val="{00000000-9034-4F64-A857-470BD7815D55}"/>
            </c:ext>
          </c:extLst>
        </c:ser>
        <c:axId val="958745"/>
        <c:axId val="8628710"/>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データ!$EJ$6:$EN$6</c:f>
              <c:numCache>
                <c:formatCode>#,##0.00;"△"#,##0.00;"-"</c:formatCode>
                <c:ptCount val="5"/>
                <c:pt idx="0">
                  <c:v>0.17</c:v>
                </c:pt>
                <c:pt idx="1">
                  <c:v>0.05</c:v>
                </c:pt>
                <c:pt idx="2">
                  <c:v>0.07</c:v>
                </c:pt>
                <c:pt idx="3">
                  <c:v>1.87</c:v>
                </c:pt>
                <c:pt idx="4">
                  <c:v>0.1</c:v>
                </c:pt>
              </c:numCache>
            </c:numRef>
          </c:val>
          <c:smooth val="0"/>
          <c:extLst>
            <c:ext xmlns:c16="http://schemas.microsoft.com/office/drawing/2014/chart" uri="{C3380CC4-5D6E-409C-BE32-E72D297353CC}">
              <c16:uniqueId val="{00000001-9034-4F64-A857-470BD7815D55}"/>
            </c:ext>
          </c:extLst>
        </c:ser>
        <c:marker val="1"/>
        <c:axId val="958745"/>
        <c:axId val="8628710"/>
      </c:lineChart>
      <c:dateAx>
        <c:axId val="958745"/>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8628710"/>
        <c:crosses val="autoZero"/>
        <c:auto val="1"/>
        <c:lblOffset val="100"/>
        <c:baseTimeUnit val="years"/>
        <c:noMultiLvlLbl val="0"/>
      </c:dateAx>
      <c:valAx>
        <c:axId val="8628710"/>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0"/>
        <c:majorTickMark val="none"/>
        <c:minorTickMark val="none"/>
        <c:tickLblPos val="nextTo"/>
        <c:spPr>
          <a:noFill/>
          <a:ln w="6350">
            <a:noFill/>
          </a:ln>
        </c:spPr>
        <c:crossAx val="958745"/>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vert="horz" rot="0"/>
    <a:lstStyle/>
    <a:p>
      <a:pPr>
        <a:defRPr lang="en-US" sz="800" u="none" baseline="0">
          <a:solidFill>
            <a:schemeClr val="tx1"/>
          </a:solidFill>
          <a:latin typeface="ＭＳ ゴシック"/>
          <a:ea typeface="ＭＳ ゴシック"/>
          <a:cs typeface="ＭＳ ゴシック"/>
        </a:defRPr>
      </a:pPr>
    </a:p>
  </c:txPr>
</c:chartSpace>
</file>

<file path=xl/charts/chart2.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5"/>
          <c:h val="0.5592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numRef>
              <c:f>データ!$B$10:$F$10</c:f>
              <c:numCache>
                <c:formatCode>"H"yy</c:formatCode>
                <c:ptCount val="5"/>
                <c:pt idx="0">
                  <c:v>47119</c:v>
                </c:pt>
                <c:pt idx="1">
                  <c:v>47484</c:v>
                </c:pt>
                <c:pt idx="2">
                  <c:v>47849</c:v>
                </c:pt>
                <c:pt idx="3">
                  <c:v>48215</c:v>
                </c:pt>
                <c:pt idx="4">
                  <c:v>48582</c:v>
                </c:pt>
              </c:numCache>
            </c:numRef>
          </c:cat>
          <c:val>
            <c:numRef>
              <c:f>データ!$Y$6:$AC$6</c:f>
              <c:numCache>
                <c:formatCode>#,##0.00;"△"#,##0.00;"-"</c:formatCode>
                <c:ptCount val="5"/>
                <c:pt idx="0">
                  <c:v>102.55</c:v>
                </c:pt>
                <c:pt idx="1">
                  <c:v>100.94</c:v>
                </c:pt>
                <c:pt idx="2">
                  <c:v>104.16</c:v>
                </c:pt>
                <c:pt idx="3">
                  <c:v>106.83</c:v>
                </c:pt>
                <c:pt idx="4">
                  <c:v>104.36</c:v>
                </c:pt>
              </c:numCache>
            </c:numRef>
          </c:val>
          <c:extLst>
            <c:ext xmlns:c16="http://schemas.microsoft.com/office/drawing/2014/chart" uri="{C3380CC4-5D6E-409C-BE32-E72D297353CC}">
              <c16:uniqueId val="{00000000-AF98-456C-A819-C1272892D587}"/>
            </c:ext>
          </c:extLst>
        </c:ser>
        <c:axId val="10549531"/>
        <c:axId val="2783692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データ!$AD$6:$AH$6</c:f>
              <c:numCache>
                <c:formatCode>#,##0.00;"△"#,##0.00;"-"</c:formatCode>
                <c:ptCount val="5"/>
                <c:pt idx="0">
                  <c:v>102.1</c:v>
                </c:pt>
                <c:pt idx="1">
                  <c:v>98.64</c:v>
                </c:pt>
                <c:pt idx="2">
                  <c:v>100.49</c:v>
                </c:pt>
                <c:pt idx="3">
                  <c:v>101.63</c:v>
                </c:pt>
                <c:pt idx="4">
                  <c:v>100.14</c:v>
                </c:pt>
              </c:numCache>
            </c:numRef>
          </c:val>
          <c:smooth val="0"/>
          <c:extLst>
            <c:ext xmlns:c16="http://schemas.microsoft.com/office/drawing/2014/chart" uri="{C3380CC4-5D6E-409C-BE32-E72D297353CC}">
              <c16:uniqueId val="{00000001-AF98-456C-A819-C1272892D587}"/>
            </c:ext>
          </c:extLst>
        </c:ser>
        <c:marker val="1"/>
        <c:axId val="10549531"/>
        <c:axId val="27836922"/>
      </c:lineChart>
      <c:dateAx>
        <c:axId val="10549531"/>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27836922"/>
        <c:crosses val="autoZero"/>
        <c:auto val="1"/>
        <c:lblOffset val="100"/>
        <c:baseTimeUnit val="years"/>
        <c:noMultiLvlLbl val="0"/>
      </c:dateAx>
      <c:valAx>
        <c:axId val="27836922"/>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0"/>
        <c:majorTickMark val="none"/>
        <c:minorTickMark val="none"/>
        <c:tickLblPos val="nextTo"/>
        <c:spPr>
          <a:noFill/>
          <a:ln w="6350">
            <a:noFill/>
          </a:ln>
        </c:spPr>
        <c:crossAx val="10549531"/>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vert="horz" rot="0"/>
    <a:lstStyle/>
    <a:p>
      <a:pPr>
        <a:defRPr lang="en-US" sz="800" u="none" baseline="0">
          <a:solidFill>
            <a:schemeClr val="tx1"/>
          </a:solidFill>
          <a:latin typeface="ＭＳ ゴシック"/>
          <a:ea typeface="ＭＳ ゴシック"/>
          <a:cs typeface="ＭＳ ゴシック"/>
        </a:defRPr>
      </a:pPr>
    </a:p>
  </c:txPr>
</c:chartSpace>
</file>

<file path=xl/charts/chart3.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5"/>
          <c:h val="0.5922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numRef>
              <c:f>データ!$B$10:$F$10</c:f>
              <c:numCache>
                <c:formatCode>"H"yy</c:formatCode>
                <c:ptCount val="5"/>
                <c:pt idx="0">
                  <c:v>47119</c:v>
                </c:pt>
                <c:pt idx="1">
                  <c:v>47484</c:v>
                </c:pt>
                <c:pt idx="2">
                  <c:v>47849</c:v>
                </c:pt>
                <c:pt idx="3">
                  <c:v>48215</c:v>
                </c:pt>
                <c:pt idx="4">
                  <c:v>48582</c:v>
                </c:pt>
              </c:numCache>
            </c:numRef>
          </c:cat>
          <c:val>
            <c:numRef>
              <c:f>データ!$DI$6:$DM$6</c:f>
              <c:numCache>
                <c:formatCode>#,##0.00;"△"#,##0.00;"-"</c:formatCode>
                <c:ptCount val="5"/>
                <c:pt idx="0">
                  <c:v>30.96</c:v>
                </c:pt>
                <c:pt idx="1">
                  <c:v>34.06</c:v>
                </c:pt>
                <c:pt idx="2">
                  <c:v>36.47</c:v>
                </c:pt>
                <c:pt idx="3">
                  <c:v>39.55</c:v>
                </c:pt>
                <c:pt idx="4">
                  <c:v>41.39</c:v>
                </c:pt>
              </c:numCache>
            </c:numRef>
          </c:val>
          <c:extLst>
            <c:ext xmlns:c16="http://schemas.microsoft.com/office/drawing/2014/chart" uri="{C3380CC4-5D6E-409C-BE32-E72D297353CC}">
              <c16:uniqueId val="{00000000-1D78-4A82-A1CB-941FE6E7DB69}"/>
            </c:ext>
          </c:extLst>
        </c:ser>
        <c:axId val="49205706"/>
        <c:axId val="40198173"/>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データ!$DN$6:$DR$6</c:f>
              <c:numCache>
                <c:formatCode>#,##0.00;"△"#,##0.00;"-"</c:formatCode>
                <c:ptCount val="5"/>
                <c:pt idx="0">
                  <c:v>44.38</c:v>
                </c:pt>
                <c:pt idx="1">
                  <c:v>48.81</c:v>
                </c:pt>
                <c:pt idx="2">
                  <c:v>39.35</c:v>
                </c:pt>
                <c:pt idx="3">
                  <c:v>31.96</c:v>
                </c:pt>
                <c:pt idx="4">
                  <c:v>34.17</c:v>
                </c:pt>
              </c:numCache>
            </c:numRef>
          </c:val>
          <c:smooth val="0"/>
          <c:extLst>
            <c:ext xmlns:c16="http://schemas.microsoft.com/office/drawing/2014/chart" uri="{C3380CC4-5D6E-409C-BE32-E72D297353CC}">
              <c16:uniqueId val="{00000001-1D78-4A82-A1CB-941FE6E7DB69}"/>
            </c:ext>
          </c:extLst>
        </c:ser>
        <c:marker val="1"/>
        <c:axId val="49205706"/>
        <c:axId val="40198173"/>
      </c:lineChart>
      <c:dateAx>
        <c:axId val="49205706"/>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40198173"/>
        <c:crosses val="autoZero"/>
        <c:auto val="1"/>
        <c:lblOffset val="100"/>
        <c:baseTimeUnit val="years"/>
        <c:noMultiLvlLbl val="0"/>
      </c:dateAx>
      <c:valAx>
        <c:axId val="40198173"/>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0"/>
        <c:majorTickMark val="none"/>
        <c:minorTickMark val="none"/>
        <c:tickLblPos val="nextTo"/>
        <c:spPr>
          <a:noFill/>
          <a:ln w="6350">
            <a:noFill/>
          </a:ln>
        </c:spPr>
        <c:crossAx val="49205706"/>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vert="horz" rot="0"/>
    <a:lstStyle/>
    <a:p>
      <a:pPr>
        <a:defRPr lang="en-US" sz="800" u="none" baseline="0">
          <a:solidFill>
            <a:schemeClr val="tx1"/>
          </a:solidFill>
          <a:latin typeface="ＭＳ ゴシック"/>
          <a:ea typeface="ＭＳ ゴシック"/>
          <a:cs typeface="ＭＳ ゴシック"/>
        </a:defRPr>
      </a:pPr>
    </a:p>
  </c:txPr>
</c:chartSpace>
</file>

<file path=xl/charts/chart4.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5"/>
          <c:h val="0.5922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numRef>
              <c:f>データ!$B$10:$F$10</c:f>
              <c:numCache>
                <c:formatCode>"H"yy</c:formatCode>
                <c:ptCount val="5"/>
                <c:pt idx="0">
                  <c:v>47119</c:v>
                </c:pt>
                <c:pt idx="1">
                  <c:v>47484</c:v>
                </c:pt>
                <c:pt idx="2">
                  <c:v>47849</c:v>
                </c:pt>
                <c:pt idx="3">
                  <c:v>48215</c:v>
                </c:pt>
                <c:pt idx="4">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524-4EEF-80AF-00A014D87F59}"/>
            </c:ext>
          </c:extLst>
        </c:ser>
        <c:axId val="26239245"/>
        <c:axId val="34826618"/>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データ!$DY$6:$EC$6</c:f>
              <c:numCache>
                <c:formatCode>#,##0.00;"△"#,##0.00</c:formatCode>
                <c:ptCount val="5"/>
                <c:pt idx="0">
                  <c:v>0</c:v>
                </c:pt>
                <c:pt idx="1">
                  <c:v>0</c:v>
                </c:pt>
                <c:pt idx="2">
                  <c:v>1.17</c:v>
                </c:pt>
                <c:pt idx="3">
                  <c:v>0.93</c:v>
                </c:pt>
                <c:pt idx="4">
                  <c:v>1.04</c:v>
                </c:pt>
              </c:numCache>
            </c:numRef>
          </c:val>
          <c:smooth val="0"/>
          <c:extLst>
            <c:ext xmlns:c16="http://schemas.microsoft.com/office/drawing/2014/chart" uri="{C3380CC4-5D6E-409C-BE32-E72D297353CC}">
              <c16:uniqueId val="{00000001-1524-4EEF-80AF-00A014D87F59}"/>
            </c:ext>
          </c:extLst>
        </c:ser>
        <c:marker val="1"/>
        <c:axId val="26239245"/>
        <c:axId val="34826618"/>
      </c:lineChart>
      <c:dateAx>
        <c:axId val="26239245"/>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34826618"/>
        <c:crosses val="autoZero"/>
        <c:auto val="1"/>
        <c:lblOffset val="100"/>
        <c:baseTimeUnit val="years"/>
        <c:noMultiLvlLbl val="0"/>
      </c:dateAx>
      <c:valAx>
        <c:axId val="34826618"/>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0"/>
        <c:majorTickMark val="none"/>
        <c:minorTickMark val="none"/>
        <c:tickLblPos val="nextTo"/>
        <c:spPr>
          <a:noFill/>
          <a:ln w="6350">
            <a:noFill/>
          </a:ln>
        </c:spPr>
        <c:crossAx val="26239245"/>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vert="horz" rot="0"/>
    <a:lstStyle/>
    <a:p>
      <a:pPr>
        <a:defRPr lang="en-US" sz="800" u="none" baseline="0">
          <a:solidFill>
            <a:schemeClr val="tx1"/>
          </a:solidFill>
          <a:latin typeface="ＭＳ ゴシック"/>
          <a:ea typeface="ＭＳ ゴシック"/>
          <a:cs typeface="ＭＳ ゴシック"/>
        </a:defRPr>
      </a:pPr>
    </a:p>
  </c:txPr>
</c:chartSpace>
</file>

<file path=xl/charts/chart5.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numRef>
              <c:f>データ!$B$10:$F$10</c:f>
              <c:numCache>
                <c:formatCode>"H"yy</c:formatCode>
                <c:ptCount val="5"/>
                <c:pt idx="0">
                  <c:v>47119</c:v>
                </c:pt>
                <c:pt idx="1">
                  <c:v>47484</c:v>
                </c:pt>
                <c:pt idx="2">
                  <c:v>47849</c:v>
                </c:pt>
                <c:pt idx="3">
                  <c:v>48215</c:v>
                </c:pt>
                <c:pt idx="4">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800-420D-95AF-992193EE6259}"/>
            </c:ext>
          </c:extLst>
        </c:ser>
        <c:axId val="45004109"/>
        <c:axId val="2383799"/>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データ!$AO$6:$AS$6</c:f>
              <c:numCache>
                <c:formatCode>#,##0.00;"△"#,##0.00;"-"</c:formatCode>
                <c:ptCount val="5"/>
                <c:pt idx="0">
                  <c:v>0</c:v>
                </c:pt>
                <c:pt idx="1">
                  <c:v>9.5</c:v>
                </c:pt>
                <c:pt idx="2">
                  <c:v>7.27</c:v>
                </c:pt>
                <c:pt idx="3">
                  <c:v>9.1</c:v>
                </c:pt>
                <c:pt idx="4">
                  <c:v>10.71</c:v>
                </c:pt>
              </c:numCache>
            </c:numRef>
          </c:val>
          <c:smooth val="0"/>
          <c:extLst>
            <c:ext xmlns:c16="http://schemas.microsoft.com/office/drawing/2014/chart" uri="{C3380CC4-5D6E-409C-BE32-E72D297353CC}">
              <c16:uniqueId val="{00000001-D800-420D-95AF-992193EE6259}"/>
            </c:ext>
          </c:extLst>
        </c:ser>
        <c:marker val="1"/>
        <c:axId val="45004109"/>
        <c:axId val="2383799"/>
      </c:lineChart>
      <c:dateAx>
        <c:axId val="45004109"/>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2383799"/>
        <c:crosses val="autoZero"/>
        <c:auto val="1"/>
        <c:lblOffset val="100"/>
        <c:baseTimeUnit val="years"/>
        <c:noMultiLvlLbl val="0"/>
      </c:dateAx>
      <c:valAx>
        <c:axId val="2383799"/>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0"/>
        <c:majorTickMark val="none"/>
        <c:minorTickMark val="none"/>
        <c:tickLblPos val="nextTo"/>
        <c:spPr>
          <a:noFill/>
          <a:ln w="6350">
            <a:noFill/>
          </a:ln>
        </c:spPr>
        <c:crossAx val="45004109"/>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vert="horz" rot="0"/>
    <a:lstStyle/>
    <a:p>
      <a:pPr>
        <a:defRPr lang="en-US" sz="800" u="none" baseline="0">
          <a:solidFill>
            <a:schemeClr val="tx1"/>
          </a:solidFill>
          <a:latin typeface="ＭＳ ゴシック"/>
          <a:ea typeface="ＭＳ ゴシック"/>
          <a:cs typeface="ＭＳ ゴシック"/>
        </a:defRPr>
      </a:pPr>
    </a:p>
  </c:txPr>
</c:chartSpace>
</file>

<file path=xl/charts/chart6.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numRef>
              <c:f>データ!$B$10:$F$10</c:f>
              <c:numCache>
                <c:formatCode>"H"yy</c:formatCode>
                <c:ptCount val="5"/>
                <c:pt idx="0">
                  <c:v>47119</c:v>
                </c:pt>
                <c:pt idx="1">
                  <c:v>47484</c:v>
                </c:pt>
                <c:pt idx="2">
                  <c:v>47849</c:v>
                </c:pt>
                <c:pt idx="3">
                  <c:v>48215</c:v>
                </c:pt>
                <c:pt idx="4">
                  <c:v>48582</c:v>
                </c:pt>
              </c:numCache>
            </c:numRef>
          </c:cat>
          <c:val>
            <c:numRef>
              <c:f>データ!$AU$6:$AY$6</c:f>
              <c:numCache>
                <c:formatCode>#,##0.00;"△"#,##0.00;"-"</c:formatCode>
                <c:ptCount val="5"/>
                <c:pt idx="0">
                  <c:v>129.64</c:v>
                </c:pt>
                <c:pt idx="1">
                  <c:v>125.52</c:v>
                </c:pt>
                <c:pt idx="2">
                  <c:v>153.32</c:v>
                </c:pt>
                <c:pt idx="3">
                  <c:v>171.18</c:v>
                </c:pt>
                <c:pt idx="4">
                  <c:v>172.53</c:v>
                </c:pt>
              </c:numCache>
            </c:numRef>
          </c:val>
          <c:extLst>
            <c:ext xmlns:c16="http://schemas.microsoft.com/office/drawing/2014/chart" uri="{C3380CC4-5D6E-409C-BE32-E72D297353CC}">
              <c16:uniqueId val="{00000000-7DD7-43EF-939F-5BD30381E9A9}"/>
            </c:ext>
          </c:extLst>
        </c:ser>
        <c:axId val="21454193"/>
        <c:axId val="5887001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データ!$AZ$6:$BD$6</c:f>
              <c:numCache>
                <c:formatCode>#,##0.00;"△"#,##0.00;"-"</c:formatCode>
                <c:ptCount val="5"/>
                <c:pt idx="0">
                  <c:v>142.67</c:v>
                </c:pt>
                <c:pt idx="1">
                  <c:v>95.77</c:v>
                </c:pt>
                <c:pt idx="2">
                  <c:v>97.37</c:v>
                </c:pt>
                <c:pt idx="3">
                  <c:v>101.14</c:v>
                </c:pt>
                <c:pt idx="4">
                  <c:v>104.74</c:v>
                </c:pt>
              </c:numCache>
            </c:numRef>
          </c:val>
          <c:smooth val="0"/>
          <c:extLst>
            <c:ext xmlns:c16="http://schemas.microsoft.com/office/drawing/2014/chart" uri="{C3380CC4-5D6E-409C-BE32-E72D297353CC}">
              <c16:uniqueId val="{00000001-7DD7-43EF-939F-5BD30381E9A9}"/>
            </c:ext>
          </c:extLst>
        </c:ser>
        <c:marker val="1"/>
        <c:axId val="21454193"/>
        <c:axId val="58870012"/>
      </c:lineChart>
      <c:dateAx>
        <c:axId val="21454193"/>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58870012"/>
        <c:crosses val="autoZero"/>
        <c:auto val="1"/>
        <c:lblOffset val="100"/>
        <c:baseTimeUnit val="years"/>
        <c:noMultiLvlLbl val="0"/>
      </c:dateAx>
      <c:valAx>
        <c:axId val="58870012"/>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0"/>
        <c:majorTickMark val="none"/>
        <c:minorTickMark val="none"/>
        <c:tickLblPos val="nextTo"/>
        <c:spPr>
          <a:noFill/>
          <a:ln w="6350">
            <a:noFill/>
          </a:ln>
        </c:spPr>
        <c:crossAx val="21454193"/>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vert="horz" rot="0"/>
    <a:lstStyle/>
    <a:p>
      <a:pPr>
        <a:defRPr lang="en-US" sz="800" u="none" baseline="0">
          <a:solidFill>
            <a:schemeClr val="tx1"/>
          </a:solidFill>
          <a:latin typeface="ＭＳ ゴシック"/>
          <a:ea typeface="ＭＳ ゴシック"/>
          <a:cs typeface="ＭＳ ゴシック"/>
        </a:defRPr>
      </a:pPr>
    </a:p>
  </c:txPr>
</c:chartSpace>
</file>

<file path=xl/charts/chart7.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numRef>
              <c:f>データ!$B$10:$F$10</c:f>
              <c:numCache>
                <c:formatCode>"H"yy</c:formatCode>
                <c:ptCount val="5"/>
                <c:pt idx="0">
                  <c:v>47119</c:v>
                </c:pt>
                <c:pt idx="1">
                  <c:v>47484</c:v>
                </c:pt>
                <c:pt idx="2">
                  <c:v>47849</c:v>
                </c:pt>
                <c:pt idx="3">
                  <c:v>48215</c:v>
                </c:pt>
                <c:pt idx="4">
                  <c:v>48582</c:v>
                </c:pt>
              </c:numCache>
            </c:numRef>
          </c:cat>
          <c:val>
            <c:numRef>
              <c:f>データ!$BF$6:$BJ$6</c:f>
              <c:numCache>
                <c:formatCode>#,##0.00;"△"#,##0.00;"-"</c:formatCode>
                <c:ptCount val="5"/>
                <c:pt idx="0">
                  <c:v>61.55</c:v>
                </c:pt>
                <c:pt idx="1">
                  <c:v>60.79</c:v>
                </c:pt>
                <c:pt idx="2">
                  <c:v>74.47</c:v>
                </c:pt>
                <c:pt idx="3">
                  <c:v>85.59</c:v>
                </c:pt>
                <c:pt idx="4">
                  <c:v>86.04</c:v>
                </c:pt>
              </c:numCache>
            </c:numRef>
          </c:val>
          <c:extLst>
            <c:ext xmlns:c16="http://schemas.microsoft.com/office/drawing/2014/chart" uri="{C3380CC4-5D6E-409C-BE32-E72D297353CC}">
              <c16:uniqueId val="{00000000-CF5C-47B2-9250-6FC2FDBB2935}"/>
            </c:ext>
          </c:extLst>
        </c:ser>
        <c:axId val="60068066"/>
        <c:axId val="374168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データ!$BK$6:$BO$6</c:f>
              <c:numCache>
                <c:formatCode>#,##0.00;"△"#,##0.00;"-"</c:formatCode>
                <c:ptCount val="5"/>
                <c:pt idx="0">
                  <c:v>337.85</c:v>
                </c:pt>
                <c:pt idx="1">
                  <c:v>290.94</c:v>
                </c:pt>
                <c:pt idx="2">
                  <c:v>287.39</c:v>
                </c:pt>
                <c:pt idx="3">
                  <c:v>255.67</c:v>
                </c:pt>
                <c:pt idx="4">
                  <c:v>242.44</c:v>
                </c:pt>
              </c:numCache>
            </c:numRef>
          </c:val>
          <c:smooth val="0"/>
          <c:extLst>
            <c:ext xmlns:c16="http://schemas.microsoft.com/office/drawing/2014/chart" uri="{C3380CC4-5D6E-409C-BE32-E72D297353CC}">
              <c16:uniqueId val="{00000001-CF5C-47B2-9250-6FC2FDBB2935}"/>
            </c:ext>
          </c:extLst>
        </c:ser>
        <c:marker val="1"/>
        <c:axId val="60068066"/>
        <c:axId val="3741682"/>
      </c:lineChart>
      <c:dateAx>
        <c:axId val="60068066"/>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3741682"/>
        <c:crosses val="autoZero"/>
        <c:auto val="1"/>
        <c:lblOffset val="100"/>
        <c:baseTimeUnit val="years"/>
        <c:noMultiLvlLbl val="0"/>
      </c:dateAx>
      <c:valAx>
        <c:axId val="3741682"/>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0"/>
        <c:majorTickMark val="none"/>
        <c:minorTickMark val="none"/>
        <c:tickLblPos val="nextTo"/>
        <c:spPr>
          <a:noFill/>
          <a:ln w="6350">
            <a:noFill/>
          </a:ln>
        </c:spPr>
        <c:crossAx val="60068066"/>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vert="horz" rot="0"/>
    <a:lstStyle/>
    <a:p>
      <a:pPr>
        <a:defRPr lang="en-US" sz="800" u="none" baseline="0">
          <a:solidFill>
            <a:schemeClr val="tx1"/>
          </a:solidFill>
          <a:latin typeface="ＭＳ ゴシック"/>
          <a:ea typeface="ＭＳ ゴシック"/>
          <a:cs typeface="ＭＳ ゴシック"/>
        </a:defRPr>
      </a:pPr>
    </a:p>
  </c:txPr>
</c:chartSpace>
</file>

<file path=xl/charts/chart8.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numRef>
              <c:f>データ!$B$10:$F$10</c:f>
              <c:numCache>
                <c:formatCode>"H"yy</c:formatCode>
                <c:ptCount val="5"/>
                <c:pt idx="0">
                  <c:v>47119</c:v>
                </c:pt>
                <c:pt idx="1">
                  <c:v>47484</c:v>
                </c:pt>
                <c:pt idx="2">
                  <c:v>47849</c:v>
                </c:pt>
                <c:pt idx="3">
                  <c:v>48215</c:v>
                </c:pt>
                <c:pt idx="4">
                  <c:v>48582</c:v>
                </c:pt>
              </c:numCache>
            </c:numRef>
          </c:cat>
          <c:val>
            <c:numRef>
              <c:f>データ!$BQ$6:$BU$6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56E-4902-AF2E-3615254F9308}"/>
            </c:ext>
          </c:extLst>
        </c:ser>
        <c:axId val="33675143"/>
        <c:axId val="3464083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データ!$BV$6:$BZ$6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56E-4902-AF2E-3615254F9308}"/>
            </c:ext>
          </c:extLst>
        </c:ser>
        <c:marker val="1"/>
        <c:axId val="33675143"/>
        <c:axId val="34640832"/>
      </c:lineChart>
      <c:dateAx>
        <c:axId val="33675143"/>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34640832"/>
        <c:crosses val="autoZero"/>
        <c:auto val="1"/>
        <c:lblOffset val="100"/>
        <c:baseTimeUnit val="years"/>
        <c:noMultiLvlLbl val="0"/>
      </c:dateAx>
      <c:valAx>
        <c:axId val="34640832"/>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0"/>
        <c:majorTickMark val="none"/>
        <c:minorTickMark val="none"/>
        <c:tickLblPos val="nextTo"/>
        <c:spPr>
          <a:noFill/>
          <a:ln w="6350">
            <a:noFill/>
          </a:ln>
        </c:spPr>
        <c:crossAx val="33675143"/>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vert="horz" rot="0"/>
    <a:lstStyle/>
    <a:p>
      <a:pPr>
        <a:defRPr lang="en-US" sz="800" u="none" baseline="0">
          <a:solidFill>
            <a:schemeClr val="tx1"/>
          </a:solidFill>
          <a:latin typeface="ＭＳ ゴシック"/>
          <a:ea typeface="ＭＳ ゴシック"/>
          <a:cs typeface="ＭＳ ゴシック"/>
        </a:defRPr>
      </a:pPr>
    </a:p>
  </c:txPr>
</c:chartSpace>
</file>

<file path=xl/charts/chart9.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numRef>
              <c:f>データ!$B$10:$F$10</c:f>
              <c:numCache>
                <c:formatCode>"H"yy</c:formatCode>
                <c:ptCount val="5"/>
                <c:pt idx="0">
                  <c:v>47119</c:v>
                </c:pt>
                <c:pt idx="1">
                  <c:v>47484</c:v>
                </c:pt>
                <c:pt idx="2">
                  <c:v>47849</c:v>
                </c:pt>
                <c:pt idx="3">
                  <c:v>48215</c:v>
                </c:pt>
                <c:pt idx="4">
                  <c:v>48582</c:v>
                </c:pt>
              </c:numCache>
            </c:numRef>
          </c:cat>
          <c:val>
            <c:numRef>
              <c:f>データ!$CB$6:$CF$6</c:f>
              <c:numCache>
                <c:formatCode>#,##0.00;"△"#,##0.00;"-"</c:formatCode>
                <c:ptCount val="5"/>
                <c:pt idx="0">
                  <c:v>32.45</c:v>
                </c:pt>
                <c:pt idx="1">
                  <c:v>33.62</c:v>
                </c:pt>
                <c:pt idx="2">
                  <c:v>31.14</c:v>
                </c:pt>
                <c:pt idx="3">
                  <c:v>29.41</c:v>
                </c:pt>
                <c:pt idx="4">
                  <c:v>31.14</c:v>
                </c:pt>
              </c:numCache>
            </c:numRef>
          </c:val>
          <c:extLst>
            <c:ext xmlns:c16="http://schemas.microsoft.com/office/drawing/2014/chart" uri="{C3380CC4-5D6E-409C-BE32-E72D297353CC}">
              <c16:uniqueId val="{00000000-4992-4DB1-9FCB-395047B76DAF}"/>
            </c:ext>
          </c:extLst>
        </c:ser>
        <c:axId val="43332040"/>
        <c:axId val="54444047"/>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データ!$CG$6:$CK$6</c:f>
              <c:numCache>
                <c:formatCode>#,##0.00;"△"#,##0.00;"-"</c:formatCode>
                <c:ptCount val="5"/>
                <c:pt idx="0">
                  <c:v>56.65</c:v>
                </c:pt>
                <c:pt idx="1">
                  <c:v>55.61</c:v>
                </c:pt>
                <c:pt idx="2">
                  <c:v>50.64</c:v>
                </c:pt>
                <c:pt idx="3">
                  <c:v>50.67</c:v>
                </c:pt>
                <c:pt idx="4">
                  <c:v>48.7</c:v>
                </c:pt>
              </c:numCache>
            </c:numRef>
          </c:val>
          <c:smooth val="0"/>
          <c:extLst>
            <c:ext xmlns:c16="http://schemas.microsoft.com/office/drawing/2014/chart" uri="{C3380CC4-5D6E-409C-BE32-E72D297353CC}">
              <c16:uniqueId val="{00000001-4992-4DB1-9FCB-395047B76DAF}"/>
            </c:ext>
          </c:extLst>
        </c:ser>
        <c:marker val="1"/>
        <c:axId val="43332040"/>
        <c:axId val="54444047"/>
      </c:lineChart>
      <c:dateAx>
        <c:axId val="43332040"/>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54444047"/>
        <c:crosses val="autoZero"/>
        <c:auto val="1"/>
        <c:lblOffset val="100"/>
        <c:baseTimeUnit val="years"/>
        <c:noMultiLvlLbl val="0"/>
      </c:dateAx>
      <c:valAx>
        <c:axId val="54444047"/>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0"/>
        <c:majorTickMark val="none"/>
        <c:minorTickMark val="none"/>
        <c:tickLblPos val="nextTo"/>
        <c:spPr>
          <a:noFill/>
          <a:ln w="6350">
            <a:noFill/>
          </a:ln>
        </c:spPr>
        <c:crossAx val="43332040"/>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vert="horz" rot="0"/>
    <a:lstStyle/>
    <a:p>
      <a:pPr>
        <a:defRPr lang="en-US" sz="800" u="none" baseline="0">
          <a:solidFill>
            <a:schemeClr val="tx1"/>
          </a:solidFill>
          <a:latin typeface="ＭＳ ゴシック"/>
          <a:ea typeface="ＭＳ ゴシック"/>
          <a:cs typeface="ＭＳ ゴシック"/>
        </a:defRPr>
      </a:pPr>
    </a:p>
  </c:txPr>
</c:chartSpace>
</file>

<file path=xl/charts/chart10.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numRef>
              <c:f>データ!$B$10:$F$10</c:f>
              <c:numCache>
                <c:formatCode>"H"yy</c:formatCode>
                <c:ptCount val="5"/>
                <c:pt idx="0">
                  <c:v>47119</c:v>
                </c:pt>
                <c:pt idx="1">
                  <c:v>47484</c:v>
                </c:pt>
                <c:pt idx="2">
                  <c:v>47849</c:v>
                </c:pt>
                <c:pt idx="3">
                  <c:v>48215</c:v>
                </c:pt>
                <c:pt idx="4">
                  <c:v>48582</c:v>
                </c:pt>
              </c:numCache>
            </c:numRef>
          </c:cat>
          <c:val>
            <c:numRef>
              <c:f>データ!$CM$6:$CQ$6</c:f>
              <c:numCache>
                <c:formatCode>#,##0.00;"△"#,##0.00;"-"</c:formatCode>
                <c:ptCount val="5"/>
                <c:pt idx="0">
                  <c:v>63.21</c:v>
                </c:pt>
                <c:pt idx="1">
                  <c:v>62.38</c:v>
                </c:pt>
                <c:pt idx="2">
                  <c:v>68.87</c:v>
                </c:pt>
                <c:pt idx="3">
                  <c:v>69.12</c:v>
                </c:pt>
                <c:pt idx="4">
                  <c:v>66.68</c:v>
                </c:pt>
              </c:numCache>
            </c:numRef>
          </c:val>
          <c:extLst>
            <c:ext xmlns:c16="http://schemas.microsoft.com/office/drawing/2014/chart" uri="{C3380CC4-5D6E-409C-BE32-E72D297353CC}">
              <c16:uniqueId val="{00000000-426C-491D-B8CF-9C305F689F5F}"/>
            </c:ext>
          </c:extLst>
        </c:ser>
        <c:axId val="20234383"/>
        <c:axId val="47891719"/>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データ!$CR$6:$CV$6</c:f>
              <c:numCache>
                <c:formatCode>#,##0.00;"△"#,##0.00;"-"</c:formatCode>
                <c:ptCount val="5"/>
                <c:pt idx="0">
                  <c:v>65.33</c:v>
                </c:pt>
                <c:pt idx="1">
                  <c:v>66.11</c:v>
                </c:pt>
                <c:pt idx="2">
                  <c:v>67.21</c:v>
                </c:pt>
                <c:pt idx="3">
                  <c:v>68.2</c:v>
                </c:pt>
                <c:pt idx="4">
                  <c:v>68.05</c:v>
                </c:pt>
              </c:numCache>
            </c:numRef>
          </c:val>
          <c:smooth val="0"/>
          <c:extLst>
            <c:ext xmlns:c16="http://schemas.microsoft.com/office/drawing/2014/chart" uri="{C3380CC4-5D6E-409C-BE32-E72D297353CC}">
              <c16:uniqueId val="{00000001-426C-491D-B8CF-9C305F689F5F}"/>
            </c:ext>
          </c:extLst>
        </c:ser>
        <c:marker val="1"/>
        <c:axId val="20234383"/>
        <c:axId val="47891719"/>
      </c:lineChart>
      <c:dateAx>
        <c:axId val="20234383"/>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47891719"/>
        <c:crosses val="autoZero"/>
        <c:auto val="1"/>
        <c:lblOffset val="100"/>
        <c:baseTimeUnit val="years"/>
        <c:noMultiLvlLbl val="0"/>
      </c:dateAx>
      <c:valAx>
        <c:axId val="47891719"/>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0"/>
        <c:majorTickMark val="none"/>
        <c:minorTickMark val="none"/>
        <c:tickLblPos val="nextTo"/>
        <c:spPr>
          <a:noFill/>
          <a:ln w="6350">
            <a:noFill/>
          </a:ln>
        </c:spPr>
        <c:crossAx val="20234383"/>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vert="horz" rot="0"/>
    <a:lstStyle/>
    <a:p>
      <a:pPr>
        <a:defRPr lang="en-US" sz="800" u="none" baseline="0">
          <a:solidFill>
            <a:schemeClr val="tx1"/>
          </a:solidFill>
          <a:latin typeface="ＭＳ ゴシック"/>
          <a:ea typeface="ＭＳ ゴシック"/>
          <a:cs typeface="ＭＳ ゴシック"/>
        </a:defRPr>
      </a:pPr>
    </a:p>
  </c:txPr>
</c:chartSpace>
</file>

<file path=xl/charts/chart11.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numRef>
              <c:f>データ!$B$10:$F$10</c:f>
              <c:numCache>
                <c:formatCode>"H"yy</c:formatCode>
                <c:ptCount val="5"/>
                <c:pt idx="0">
                  <c:v>47119</c:v>
                </c:pt>
                <c:pt idx="1">
                  <c:v>47484</c:v>
                </c:pt>
                <c:pt idx="2">
                  <c:v>47849</c:v>
                </c:pt>
                <c:pt idx="3">
                  <c:v>48215</c:v>
                </c:pt>
                <c:pt idx="4">
                  <c:v>48582</c:v>
                </c:pt>
              </c:numCache>
            </c:numRef>
          </c:cat>
          <c:val>
            <c:numRef>
              <c:f>データ!$CX$6:$DB$6</c:f>
              <c:numCache>
                <c:formatCode>#,##0.00;"△"#,##0.00;"-"</c:formatCode>
                <c:ptCount val="5"/>
                <c:pt idx="0">
                  <c:v>96.09</c:v>
                </c:pt>
                <c:pt idx="1">
                  <c:v>96.19</c:v>
                </c:pt>
                <c:pt idx="2">
                  <c:v>96.18</c:v>
                </c:pt>
                <c:pt idx="3">
                  <c:v>96.25</c:v>
                </c:pt>
                <c:pt idx="4">
                  <c:v>96.34</c:v>
                </c:pt>
              </c:numCache>
            </c:numRef>
          </c:val>
          <c:extLst>
            <c:ext xmlns:c16="http://schemas.microsoft.com/office/drawing/2014/chart" uri="{C3380CC4-5D6E-409C-BE32-E72D297353CC}">
              <c16:uniqueId val="{00000000-FC7F-4EC2-B9FD-312A9AFCD2F7}"/>
            </c:ext>
          </c:extLst>
        </c:ser>
        <c:axId val="28372289"/>
        <c:axId val="54024015"/>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データ!$DC$6:$DG$6</c:f>
              <c:numCache>
                <c:formatCode>#,##0.00;"△"#,##0.00;"-"</c:formatCode>
                <c:ptCount val="5"/>
                <c:pt idx="0">
                  <c:v>92.64</c:v>
                </c:pt>
                <c:pt idx="1">
                  <c:v>92.98</c:v>
                </c:pt>
                <c:pt idx="2">
                  <c:v>93.21</c:v>
                </c:pt>
                <c:pt idx="3">
                  <c:v>94.01</c:v>
                </c:pt>
                <c:pt idx="4">
                  <c:v>94.14</c:v>
                </c:pt>
              </c:numCache>
            </c:numRef>
          </c:val>
          <c:smooth val="0"/>
          <c:extLst>
            <c:ext xmlns:c16="http://schemas.microsoft.com/office/drawing/2014/chart" uri="{C3380CC4-5D6E-409C-BE32-E72D297353CC}">
              <c16:uniqueId val="{00000001-FC7F-4EC2-B9FD-312A9AFCD2F7}"/>
            </c:ext>
          </c:extLst>
        </c:ser>
        <c:marker val="1"/>
        <c:axId val="28372289"/>
        <c:axId val="54024015"/>
      </c:lineChart>
      <c:dateAx>
        <c:axId val="28372289"/>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54024015"/>
        <c:crosses val="autoZero"/>
        <c:auto val="1"/>
        <c:lblOffset val="100"/>
        <c:baseTimeUnit val="years"/>
        <c:noMultiLvlLbl val="0"/>
      </c:dateAx>
      <c:valAx>
        <c:axId val="54024015"/>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0"/>
        <c:majorTickMark val="none"/>
        <c:minorTickMark val="none"/>
        <c:tickLblPos val="nextTo"/>
        <c:spPr>
          <a:noFill/>
          <a:ln w="6350">
            <a:noFill/>
          </a:ln>
        </c:spPr>
        <c:crossAx val="28372289"/>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vert="horz" rot="0"/>
    <a:lstStyle/>
    <a:p>
      <a:pPr>
        <a:defRPr lang="en-US" sz="800" u="none" baseline="0">
          <a:solidFill>
            <a:schemeClr val="tx1"/>
          </a:solidFill>
          <a:latin typeface="ＭＳ ゴシック"/>
          <a:ea typeface="ＭＳ ゴシック"/>
          <a:cs typeface="ＭＳ ゴシック"/>
        </a:defRPr>
      </a:pPr>
    </a:p>
  </c:txPr>
</c:chartSpace>
</file>

<file path=xl/drawings/_rels/drawing1.xml.rels><?xml version="1.0" encoding="UTF-8" standalone="yes"?><Relationships xmlns="http://schemas.openxmlformats.org/package/2006/relationships"><Relationship Id="rId1" Type="http://schemas.openxmlformats.org/officeDocument/2006/relationships/chart" Target="../charts/chart1.xml" /><Relationship Id="rId4" Type="http://schemas.openxmlformats.org/officeDocument/2006/relationships/chart" Target="../charts/chart4.xml" /><Relationship Id="rId8" Type="http://schemas.openxmlformats.org/officeDocument/2006/relationships/chart" Target="../charts/chart8.xml" /><Relationship Id="rId2" Type="http://schemas.openxmlformats.org/officeDocument/2006/relationships/chart" Target="../charts/chart2.xml" /><Relationship Id="rId7" Type="http://schemas.openxmlformats.org/officeDocument/2006/relationships/chart" Target="../charts/chart7.xml" /><Relationship Id="rId5" Type="http://schemas.openxmlformats.org/officeDocument/2006/relationships/chart" Target="../charts/chart5.xml" /><Relationship Id="rId9" Type="http://schemas.openxmlformats.org/officeDocument/2006/relationships/chart" Target="../charts/chart9.xml" /><Relationship Id="rId10" Type="http://schemas.openxmlformats.org/officeDocument/2006/relationships/chart" Target="../charts/chart10.xml" /><Relationship Id="rId3" Type="http://schemas.openxmlformats.org/officeDocument/2006/relationships/chart" Target="../charts/chart3.xml" /><Relationship Id="rId11" Type="http://schemas.openxmlformats.org/officeDocument/2006/relationships/chart" Target="../charts/chart11.xml" /><Relationship Id="rId6"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11915775" y="10677525"/>
        <a:ext cx="5143500" cy="2743200"/>
      </xdr:xfrm>
      <a:graphic>
        <a:graphicData uri="http://schemas.openxmlformats.org/drawingml/2006/chart">
          <c:chart xmlns:c="http://schemas.openxmlformats.org/drawingml/2006/chart"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xdr:nvGraphicFramePr>
      <xdr:xfrm>
        <a:off x="485775" y="2790825"/>
        <a:ext cx="4000500" cy="2914650"/>
      </xdr:xfrm>
      <a:graphic>
        <a:graphicData uri="http://schemas.openxmlformats.org/drawingml/2006/chart">
          <c:chart xmlns:c="http://schemas.openxmlformats.org/drawingml/2006/chart"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xdr:nvGraphicFramePr>
      <xdr:xfrm>
        <a:off x="485775" y="10677525"/>
        <a:ext cx="5143500" cy="2743200"/>
      </xdr:xfrm>
      <a:graphic>
        <a:graphicData uri="http://schemas.openxmlformats.org/drawingml/2006/chart">
          <c:chart xmlns:c="http://schemas.openxmlformats.org/drawingml/2006/chart"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6200775" y="10677525"/>
        <a:ext cx="5143500" cy="2743200"/>
      </xdr:xfrm>
      <a:graphic>
        <a:graphicData uri="http://schemas.openxmlformats.org/drawingml/2006/chart">
          <c:chart xmlns:c="http://schemas.openxmlformats.org/drawingml/2006/chart" r:id="rId4"/>
        </a:graphicData>
      </a:graphic>
    </xdr:graphicFrame>
    <xdr:clientData/>
  </xdr:twoCellAnchor>
  <xdr:twoCellAnchor>
    <xdr:from>
      <xdr:col>2</xdr:col>
      <xdr:colOff>0</xdr:colOff>
      <xdr:row>16</xdr:row>
      <xdr:rowOff>0</xdr:rowOff>
    </xdr:from>
    <xdr:to>
      <xdr:col>16</xdr:col>
      <xdr:colOff>0</xdr:colOff>
      <xdr:row>17</xdr:row>
      <xdr:rowOff>70924</xdr:rowOff>
    </xdr:to>
    <xdr:sp macro="">
      <xdr:nvSpPr>
        <xdr:cNvPr id="6" name="テキスト ボックス 5"/>
        <xdr:cNvSpPr txBox="1"/>
      </xdr:nvSpPr>
      <xdr:spPr>
        <a:xfrm>
          <a:off x="485775" y="2790825"/>
          <a:ext cx="40005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altLang="en-US" lang="ja-JP" sz="1100" b="1">
              <a:latin typeface="ＭＳ ゴシック" pitchFamily="49" charset="-128"/>
              <a:ea typeface="ＭＳ ゴシック" pitchFamily="49" charset="-128"/>
            </a:rPr>
            <a:t>①経常収支比率</a:t>
          </a:r>
          <a:r>
            <a:rPr altLang="ja-JP" lang="en-US" sz="1100" b="1">
              <a:latin typeface="ＭＳ ゴシック" pitchFamily="49" charset="-128"/>
              <a:ea typeface="ＭＳ ゴシック" pitchFamily="49" charset="-128"/>
            </a:rPr>
            <a:t>(</a:t>
          </a:r>
          <a:r>
            <a:rPr altLang="en-US" lang="ja-JP" sz="1100" b="1">
              <a:latin typeface="ＭＳ ゴシック" pitchFamily="49" charset="-128"/>
              <a:ea typeface="ＭＳ ゴシック" pitchFamily="49" charset="-128"/>
            </a:rPr>
            <a:t>％</a:t>
          </a:r>
          <a:r>
            <a:rPr altLang="ja-JP" lang="en-US" sz="1100" b="1">
              <a:latin typeface="ＭＳ ゴシック" pitchFamily="49" charset="-128"/>
              <a:ea typeface="ＭＳ ゴシック" pitchFamily="49" charset="-128"/>
            </a:rPr>
            <a:t>)</a:t>
          </a:r>
          <a:endParaRPr altLang="en-US" lang="ja-JP"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xdr:nvGraphicFramePr>
      <xdr:xfrm>
        <a:off x="4772025" y="2790825"/>
        <a:ext cx="4000500" cy="2914650"/>
      </xdr:xfrm>
      <a:graphic>
        <a:graphicData uri="http://schemas.openxmlformats.org/drawingml/2006/chart">
          <c:chart xmlns:c="http://schemas.openxmlformats.org/drawingml/2006/chart"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xdr:nvGraphicFramePr>
      <xdr:xfrm>
        <a:off x="9058275" y="2790825"/>
        <a:ext cx="4000500" cy="2914650"/>
      </xdr:xfrm>
      <a:graphic>
        <a:graphicData uri="http://schemas.openxmlformats.org/drawingml/2006/chart">
          <c:chart xmlns:c="http://schemas.openxmlformats.org/drawingml/2006/chart"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xdr:nvGraphicFramePr>
      <xdr:xfrm>
        <a:off x="13344525" y="2790825"/>
        <a:ext cx="4000500" cy="2914650"/>
      </xdr:xfrm>
      <a:graphic>
        <a:graphicData uri="http://schemas.openxmlformats.org/drawingml/2006/chart">
          <c:chart xmlns:c="http://schemas.openxmlformats.org/drawingml/2006/chart"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xdr:nvGraphicFramePr>
      <xdr:xfrm>
        <a:off x="485775" y="6562725"/>
        <a:ext cx="4000500" cy="2914650"/>
      </xdr:xfrm>
      <a:graphic>
        <a:graphicData uri="http://schemas.openxmlformats.org/drawingml/2006/chart">
          <c:chart xmlns:c="http://schemas.openxmlformats.org/drawingml/2006/chart"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xdr:nvGraphicFramePr>
      <xdr:xfrm>
        <a:off x="4772025" y="6562725"/>
        <a:ext cx="4000500" cy="2914650"/>
      </xdr:xfrm>
      <a:graphic>
        <a:graphicData uri="http://schemas.openxmlformats.org/drawingml/2006/chart">
          <c:chart xmlns:c="http://schemas.openxmlformats.org/drawingml/2006/chart"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xdr:nvGraphicFramePr>
      <xdr:xfrm>
        <a:off x="9058275" y="6562725"/>
        <a:ext cx="4000500" cy="2914650"/>
      </xdr:xfrm>
      <a:graphic>
        <a:graphicData uri="http://schemas.openxmlformats.org/drawingml/2006/chart">
          <c:chart xmlns:c="http://schemas.openxmlformats.org/drawingml/2006/chart"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xdr:nvGraphicFramePr>
      <xdr:xfrm>
        <a:off x="13344525" y="6562725"/>
        <a:ext cx="4000500" cy="2914650"/>
      </xdr:xfrm>
      <a:graphic>
        <a:graphicData uri="http://schemas.openxmlformats.org/drawingml/2006/chart">
          <c:chart xmlns:c="http://schemas.openxmlformats.org/drawingml/2006/chart"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xdr:nvSpPr>
        <xdr:cNvPr id="14" name="テキスト ボックス 13"/>
        <xdr:cNvSpPr txBox="1"/>
      </xdr:nvSpPr>
      <xdr:spPr>
        <a:xfrm>
          <a:off x="4772025" y="2790825"/>
          <a:ext cx="40005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altLang="en-US" lang="ja-JP" sz="1100" b="1">
              <a:latin typeface="ＭＳ ゴシック" pitchFamily="49" charset="-128"/>
              <a:ea typeface="ＭＳ ゴシック" pitchFamily="49" charset="-128"/>
            </a:rPr>
            <a:t>②累積欠損金比率</a:t>
          </a:r>
          <a:r>
            <a:rPr altLang="ja-JP" lang="en-US" sz="1100" b="1">
              <a:latin typeface="ＭＳ ゴシック" pitchFamily="49" charset="-128"/>
              <a:ea typeface="ＭＳ ゴシック" pitchFamily="49" charset="-128"/>
            </a:rPr>
            <a:t>(</a:t>
          </a:r>
          <a:r>
            <a:rPr altLang="en-US" lang="ja-JP" sz="1100" b="1">
              <a:latin typeface="ＭＳ ゴシック" pitchFamily="49" charset="-128"/>
              <a:ea typeface="ＭＳ ゴシック" pitchFamily="49" charset="-128"/>
            </a:rPr>
            <a:t>％</a:t>
          </a:r>
          <a:r>
            <a:rPr altLang="ja-JP" lang="en-US" sz="1100" b="1">
              <a:latin typeface="ＭＳ ゴシック" pitchFamily="49" charset="-128"/>
              <a:ea typeface="ＭＳ ゴシック" pitchFamily="49" charset="-128"/>
            </a:rPr>
            <a:t>)</a:t>
          </a:r>
          <a:endParaRPr altLang="en-US" lang="ja-JP"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xdr:nvSpPr>
        <xdr:cNvPr id="15" name="テキスト ボックス 14"/>
        <xdr:cNvSpPr txBox="1"/>
      </xdr:nvSpPr>
      <xdr:spPr>
        <a:xfrm>
          <a:off x="9058275" y="2790825"/>
          <a:ext cx="40005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altLang="en-US" lang="ja-JP" sz="1100" b="1">
              <a:latin typeface="ＭＳ ゴシック" pitchFamily="49" charset="-128"/>
              <a:ea typeface="ＭＳ ゴシック" pitchFamily="49" charset="-128"/>
            </a:rPr>
            <a:t>③流動比率</a:t>
          </a:r>
          <a:r>
            <a:rPr altLang="ja-JP" lang="en-US" sz="1100" b="1">
              <a:latin typeface="ＭＳ ゴシック" pitchFamily="49" charset="-128"/>
              <a:ea typeface="ＭＳ ゴシック" pitchFamily="49" charset="-128"/>
            </a:rPr>
            <a:t>(</a:t>
          </a:r>
          <a:r>
            <a:rPr altLang="en-US" lang="ja-JP" sz="1100" b="1">
              <a:latin typeface="ＭＳ ゴシック" pitchFamily="49" charset="-128"/>
              <a:ea typeface="ＭＳ ゴシック" pitchFamily="49" charset="-128"/>
            </a:rPr>
            <a:t>％</a:t>
          </a:r>
          <a:r>
            <a:rPr altLang="ja-JP" lang="en-US" sz="1100" b="1">
              <a:latin typeface="ＭＳ ゴシック" pitchFamily="49" charset="-128"/>
              <a:ea typeface="ＭＳ ゴシック" pitchFamily="49" charset="-128"/>
            </a:rPr>
            <a:t>)</a:t>
          </a:r>
          <a:endParaRPr altLang="en-US" lang="ja-JP"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xdr:nvSpPr>
        <xdr:cNvPr id="16" name="テキスト ボックス 15"/>
        <xdr:cNvSpPr txBox="1"/>
      </xdr:nvSpPr>
      <xdr:spPr>
        <a:xfrm>
          <a:off x="13344525" y="2790825"/>
          <a:ext cx="40005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altLang="en-US" lang="ja-JP" sz="1100" b="1">
              <a:latin typeface="ＭＳ ゴシック" pitchFamily="49" charset="-128"/>
              <a:ea typeface="ＭＳ ゴシック" pitchFamily="49" charset="-128"/>
            </a:rPr>
            <a:t>④企業債残高対事業規模比率</a:t>
          </a:r>
          <a:r>
            <a:rPr altLang="ja-JP" lang="en-US" sz="1100" b="1">
              <a:latin typeface="ＭＳ ゴシック" pitchFamily="49" charset="-128"/>
              <a:ea typeface="ＭＳ ゴシック" pitchFamily="49" charset="-128"/>
            </a:rPr>
            <a:t>(</a:t>
          </a:r>
          <a:r>
            <a:rPr altLang="en-US" lang="ja-JP" sz="1100" b="1">
              <a:latin typeface="ＭＳ ゴシック" pitchFamily="49" charset="-128"/>
              <a:ea typeface="ＭＳ ゴシック" pitchFamily="49" charset="-128"/>
            </a:rPr>
            <a:t>％</a:t>
          </a:r>
          <a:r>
            <a:rPr altLang="ja-JP" lang="en-US" sz="1100" b="1">
              <a:latin typeface="ＭＳ ゴシック" pitchFamily="49" charset="-128"/>
              <a:ea typeface="ＭＳ ゴシック" pitchFamily="49" charset="-128"/>
            </a:rPr>
            <a:t>)</a:t>
          </a:r>
          <a:endParaRPr altLang="en-US" lang="ja-JP"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xdr:nvSpPr>
        <xdr:cNvPr id="17" name="テキスト ボックス 16"/>
        <xdr:cNvSpPr txBox="1"/>
      </xdr:nvSpPr>
      <xdr:spPr>
        <a:xfrm>
          <a:off x="485775" y="6562725"/>
          <a:ext cx="40005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altLang="en-US" lang="ja-JP" sz="1100" b="1">
              <a:latin typeface="ＭＳ ゴシック" pitchFamily="49" charset="-128"/>
              <a:ea typeface="ＭＳ ゴシック" pitchFamily="49" charset="-128"/>
            </a:rPr>
            <a:t>⑤経費回収率</a:t>
          </a:r>
          <a:r>
            <a:rPr altLang="ja-JP" lang="en-US" sz="1100" b="1">
              <a:latin typeface="ＭＳ ゴシック" pitchFamily="49" charset="-128"/>
              <a:ea typeface="ＭＳ ゴシック" pitchFamily="49" charset="-128"/>
            </a:rPr>
            <a:t>(</a:t>
          </a:r>
          <a:r>
            <a:rPr altLang="en-US" lang="ja-JP" sz="1100" b="1">
              <a:latin typeface="ＭＳ ゴシック" pitchFamily="49" charset="-128"/>
              <a:ea typeface="ＭＳ ゴシック" pitchFamily="49" charset="-128"/>
            </a:rPr>
            <a:t>％</a:t>
          </a:r>
          <a:r>
            <a:rPr altLang="ja-JP" lang="en-US" sz="1100" b="1">
              <a:latin typeface="ＭＳ ゴシック" pitchFamily="49" charset="-128"/>
              <a:ea typeface="ＭＳ ゴシック" pitchFamily="49" charset="-128"/>
            </a:rPr>
            <a:t>)</a:t>
          </a:r>
          <a:endParaRPr altLang="en-US" lang="ja-JP"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xdr:nvSpPr>
        <xdr:cNvPr id="18" name="テキスト ボックス 17"/>
        <xdr:cNvSpPr txBox="1"/>
      </xdr:nvSpPr>
      <xdr:spPr>
        <a:xfrm>
          <a:off x="4772025" y="6562725"/>
          <a:ext cx="40005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altLang="en-US" lang="ja-JP" sz="1100" b="1">
              <a:latin typeface="ＭＳ ゴシック" pitchFamily="49" charset="-128"/>
              <a:ea typeface="ＭＳ ゴシック" pitchFamily="49" charset="-128"/>
            </a:rPr>
            <a:t>⑥汚水処理原価</a:t>
          </a:r>
          <a:r>
            <a:rPr altLang="ja-JP" lang="en-US" sz="1100" b="1">
              <a:latin typeface="ＭＳ ゴシック" pitchFamily="49" charset="-128"/>
              <a:ea typeface="ＭＳ ゴシック" pitchFamily="49" charset="-128"/>
            </a:rPr>
            <a:t>(</a:t>
          </a:r>
          <a:r>
            <a:rPr altLang="en-US" lang="ja-JP" sz="1100" b="1">
              <a:latin typeface="ＭＳ ゴシック" pitchFamily="49" charset="-128"/>
              <a:ea typeface="ＭＳ ゴシック" pitchFamily="49" charset="-128"/>
            </a:rPr>
            <a:t>円</a:t>
          </a:r>
          <a:r>
            <a:rPr altLang="ja-JP" lang="en-US" sz="1100" b="1">
              <a:latin typeface="ＭＳ ゴシック" pitchFamily="49" charset="-128"/>
              <a:ea typeface="ＭＳ ゴシック" pitchFamily="49" charset="-128"/>
            </a:rPr>
            <a:t>)</a:t>
          </a:r>
          <a:endParaRPr altLang="en-US" lang="ja-JP"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xdr:nvSpPr>
        <xdr:cNvPr id="19" name="テキスト ボックス 18"/>
        <xdr:cNvSpPr txBox="1"/>
      </xdr:nvSpPr>
      <xdr:spPr>
        <a:xfrm>
          <a:off x="9058275" y="6562725"/>
          <a:ext cx="40005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altLang="en-US" lang="ja-JP" sz="1100" b="1">
              <a:latin typeface="ＭＳ ゴシック" pitchFamily="49" charset="-128"/>
              <a:ea typeface="ＭＳ ゴシック" pitchFamily="49" charset="-128"/>
            </a:rPr>
            <a:t>⑦施設利用率</a:t>
          </a:r>
          <a:r>
            <a:rPr altLang="ja-JP" lang="en-US" sz="1100" b="1">
              <a:latin typeface="ＭＳ ゴシック" pitchFamily="49" charset="-128"/>
              <a:ea typeface="ＭＳ ゴシック" pitchFamily="49" charset="-128"/>
            </a:rPr>
            <a:t>(</a:t>
          </a:r>
          <a:r>
            <a:rPr altLang="en-US" lang="ja-JP" sz="1100" b="1">
              <a:latin typeface="ＭＳ ゴシック" pitchFamily="49" charset="-128"/>
              <a:ea typeface="ＭＳ ゴシック" pitchFamily="49" charset="-128"/>
            </a:rPr>
            <a:t>％</a:t>
          </a:r>
          <a:r>
            <a:rPr altLang="ja-JP" lang="en-US" sz="1100" b="1">
              <a:latin typeface="ＭＳ ゴシック" pitchFamily="49" charset="-128"/>
              <a:ea typeface="ＭＳ ゴシック" pitchFamily="49" charset="-128"/>
            </a:rPr>
            <a:t>)</a:t>
          </a:r>
          <a:endParaRPr altLang="en-US" lang="ja-JP"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xdr:nvSpPr>
        <xdr:cNvPr id="20" name="テキスト ボックス 19"/>
        <xdr:cNvSpPr txBox="1"/>
      </xdr:nvSpPr>
      <xdr:spPr>
        <a:xfrm>
          <a:off x="13344525" y="6562725"/>
          <a:ext cx="40005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altLang="en-US" lang="ja-JP" sz="1100" b="1">
              <a:latin typeface="ＭＳ ゴシック" pitchFamily="49" charset="-128"/>
              <a:ea typeface="ＭＳ ゴシック" pitchFamily="49" charset="-128"/>
            </a:rPr>
            <a:t>⑧水洗化率</a:t>
          </a:r>
          <a:r>
            <a:rPr altLang="ja-JP" lang="en-US" sz="1100" b="1">
              <a:latin typeface="ＭＳ ゴシック" pitchFamily="49" charset="-128"/>
              <a:ea typeface="ＭＳ ゴシック" pitchFamily="49" charset="-128"/>
            </a:rPr>
            <a:t>(</a:t>
          </a:r>
          <a:r>
            <a:rPr altLang="en-US" lang="ja-JP" sz="1100" b="1">
              <a:latin typeface="ＭＳ ゴシック" pitchFamily="49" charset="-128"/>
              <a:ea typeface="ＭＳ ゴシック" pitchFamily="49" charset="-128"/>
            </a:rPr>
            <a:t>％</a:t>
          </a:r>
          <a:r>
            <a:rPr altLang="ja-JP" lang="en-US" sz="1100" b="1">
              <a:latin typeface="ＭＳ ゴシック" pitchFamily="49" charset="-128"/>
              <a:ea typeface="ＭＳ ゴシック" pitchFamily="49" charset="-128"/>
            </a:rPr>
            <a:t>)</a:t>
          </a:r>
          <a:endParaRPr altLang="en-US" lang="ja-JP"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xdr:nvSpPr>
        <xdr:cNvPr id="21" name="テキスト ボックス 20"/>
        <xdr:cNvSpPr txBox="1"/>
      </xdr:nvSpPr>
      <xdr:spPr>
        <a:xfrm>
          <a:off x="485775" y="10677525"/>
          <a:ext cx="51435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altLang="en-US" lang="ja-JP" sz="1100" b="1">
              <a:latin typeface="ＭＳ ゴシック" pitchFamily="49" charset="-128"/>
              <a:ea typeface="ＭＳ ゴシック" pitchFamily="49" charset="-128"/>
            </a:rPr>
            <a:t>①有形固定資産減価償却率</a:t>
          </a:r>
          <a:r>
            <a:rPr altLang="ja-JP" lang="en-US" sz="1100" b="1">
              <a:latin typeface="ＭＳ ゴシック" pitchFamily="49" charset="-128"/>
              <a:ea typeface="ＭＳ ゴシック" pitchFamily="49" charset="-128"/>
            </a:rPr>
            <a:t>(</a:t>
          </a:r>
          <a:r>
            <a:rPr altLang="en-US" lang="ja-JP" sz="1100" b="1">
              <a:latin typeface="ＭＳ ゴシック" pitchFamily="49" charset="-128"/>
              <a:ea typeface="ＭＳ ゴシック" pitchFamily="49" charset="-128"/>
            </a:rPr>
            <a:t>％</a:t>
          </a:r>
          <a:r>
            <a:rPr altLang="ja-JP" lang="en-US" sz="1100" b="1">
              <a:latin typeface="ＭＳ ゴシック" pitchFamily="49" charset="-128"/>
              <a:ea typeface="ＭＳ ゴシック" pitchFamily="49" charset="-128"/>
            </a:rPr>
            <a:t>)</a:t>
          </a:r>
          <a:endParaRPr altLang="en-US" lang="ja-JP"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xdr:nvSpPr>
        <xdr:cNvPr id="22" name="テキスト ボックス 21"/>
        <xdr:cNvSpPr txBox="1"/>
      </xdr:nvSpPr>
      <xdr:spPr>
        <a:xfrm>
          <a:off x="6200775" y="10677525"/>
          <a:ext cx="51435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altLang="en-US" lang="ja-JP" sz="1100" b="1">
              <a:latin typeface="ＭＳ ゴシック" pitchFamily="49" charset="-128"/>
              <a:ea typeface="ＭＳ ゴシック" pitchFamily="49" charset="-128"/>
            </a:rPr>
            <a:t>②管渠老朽化率</a:t>
          </a:r>
          <a:r>
            <a:rPr altLang="ja-JP" lang="en-US" sz="1100" b="1">
              <a:latin typeface="ＭＳ ゴシック" pitchFamily="49" charset="-128"/>
              <a:ea typeface="ＭＳ ゴシック" pitchFamily="49" charset="-128"/>
            </a:rPr>
            <a:t>(</a:t>
          </a:r>
          <a:r>
            <a:rPr altLang="en-US" lang="ja-JP" sz="1100" b="1">
              <a:latin typeface="ＭＳ ゴシック" pitchFamily="49" charset="-128"/>
              <a:ea typeface="ＭＳ ゴシック" pitchFamily="49" charset="-128"/>
            </a:rPr>
            <a:t>％</a:t>
          </a:r>
          <a:r>
            <a:rPr altLang="ja-JP" lang="en-US" sz="1100" b="1">
              <a:latin typeface="ＭＳ ゴシック" pitchFamily="49" charset="-128"/>
              <a:ea typeface="ＭＳ ゴシック" pitchFamily="49" charset="-128"/>
            </a:rPr>
            <a:t>)</a:t>
          </a:r>
          <a:endParaRPr altLang="en-US" lang="ja-JP"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xdr:nvSpPr>
        <xdr:cNvPr id="23" name="テキスト ボックス 22"/>
        <xdr:cNvSpPr txBox="1"/>
      </xdr:nvSpPr>
      <xdr:spPr>
        <a:xfrm>
          <a:off x="11915775" y="10677525"/>
          <a:ext cx="51435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altLang="en-US" lang="ja-JP" sz="1100" b="1">
              <a:latin typeface="ＭＳ ゴシック" pitchFamily="49" charset="-128"/>
              <a:ea typeface="ＭＳ ゴシック" pitchFamily="49" charset="-128"/>
            </a:rPr>
            <a:t>③管渠改善率</a:t>
          </a:r>
          <a:r>
            <a:rPr altLang="ja-JP" lang="en-US" sz="1100" b="1">
              <a:latin typeface="ＭＳ ゴシック" pitchFamily="49" charset="-128"/>
              <a:ea typeface="ＭＳ ゴシック" pitchFamily="49" charset="-128"/>
            </a:rPr>
            <a:t>(</a:t>
          </a:r>
          <a:r>
            <a:rPr altLang="en-US" lang="ja-JP" sz="1100" b="1">
              <a:latin typeface="ＭＳ ゴシック" pitchFamily="49" charset="-128"/>
              <a:ea typeface="ＭＳ ゴシック" pitchFamily="49" charset="-128"/>
            </a:rPr>
            <a:t>％</a:t>
          </a:r>
          <a:r>
            <a:rPr altLang="ja-JP" lang="en-US" sz="1100" b="1">
              <a:latin typeface="ＭＳ ゴシック" pitchFamily="49" charset="-128"/>
              <a:ea typeface="ＭＳ ゴシック" pitchFamily="49" charset="-128"/>
            </a:rPr>
            <a:t>)</a:t>
          </a:r>
          <a:endParaRPr altLang="en-US" lang="ja-JP"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275" y="2962275"/>
          <a:ext cx="7620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F0342FCD-8F17-4A74-A4AF-C503570F1210}" type="TxLink">
            <a:rPr altLang="en-US" lang="en-US" sz="900" u="none" b="0" i="0">
              <a:solidFill>
                <a:srgbClr val="000000"/>
              </a:solidFill>
              <a:latin typeface="ＭＳ ゴシック" panose="020B0609070205080204" pitchFamily="49" charset="-128"/>
              <a:ea typeface="ＭＳ ゴシック" panose="020B0609070205080204" pitchFamily="49" charset="-128"/>
            </a:rPr>
            <a:t>【100.18】</a:t>
          </a:fld>
          <a:endParaRPr altLang="en-US" lang="ja-JP"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525" y="2962275"/>
          <a:ext cx="7620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63C17101-272A-4014-AD5F-FBEED154A187}" type="TxLink">
            <a:rPr altLang="en-US" lang="en-US" sz="900" u="none" b="0" i="0">
              <a:solidFill>
                <a:srgbClr val="000000"/>
              </a:solidFill>
              <a:latin typeface="ＭＳ ゴシック" panose="020B0609070205080204" pitchFamily="49" charset="-128"/>
              <a:ea typeface="ＭＳ ゴシック" panose="020B0609070205080204" pitchFamily="49" charset="-128"/>
            </a:rPr>
            <a:t>【10.64】</a:t>
          </a:fld>
          <a:endParaRPr altLang="en-US" lang="ja-JP"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6775" y="2962275"/>
          <a:ext cx="7620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6CA3E670-811A-4E28-9CA7-A715957DF12F}" type="TxLink">
            <a:rPr altLang="en-US" lang="en-US" sz="900" u="none" b="0" i="0">
              <a:solidFill>
                <a:srgbClr val="000000"/>
              </a:solidFill>
              <a:latin typeface="ＭＳ ゴシック" panose="020B0609070205080204" pitchFamily="49" charset="-128"/>
              <a:ea typeface="ＭＳ ゴシック" panose="020B0609070205080204" pitchFamily="49" charset="-128"/>
            </a:rPr>
            <a:t>【104.34】</a:t>
          </a:fld>
          <a:endParaRPr altLang="en-US" lang="ja-JP"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025" y="2962275"/>
          <a:ext cx="7620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906A5452-8375-48E1-802B-59EBDCDCE684}" type="TxLink">
            <a:rPr altLang="en-US" lang="en-US" sz="900" u="none" b="0" i="0">
              <a:solidFill>
                <a:srgbClr val="000000"/>
              </a:solidFill>
              <a:latin typeface="ＭＳ ゴシック" panose="020B0609070205080204" pitchFamily="49" charset="-128"/>
              <a:ea typeface="ＭＳ ゴシック" panose="020B0609070205080204" pitchFamily="49" charset="-128"/>
            </a:rPr>
            <a:t>【245.36】</a:t>
          </a:fld>
          <a:endParaRPr altLang="en-US" lang="ja-JP"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025" y="6734175"/>
          <a:ext cx="7620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19F1218A-EED2-4BDF-92F5-B8EEB0AF9965}" type="TxLink">
            <a:rPr altLang="en-US" lang="en-US" sz="900" u="none" b="0" i="0">
              <a:solidFill>
                <a:srgbClr val="000000"/>
              </a:solidFill>
              <a:latin typeface="ＭＳ ゴシック" panose="020B0609070205080204" pitchFamily="49" charset="-128"/>
              <a:ea typeface="ＭＳ ゴシック" panose="020B0609070205080204" pitchFamily="49" charset="-128"/>
            </a:rPr>
            <a:t>【94.07】</a:t>
          </a:fld>
          <a:endParaRPr altLang="en-US" lang="ja-JP"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xdr:cNvSpPr txBox="1"/>
      </xdr:nvSpPr>
      <xdr:spPr>
        <a:xfrm>
          <a:off x="12296775" y="6734175"/>
          <a:ext cx="7620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4B6EDEAF-A8DF-44FD-9127-AEA74D241254}" type="TxLink">
            <a:rPr altLang="en-US" lang="en-US" sz="900" u="none" b="0" i="0">
              <a:solidFill>
                <a:srgbClr val="000000"/>
              </a:solidFill>
              <a:latin typeface="ＭＳ ゴシック" panose="020B0609070205080204" pitchFamily="49" charset="-128"/>
              <a:ea typeface="ＭＳ ゴシック" panose="020B0609070205080204" pitchFamily="49" charset="-128"/>
            </a:rPr>
            <a:t>【68.03】</a:t>
          </a:fld>
          <a:endParaRPr altLang="en-US" lang="ja-JP"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525" y="6734175"/>
          <a:ext cx="7620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6E6BBBED-96CF-4813-B38C-C4C9612B26B0}" type="TxLink">
            <a:rPr altLang="en-US" lang="en-US" sz="900" u="none" b="0" i="0">
              <a:solidFill>
                <a:srgbClr val="000000"/>
              </a:solidFill>
              <a:latin typeface="ＭＳ ゴシック" panose="020B0609070205080204" pitchFamily="49" charset="-128"/>
              <a:ea typeface="ＭＳ ゴシック" panose="020B0609070205080204" pitchFamily="49" charset="-128"/>
            </a:rPr>
            <a:t>【48.89】</a:t>
          </a:fld>
          <a:endParaRPr altLang="en-US" lang="ja-JP"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275" y="6734175"/>
          <a:ext cx="7620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ADADBB4C-7EA8-47CE-ABE5-D679DDAD0A78}" type="TxLink">
            <a:rPr altLang="en-US" lang="en-US" sz="900" u="none" b="0" i="0">
              <a:solidFill>
                <a:srgbClr val="000000"/>
              </a:solidFill>
              <a:latin typeface="ＭＳ ゴシック" panose="020B0609070205080204" pitchFamily="49" charset="-128"/>
              <a:ea typeface="ＭＳ ゴシック" panose="020B0609070205080204" pitchFamily="49" charset="-128"/>
            </a:rPr>
            <a:t>【0.00】</a:t>
          </a:fld>
          <a:endParaRPr altLang="en-US" lang="ja-JP"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275" y="10848975"/>
          <a:ext cx="7620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EE24CE74-D3CE-4019-9728-62DB911E1ECE}" type="TxLink">
            <a:rPr altLang="en-US" lang="en-US" sz="900" u="none" b="0" i="0">
              <a:solidFill>
                <a:srgbClr val="000000"/>
              </a:solidFill>
              <a:latin typeface="ＭＳ ゴシック" panose="020B0609070205080204" pitchFamily="49" charset="-128"/>
              <a:ea typeface="ＭＳ ゴシック" panose="020B0609070205080204" pitchFamily="49" charset="-128"/>
            </a:rPr>
            <a:t>【33.95】</a:t>
          </a:fld>
          <a:endParaRPr altLang="en-US" lang="ja-JP"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601325" y="10848975"/>
          <a:ext cx="7620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A89971EC-79BA-4C44-89E8-39827FB4C6AD}" type="TxLink">
            <a:rPr altLang="en-US" lang="en-US" sz="900" u="none" b="0" i="0">
              <a:solidFill>
                <a:srgbClr val="000000"/>
              </a:solidFill>
              <a:latin typeface="ＭＳ ゴシック" panose="020B0609070205080204" pitchFamily="49" charset="-128"/>
              <a:ea typeface="ＭＳ ゴシック" panose="020B0609070205080204" pitchFamily="49" charset="-128"/>
            </a:rPr>
            <a:t>【1.02】</a:t>
          </a:fld>
          <a:endParaRPr altLang="en-US" lang="ja-JP"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275" y="10848975"/>
          <a:ext cx="7620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9BEEECFA-11E1-4B62-88A9-45AE89B06809}" type="TxLink">
            <a:rPr altLang="en-US" lang="en-US" sz="900" u="none" b="0" i="0">
              <a:solidFill>
                <a:srgbClr val="000000"/>
              </a:solidFill>
              <a:latin typeface="ＭＳ ゴシック" panose="020B0609070205080204" pitchFamily="49" charset="-128"/>
              <a:ea typeface="ＭＳ ゴシック" panose="020B0609070205080204" pitchFamily="49" charset="-128"/>
            </a:rPr>
            <a:t>【0.10】</a:t>
          </a:fld>
          <a:endParaRPr altLang="en-US" lang="ja-JP"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 Id="rId2"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workbookViewId="0" topLeftCell="AG40">
      <selection pane="topLeft"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4" t="str">
        <f>データ!H6</f>
        <v>埼玉県</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7" ht="18.75" customHeight="1">
      <c r="A7" s="2"/>
      <c r="B7" s="53" t="s">
        <v>1</v>
      </c>
      <c r="C7" s="53"/>
      <c r="D7" s="53"/>
      <c r="E7" s="53"/>
      <c r="F7" s="53"/>
      <c r="G7" s="53"/>
      <c r="H7" s="53"/>
      <c r="I7" s="53" t="s">
        <v>2</v>
      </c>
      <c r="J7" s="53"/>
      <c r="K7" s="53"/>
      <c r="L7" s="53"/>
      <c r="M7" s="53"/>
      <c r="N7" s="53"/>
      <c r="O7" s="53"/>
      <c r="P7" s="53" t="s">
        <v>3</v>
      </c>
      <c r="Q7" s="53"/>
      <c r="R7" s="53"/>
      <c r="S7" s="53"/>
      <c r="T7" s="53"/>
      <c r="U7" s="53"/>
      <c r="V7" s="53"/>
      <c r="W7" s="53" t="s">
        <v>4</v>
      </c>
      <c r="X7" s="53"/>
      <c r="Y7" s="53"/>
      <c r="Z7" s="53"/>
      <c r="AA7" s="53"/>
      <c r="AB7" s="53"/>
      <c r="AC7" s="53"/>
      <c r="AD7" s="53" t="s">
        <v>5</v>
      </c>
      <c r="AE7" s="53"/>
      <c r="AF7" s="53"/>
      <c r="AG7" s="53"/>
      <c r="AH7" s="53"/>
      <c r="AI7" s="53"/>
      <c r="AJ7" s="53"/>
      <c r="AK7" s="3"/>
      <c r="AL7" s="53" t="s">
        <v>6</v>
      </c>
      <c r="AM7" s="53"/>
      <c r="AN7" s="53"/>
      <c r="AO7" s="53"/>
      <c r="AP7" s="53"/>
      <c r="AQ7" s="53"/>
      <c r="AR7" s="53"/>
      <c r="AS7" s="53"/>
      <c r="AT7" s="53" t="s">
        <v>7</v>
      </c>
      <c r="AU7" s="53"/>
      <c r="AV7" s="53"/>
      <c r="AW7" s="53"/>
      <c r="AX7" s="53"/>
      <c r="AY7" s="53"/>
      <c r="AZ7" s="53"/>
      <c r="BA7" s="53"/>
      <c r="BB7" s="53" t="s">
        <v>8</v>
      </c>
      <c r="BC7" s="53"/>
      <c r="BD7" s="53"/>
      <c r="BE7" s="53"/>
      <c r="BF7" s="53"/>
      <c r="BG7" s="53"/>
      <c r="BH7" s="53"/>
      <c r="BI7" s="53"/>
      <c r="BJ7" s="3"/>
      <c r="BK7" s="3"/>
      <c r="BL7" s="75" t="s">
        <v>9</v>
      </c>
      <c r="BM7" s="76"/>
      <c r="BN7" s="76"/>
      <c r="BO7" s="76"/>
      <c r="BP7" s="76"/>
      <c r="BQ7" s="76"/>
      <c r="BR7" s="76"/>
      <c r="BS7" s="76"/>
      <c r="BT7" s="76"/>
      <c r="BU7" s="76"/>
      <c r="BV7" s="76"/>
      <c r="BW7" s="76"/>
      <c r="BX7" s="76"/>
      <c r="BY7" s="77"/>
    </row>
    <row r="8" spans="1:77" ht="18.75" customHeight="1">
      <c r="A8" s="2"/>
      <c r="B8" s="71" t="str">
        <f>データ!I6</f>
        <v>法適用</v>
      </c>
      <c r="C8" s="71"/>
      <c r="D8" s="71"/>
      <c r="E8" s="71"/>
      <c r="F8" s="71"/>
      <c r="G8" s="71"/>
      <c r="H8" s="71"/>
      <c r="I8" s="71" t="str">
        <f>データ!J6</f>
        <v>下水道事業</v>
      </c>
      <c r="J8" s="71"/>
      <c r="K8" s="71"/>
      <c r="L8" s="71"/>
      <c r="M8" s="71"/>
      <c r="N8" s="71"/>
      <c r="O8" s="71"/>
      <c r="P8" s="71" t="str">
        <f>データ!K6</f>
        <v>流域下水道</v>
      </c>
      <c r="Q8" s="71"/>
      <c r="R8" s="71"/>
      <c r="S8" s="71"/>
      <c r="T8" s="71"/>
      <c r="U8" s="71"/>
      <c r="V8" s="71"/>
      <c r="W8" s="71" t="str">
        <f>データ!L6</f>
        <v>E1</v>
      </c>
      <c r="X8" s="71"/>
      <c r="Y8" s="71"/>
      <c r="Z8" s="71"/>
      <c r="AA8" s="71"/>
      <c r="AB8" s="71"/>
      <c r="AC8" s="71"/>
      <c r="AD8" s="72" t="str">
        <f>データ!$M$6</f>
        <v>自治体職員</v>
      </c>
      <c r="AE8" s="72"/>
      <c r="AF8" s="72"/>
      <c r="AG8" s="72"/>
      <c r="AH8" s="72"/>
      <c r="AI8" s="72"/>
      <c r="AJ8" s="72"/>
      <c r="AK8" s="3"/>
      <c r="AL8" s="52">
        <f>データ!S6</f>
        <v>7385848</v>
      </c>
      <c r="AM8" s="52"/>
      <c r="AN8" s="52"/>
      <c r="AO8" s="52"/>
      <c r="AP8" s="52"/>
      <c r="AQ8" s="52"/>
      <c r="AR8" s="52"/>
      <c r="AS8" s="52"/>
      <c r="AT8" s="51">
        <f>データ!T6</f>
        <v>3797.75</v>
      </c>
      <c r="AU8" s="51"/>
      <c r="AV8" s="51"/>
      <c r="AW8" s="51"/>
      <c r="AX8" s="51"/>
      <c r="AY8" s="51"/>
      <c r="AZ8" s="51"/>
      <c r="BA8" s="51"/>
      <c r="BB8" s="51">
        <f>データ!U6</f>
        <v>1944.80</v>
      </c>
      <c r="BC8" s="51"/>
      <c r="BD8" s="51"/>
      <c r="BE8" s="51"/>
      <c r="BF8" s="51"/>
      <c r="BG8" s="51"/>
      <c r="BH8" s="51"/>
      <c r="BI8" s="51"/>
      <c r="BJ8" s="3"/>
      <c r="BK8" s="3"/>
      <c r="BL8" s="67" t="s">
        <v>10</v>
      </c>
      <c r="BM8" s="68"/>
      <c r="BN8" s="69" t="s">
        <v>11</v>
      </c>
      <c r="BO8" s="69"/>
      <c r="BP8" s="69"/>
      <c r="BQ8" s="69"/>
      <c r="BR8" s="69"/>
      <c r="BS8" s="69"/>
      <c r="BT8" s="69"/>
      <c r="BU8" s="69"/>
      <c r="BV8" s="69"/>
      <c r="BW8" s="69"/>
      <c r="BX8" s="69"/>
      <c r="BY8" s="70"/>
    </row>
    <row r="9" spans="1:77" ht="18.75" customHeight="1">
      <c r="A9" s="2"/>
      <c r="B9" s="53" t="s">
        <v>12</v>
      </c>
      <c r="C9" s="53"/>
      <c r="D9" s="53"/>
      <c r="E9" s="53"/>
      <c r="F9" s="53"/>
      <c r="G9" s="53"/>
      <c r="H9" s="53"/>
      <c r="I9" s="53" t="s">
        <v>13</v>
      </c>
      <c r="J9" s="53"/>
      <c r="K9" s="53"/>
      <c r="L9" s="53"/>
      <c r="M9" s="53"/>
      <c r="N9" s="53"/>
      <c r="O9" s="53"/>
      <c r="P9" s="53" t="s">
        <v>14</v>
      </c>
      <c r="Q9" s="53"/>
      <c r="R9" s="53"/>
      <c r="S9" s="53"/>
      <c r="T9" s="53"/>
      <c r="U9" s="53"/>
      <c r="V9" s="53"/>
      <c r="W9" s="53" t="s">
        <v>15</v>
      </c>
      <c r="X9" s="53"/>
      <c r="Y9" s="53"/>
      <c r="Z9" s="53"/>
      <c r="AA9" s="53"/>
      <c r="AB9" s="53"/>
      <c r="AC9" s="53"/>
      <c r="AD9" s="53" t="s">
        <v>16</v>
      </c>
      <c r="AE9" s="53"/>
      <c r="AF9" s="53"/>
      <c r="AG9" s="53"/>
      <c r="AH9" s="53"/>
      <c r="AI9" s="53"/>
      <c r="AJ9" s="53"/>
      <c r="AK9" s="3"/>
      <c r="AL9" s="53" t="s">
        <v>17</v>
      </c>
      <c r="AM9" s="53"/>
      <c r="AN9" s="53"/>
      <c r="AO9" s="53"/>
      <c r="AP9" s="53"/>
      <c r="AQ9" s="53"/>
      <c r="AR9" s="53"/>
      <c r="AS9" s="53"/>
      <c r="AT9" s="53" t="s">
        <v>18</v>
      </c>
      <c r="AU9" s="53"/>
      <c r="AV9" s="53"/>
      <c r="AW9" s="53"/>
      <c r="AX9" s="53"/>
      <c r="AY9" s="53"/>
      <c r="AZ9" s="53"/>
      <c r="BA9" s="53"/>
      <c r="BB9" s="53" t="s">
        <v>19</v>
      </c>
      <c r="BC9" s="53"/>
      <c r="BD9" s="53"/>
      <c r="BE9" s="53"/>
      <c r="BF9" s="53"/>
      <c r="BG9" s="53"/>
      <c r="BH9" s="53"/>
      <c r="BI9" s="53"/>
      <c r="BJ9" s="3"/>
      <c r="BK9" s="3"/>
      <c r="BL9" s="54" t="s">
        <v>20</v>
      </c>
      <c r="BM9" s="55"/>
      <c r="BN9" s="56" t="s">
        <v>21</v>
      </c>
      <c r="BO9" s="56"/>
      <c r="BP9" s="56"/>
      <c r="BQ9" s="56"/>
      <c r="BR9" s="56"/>
      <c r="BS9" s="56"/>
      <c r="BT9" s="56"/>
      <c r="BU9" s="56"/>
      <c r="BV9" s="56"/>
      <c r="BW9" s="56"/>
      <c r="BX9" s="56"/>
      <c r="BY9" s="57"/>
    </row>
    <row r="10" spans="1:77" ht="18.75" customHeight="1">
      <c r="A10" s="2"/>
      <c r="B10" s="51" t="str">
        <f>データ!N6</f>
        <v>-</v>
      </c>
      <c r="C10" s="51"/>
      <c r="D10" s="51"/>
      <c r="E10" s="51"/>
      <c r="F10" s="51"/>
      <c r="G10" s="51"/>
      <c r="H10" s="51"/>
      <c r="I10" s="51">
        <f>データ!O6</f>
        <v>81.48</v>
      </c>
      <c r="J10" s="51"/>
      <c r="K10" s="51"/>
      <c r="L10" s="51"/>
      <c r="M10" s="51"/>
      <c r="N10" s="51"/>
      <c r="O10" s="51"/>
      <c r="P10" s="51">
        <f>データ!P6</f>
        <v>86.22</v>
      </c>
      <c r="Q10" s="51"/>
      <c r="R10" s="51"/>
      <c r="S10" s="51"/>
      <c r="T10" s="51"/>
      <c r="U10" s="51"/>
      <c r="V10" s="51"/>
      <c r="W10" s="51">
        <f>データ!Q6</f>
        <v>98.42</v>
      </c>
      <c r="X10" s="51"/>
      <c r="Y10" s="51"/>
      <c r="Z10" s="51"/>
      <c r="AA10" s="51"/>
      <c r="AB10" s="51"/>
      <c r="AC10" s="51"/>
      <c r="AD10" s="52">
        <f>データ!R6</f>
        <v>0</v>
      </c>
      <c r="AE10" s="52"/>
      <c r="AF10" s="52"/>
      <c r="AG10" s="52"/>
      <c r="AH10" s="52"/>
      <c r="AI10" s="52"/>
      <c r="AJ10" s="52"/>
      <c r="AK10" s="2"/>
      <c r="AL10" s="52">
        <f>データ!V6</f>
        <v>5602604</v>
      </c>
      <c r="AM10" s="52"/>
      <c r="AN10" s="52"/>
      <c r="AO10" s="52"/>
      <c r="AP10" s="52"/>
      <c r="AQ10" s="52"/>
      <c r="AR10" s="52"/>
      <c r="AS10" s="52"/>
      <c r="AT10" s="51">
        <f>データ!W6</f>
        <v>633.95000000000005</v>
      </c>
      <c r="AU10" s="51"/>
      <c r="AV10" s="51"/>
      <c r="AW10" s="51"/>
      <c r="AX10" s="51"/>
      <c r="AY10" s="51"/>
      <c r="AZ10" s="51"/>
      <c r="BA10" s="51"/>
      <c r="BB10" s="51">
        <f>データ!X6</f>
        <v>8837.61</v>
      </c>
      <c r="BC10" s="51"/>
      <c r="BD10" s="51"/>
      <c r="BE10" s="51"/>
      <c r="BF10" s="51"/>
      <c r="BG10" s="51"/>
      <c r="BH10" s="51"/>
      <c r="BI10" s="51"/>
      <c r="BJ10" s="2"/>
      <c r="BK10" s="2"/>
      <c r="BL10" s="58" t="s">
        <v>22</v>
      </c>
      <c r="BM10" s="59"/>
      <c r="BN10" s="60" t="s">
        <v>23</v>
      </c>
      <c r="BO10" s="60"/>
      <c r="BP10" s="60"/>
      <c r="BQ10" s="60"/>
      <c r="BR10" s="60"/>
      <c r="BS10" s="60"/>
      <c r="BT10" s="60"/>
      <c r="BU10" s="60"/>
      <c r="BV10" s="60"/>
      <c r="BW10" s="60"/>
      <c r="BX10" s="60"/>
      <c r="BY10" s="61"/>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8" t="s">
        <v>26</v>
      </c>
      <c r="BM14" s="39"/>
      <c r="BN14" s="39"/>
      <c r="BO14" s="39"/>
      <c r="BP14" s="39"/>
      <c r="BQ14" s="39"/>
      <c r="BR14" s="39"/>
      <c r="BS14" s="39"/>
      <c r="BT14" s="39"/>
      <c r="BU14" s="39"/>
      <c r="BV14" s="39"/>
      <c r="BW14" s="39"/>
      <c r="BX14" s="39"/>
      <c r="BY14" s="39"/>
      <c r="BZ14" s="40"/>
    </row>
    <row r="15" spans="1:78" ht="13.5" customHeight="1">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113</v>
      </c>
      <c r="BM16" s="30"/>
      <c r="BN16" s="30"/>
      <c r="BO16" s="30"/>
      <c r="BP16" s="30"/>
      <c r="BQ16" s="30"/>
      <c r="BR16" s="30"/>
      <c r="BS16" s="30"/>
      <c r="BT16" s="30"/>
      <c r="BU16" s="30"/>
      <c r="BV16" s="30"/>
      <c r="BW16" s="30"/>
      <c r="BX16" s="30"/>
      <c r="BY16" s="30"/>
      <c r="BZ16" s="31"/>
    </row>
    <row r="17" spans="1:78" ht="13.5" customHeight="1">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4" t="s">
        <v>114</v>
      </c>
      <c r="BM66" s="45"/>
      <c r="BN66" s="45"/>
      <c r="BO66" s="45"/>
      <c r="BP66" s="45"/>
      <c r="BQ66" s="45"/>
      <c r="BR66" s="45"/>
      <c r="BS66" s="45"/>
      <c r="BT66" s="45"/>
      <c r="BU66" s="45"/>
      <c r="BV66" s="45"/>
      <c r="BW66" s="45"/>
      <c r="BX66" s="45"/>
      <c r="BY66" s="45"/>
      <c r="BZ66" s="46"/>
    </row>
    <row r="67" spans="1:78" ht="13.5" customHeight="1">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4"/>
      <c r="BM67" s="45"/>
      <c r="BN67" s="45"/>
      <c r="BO67" s="45"/>
      <c r="BP67" s="45"/>
      <c r="BQ67" s="45"/>
      <c r="BR67" s="45"/>
      <c r="BS67" s="45"/>
      <c r="BT67" s="45"/>
      <c r="BU67" s="45"/>
      <c r="BV67" s="45"/>
      <c r="BW67" s="45"/>
      <c r="BX67" s="45"/>
      <c r="BY67" s="45"/>
      <c r="BZ67" s="46"/>
    </row>
    <row r="68" spans="1:78" ht="13.5" customHeight="1">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4"/>
      <c r="BM68" s="45"/>
      <c r="BN68" s="45"/>
      <c r="BO68" s="45"/>
      <c r="BP68" s="45"/>
      <c r="BQ68" s="45"/>
      <c r="BR68" s="45"/>
      <c r="BS68" s="45"/>
      <c r="BT68" s="45"/>
      <c r="BU68" s="45"/>
      <c r="BV68" s="45"/>
      <c r="BW68" s="45"/>
      <c r="BX68" s="45"/>
      <c r="BY68" s="45"/>
      <c r="BZ68" s="46"/>
    </row>
    <row r="69" spans="1:78" ht="13.5" customHeight="1">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4"/>
      <c r="BM69" s="45"/>
      <c r="BN69" s="45"/>
      <c r="BO69" s="45"/>
      <c r="BP69" s="45"/>
      <c r="BQ69" s="45"/>
      <c r="BR69" s="45"/>
      <c r="BS69" s="45"/>
      <c r="BT69" s="45"/>
      <c r="BU69" s="45"/>
      <c r="BV69" s="45"/>
      <c r="BW69" s="45"/>
      <c r="BX69" s="45"/>
      <c r="BY69" s="45"/>
      <c r="BZ69" s="46"/>
    </row>
    <row r="70" spans="1:78" ht="13.5" customHeight="1">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4"/>
      <c r="BM70" s="45"/>
      <c r="BN70" s="45"/>
      <c r="BO70" s="45"/>
      <c r="BP70" s="45"/>
      <c r="BQ70" s="45"/>
      <c r="BR70" s="45"/>
      <c r="BS70" s="45"/>
      <c r="BT70" s="45"/>
      <c r="BU70" s="45"/>
      <c r="BV70" s="45"/>
      <c r="BW70" s="45"/>
      <c r="BX70" s="45"/>
      <c r="BY70" s="45"/>
      <c r="BZ70" s="46"/>
    </row>
    <row r="71" spans="1:78" ht="13.5" customHeight="1">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4"/>
      <c r="BM71" s="45"/>
      <c r="BN71" s="45"/>
      <c r="BO71" s="45"/>
      <c r="BP71" s="45"/>
      <c r="BQ71" s="45"/>
      <c r="BR71" s="45"/>
      <c r="BS71" s="45"/>
      <c r="BT71" s="45"/>
      <c r="BU71" s="45"/>
      <c r="BV71" s="45"/>
      <c r="BW71" s="45"/>
      <c r="BX71" s="45"/>
      <c r="BY71" s="45"/>
      <c r="BZ71" s="46"/>
    </row>
    <row r="72" spans="1:78" ht="13.5" customHeight="1">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4"/>
      <c r="BM72" s="45"/>
      <c r="BN72" s="45"/>
      <c r="BO72" s="45"/>
      <c r="BP72" s="45"/>
      <c r="BQ72" s="45"/>
      <c r="BR72" s="45"/>
      <c r="BS72" s="45"/>
      <c r="BT72" s="45"/>
      <c r="BU72" s="45"/>
      <c r="BV72" s="45"/>
      <c r="BW72" s="45"/>
      <c r="BX72" s="45"/>
      <c r="BY72" s="45"/>
      <c r="BZ72" s="46"/>
    </row>
    <row r="73" spans="1:78" ht="13.5" customHeight="1">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4"/>
      <c r="BM73" s="45"/>
      <c r="BN73" s="45"/>
      <c r="BO73" s="45"/>
      <c r="BP73" s="45"/>
      <c r="BQ73" s="45"/>
      <c r="BR73" s="45"/>
      <c r="BS73" s="45"/>
      <c r="BT73" s="45"/>
      <c r="BU73" s="45"/>
      <c r="BV73" s="45"/>
      <c r="BW73" s="45"/>
      <c r="BX73" s="45"/>
      <c r="BY73" s="45"/>
      <c r="BZ73" s="46"/>
    </row>
    <row r="74" spans="1:78" ht="13.5" customHeight="1">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4"/>
      <c r="BM74" s="45"/>
      <c r="BN74" s="45"/>
      <c r="BO74" s="45"/>
      <c r="BP74" s="45"/>
      <c r="BQ74" s="45"/>
      <c r="BR74" s="45"/>
      <c r="BS74" s="45"/>
      <c r="BT74" s="45"/>
      <c r="BU74" s="45"/>
      <c r="BV74" s="45"/>
      <c r="BW74" s="45"/>
      <c r="BX74" s="45"/>
      <c r="BY74" s="45"/>
      <c r="BZ74" s="46"/>
    </row>
    <row r="75" spans="1:78" ht="13.5" customHeight="1">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4"/>
      <c r="BM75" s="45"/>
      <c r="BN75" s="45"/>
      <c r="BO75" s="45"/>
      <c r="BP75" s="45"/>
      <c r="BQ75" s="45"/>
      <c r="BR75" s="45"/>
      <c r="BS75" s="45"/>
      <c r="BT75" s="45"/>
      <c r="BU75" s="45"/>
      <c r="BV75" s="45"/>
      <c r="BW75" s="45"/>
      <c r="BX75" s="45"/>
      <c r="BY75" s="45"/>
      <c r="BZ75" s="46"/>
    </row>
    <row r="76" spans="1:78" ht="13.5" customHeight="1">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4"/>
      <c r="BM76" s="45"/>
      <c r="BN76" s="45"/>
      <c r="BO76" s="45"/>
      <c r="BP76" s="45"/>
      <c r="BQ76" s="45"/>
      <c r="BR76" s="45"/>
      <c r="BS76" s="45"/>
      <c r="BT76" s="45"/>
      <c r="BU76" s="45"/>
      <c r="BV76" s="45"/>
      <c r="BW76" s="45"/>
      <c r="BX76" s="45"/>
      <c r="BY76" s="45"/>
      <c r="BZ76" s="46"/>
    </row>
    <row r="77" spans="1:78" ht="13.5" customHeight="1">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4"/>
      <c r="BM77" s="45"/>
      <c r="BN77" s="45"/>
      <c r="BO77" s="45"/>
      <c r="BP77" s="45"/>
      <c r="BQ77" s="45"/>
      <c r="BR77" s="45"/>
      <c r="BS77" s="45"/>
      <c r="BT77" s="45"/>
      <c r="BU77" s="45"/>
      <c r="BV77" s="45"/>
      <c r="BW77" s="45"/>
      <c r="BX77" s="45"/>
      <c r="BY77" s="45"/>
      <c r="BZ77" s="46"/>
    </row>
    <row r="78" spans="1:78" ht="13.5" customHeight="1">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4"/>
      <c r="BM78" s="45"/>
      <c r="BN78" s="45"/>
      <c r="BO78" s="45"/>
      <c r="BP78" s="45"/>
      <c r="BQ78" s="45"/>
      <c r="BR78" s="45"/>
      <c r="BS78" s="45"/>
      <c r="BT78" s="45"/>
      <c r="BU78" s="45"/>
      <c r="BV78" s="45"/>
      <c r="BW78" s="45"/>
      <c r="BX78" s="45"/>
      <c r="BY78" s="45"/>
      <c r="BZ78" s="46"/>
    </row>
    <row r="79" spans="1:78" ht="13.5" customHeight="1">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4"/>
      <c r="BM79" s="45"/>
      <c r="BN79" s="45"/>
      <c r="BO79" s="45"/>
      <c r="BP79" s="45"/>
      <c r="BQ79" s="45"/>
      <c r="BR79" s="45"/>
      <c r="BS79" s="45"/>
      <c r="BT79" s="45"/>
      <c r="BU79" s="45"/>
      <c r="BV79" s="45"/>
      <c r="BW79" s="45"/>
      <c r="BX79" s="45"/>
      <c r="BY79" s="45"/>
      <c r="BZ79" s="46"/>
    </row>
    <row r="80" spans="1:78" ht="13.5" customHeight="1">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4"/>
      <c r="BM80" s="45"/>
      <c r="BN80" s="45"/>
      <c r="BO80" s="45"/>
      <c r="BP80" s="45"/>
      <c r="BQ80" s="45"/>
      <c r="BR80" s="45"/>
      <c r="BS80" s="45"/>
      <c r="BT80" s="45"/>
      <c r="BU80" s="45"/>
      <c r="BV80" s="45"/>
      <c r="BW80" s="45"/>
      <c r="BX80" s="45"/>
      <c r="BY80" s="45"/>
      <c r="BZ80" s="46"/>
    </row>
    <row r="81" spans="1:78" ht="13.5" customHeight="1">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4"/>
      <c r="BM81" s="45"/>
      <c r="BN81" s="45"/>
      <c r="BO81" s="45"/>
      <c r="BP81" s="45"/>
      <c r="BQ81" s="45"/>
      <c r="BR81" s="45"/>
      <c r="BS81" s="45"/>
      <c r="BT81" s="45"/>
      <c r="BU81" s="45"/>
      <c r="BV81" s="45"/>
      <c r="BW81" s="45"/>
      <c r="BX81" s="45"/>
      <c r="BY81" s="45"/>
      <c r="BZ81" s="46"/>
    </row>
    <row r="82" spans="1:78" ht="13.5" customHeight="1">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7"/>
      <c r="BM82" s="48"/>
      <c r="BN82" s="48"/>
      <c r="BO82" s="48"/>
      <c r="BP82" s="48"/>
      <c r="BQ82" s="48"/>
      <c r="BR82" s="48"/>
      <c r="BS82" s="48"/>
      <c r="BT82" s="48"/>
      <c r="BU82" s="48"/>
      <c r="BV82" s="48"/>
      <c r="BW82" s="48"/>
      <c r="BX82" s="48"/>
      <c r="BY82" s="48"/>
      <c r="BZ82" s="49"/>
    </row>
    <row r="83" spans="3:62" ht="13.5">
      <c r="C83" s="50" t="s">
        <v>30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2:15" ht="13.5" hidden="1">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2:15" ht="13.5" hidden="1">
      <c r="B85" s="12"/>
      <c r="C85" s="12"/>
      <c r="D85" s="12"/>
      <c r="E85" s="12" t="str">
        <f>データ!AI6</f>
        <v>【100.18】</v>
      </c>
      <c r="F85" s="12" t="str">
        <f>データ!AT6</f>
        <v>【10.64】</v>
      </c>
      <c r="G85" s="12" t="str">
        <f>データ!BE6</f>
        <v>【104.34】</v>
      </c>
      <c r="H85" s="12" t="str">
        <f>データ!BP6</f>
        <v>【245.36】</v>
      </c>
      <c r="I85" s="12" t="str">
        <f>データ!CA6</f>
        <v>【0.00】</v>
      </c>
      <c r="J85" s="12" t="str">
        <f>データ!CL6</f>
        <v>【48.89】</v>
      </c>
      <c r="K85" s="12" t="str">
        <f>データ!CW6</f>
        <v>【68.03】</v>
      </c>
      <c r="L85" s="12" t="str">
        <f>データ!DH6</f>
        <v>【94.07】</v>
      </c>
      <c r="M85" s="12" t="str">
        <f>データ!DS6</f>
        <v>【33.95】</v>
      </c>
      <c r="N85" s="12" t="str">
        <f>データ!ED6</f>
        <v>【1.02】</v>
      </c>
      <c r="O85" s="12" t="str">
        <f>データ!EO6</f>
        <v>【0.10】</v>
      </c>
    </row>
  </sheetData>
  <sheetProtection algorithmName="SHA-512" hashValue="TsPCvz5+FGnNsVmgOry0zlYeMzSmQVz3sNY5pSaNSOQf6kz7jcMbIt7Up5B0wstHBtqomHsEQT96V9r/ktkhpg==" saltValue="STokq1uG8iAV7aJSRGgmj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rintOptions horizontalCentered="1" verticalCentered="1"/>
  <pageMargins left="0.196850393700787" right="0.196850393700787" top="0.196850393700787" bottom="0.196850393700787" header="0.196850393700787" footer="0.196850393700787"/>
  <pageSetup orientation="landscape" paperSize="9" scale="52"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topLeftCell="A1"/>
  </sheetViews>
  <sheetFormatPr defaultRowHeight="13.5"/>
  <cols>
    <col min="2" max="144" width="11.875" customWidth="1"/>
  </cols>
  <sheetData>
    <row r="1" spans="1:145" ht="13.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ht="13.5">
      <c r="A2" s="14" t="s">
        <v>44</v>
      </c>
      <c r="B2" s="14">
        <f>COLUMN()-1</f>
        <v>1</v>
      </c>
      <c r="C2" s="14">
        <f t="shared" si="0" ref="C2:BS2">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1" ref="BT2:EE2">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si="2" ref="EF2:EO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ht="13.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ht="13.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5" ht="13.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5" s="22" customFormat="1" ht="13.5">
      <c r="A6" s="14" t="s">
        <v>95</v>
      </c>
      <c r="B6" s="19">
        <f>B7</f>
        <v>2021</v>
      </c>
      <c r="C6" s="19">
        <f t="shared" si="3" ref="C6:X6">C7</f>
        <v>110001</v>
      </c>
      <c r="D6" s="19">
        <f t="shared" si="3"/>
        <v>46</v>
      </c>
      <c r="E6" s="19">
        <f t="shared" si="3"/>
        <v>17</v>
      </c>
      <c r="F6" s="19">
        <f t="shared" si="3"/>
        <v>3</v>
      </c>
      <c r="G6" s="19">
        <f t="shared" si="3"/>
        <v>0</v>
      </c>
      <c r="H6" s="19" t="str">
        <f t="shared" si="3"/>
        <v>埼玉県</v>
      </c>
      <c r="I6" s="19" t="str">
        <f t="shared" si="3"/>
        <v>法適用</v>
      </c>
      <c r="J6" s="19" t="str">
        <f t="shared" si="3"/>
        <v>下水道事業</v>
      </c>
      <c r="K6" s="19" t="str">
        <f t="shared" si="3"/>
        <v>流域下水道</v>
      </c>
      <c r="L6" s="19" t="str">
        <f t="shared" si="3"/>
        <v>E1</v>
      </c>
      <c r="M6" s="19" t="str">
        <f t="shared" si="3"/>
        <v>自治体職員</v>
      </c>
      <c r="N6" s="20" t="str">
        <f t="shared" si="3"/>
        <v>-</v>
      </c>
      <c r="O6" s="20">
        <f t="shared" si="3"/>
        <v>81.48</v>
      </c>
      <c r="P6" s="20">
        <f t="shared" si="3"/>
        <v>86.22</v>
      </c>
      <c r="Q6" s="20">
        <f t="shared" si="3"/>
        <v>98.42</v>
      </c>
      <c r="R6" s="20">
        <f t="shared" si="3"/>
        <v>0</v>
      </c>
      <c r="S6" s="20">
        <f t="shared" si="3"/>
        <v>7385848</v>
      </c>
      <c r="T6" s="20">
        <f t="shared" si="3"/>
        <v>3797.75</v>
      </c>
      <c r="U6" s="20">
        <f t="shared" si="3"/>
        <v>1944.80</v>
      </c>
      <c r="V6" s="20">
        <f t="shared" si="3"/>
        <v>5602604</v>
      </c>
      <c r="W6" s="20">
        <f t="shared" si="3"/>
        <v>633.95000000000005</v>
      </c>
      <c r="X6" s="20">
        <f t="shared" si="3"/>
        <v>8837.61</v>
      </c>
      <c r="Y6" s="21">
        <f>IF(Y7="",NA(),Y7)</f>
        <v>102.55</v>
      </c>
      <c r="Z6" s="21">
        <f t="shared" si="4" ref="Z6:AH6">IF(Z7="",NA(),Z7)</f>
        <v>100.94</v>
      </c>
      <c r="AA6" s="21">
        <f t="shared" si="4"/>
        <v>104.16</v>
      </c>
      <c r="AB6" s="21">
        <f t="shared" si="4"/>
        <v>106.83</v>
      </c>
      <c r="AC6" s="21">
        <f t="shared" si="4"/>
        <v>104.36</v>
      </c>
      <c r="AD6" s="21">
        <f t="shared" si="4"/>
        <v>102.10</v>
      </c>
      <c r="AE6" s="21">
        <f t="shared" si="4"/>
        <v>98.64</v>
      </c>
      <c r="AF6" s="21">
        <f t="shared" si="4"/>
        <v>100.49</v>
      </c>
      <c r="AG6" s="21">
        <f t="shared" si="4"/>
        <v>101.63</v>
      </c>
      <c r="AH6" s="21">
        <f t="shared" si="4"/>
        <v>100.14</v>
      </c>
      <c r="AI6" s="20" t="str">
        <f>IF(AI7="","",IF(AI7="-","【-】","【"&amp;SUBSTITUTE(TEXT(AI7,"#,##0.00"),"-","△")&amp;"】"))</f>
        <v>【100.18】</v>
      </c>
      <c r="AJ6" s="20">
        <f>IF(AJ7="",NA(),AJ7)</f>
        <v>0</v>
      </c>
      <c r="AK6" s="20">
        <f t="shared" si="5" ref="AK6:AS6">IF(AK7="",NA(),AK7)</f>
        <v>0</v>
      </c>
      <c r="AL6" s="20">
        <f t="shared" si="5"/>
        <v>0</v>
      </c>
      <c r="AM6" s="20">
        <f t="shared" si="5"/>
        <v>0</v>
      </c>
      <c r="AN6" s="20">
        <f t="shared" si="5"/>
        <v>0</v>
      </c>
      <c r="AO6" s="20">
        <f t="shared" si="5"/>
        <v>0</v>
      </c>
      <c r="AP6" s="21">
        <f t="shared" si="5"/>
        <v>9.50</v>
      </c>
      <c r="AQ6" s="21">
        <f t="shared" si="5"/>
        <v>7.27</v>
      </c>
      <c r="AR6" s="21">
        <f t="shared" si="5"/>
        <v>9.10</v>
      </c>
      <c r="AS6" s="21">
        <f t="shared" si="5"/>
        <v>10.71</v>
      </c>
      <c r="AT6" s="20" t="str">
        <f>IF(AT7="","",IF(AT7="-","【-】","【"&amp;SUBSTITUTE(TEXT(AT7,"#,##0.00"),"-","△")&amp;"】"))</f>
        <v>【10.64】</v>
      </c>
      <c r="AU6" s="21">
        <f>IF(AU7="",NA(),AU7)</f>
        <v>129.63999999999999</v>
      </c>
      <c r="AV6" s="21">
        <f t="shared" si="6" ref="AV6:BD6">IF(AV7="",NA(),AV7)</f>
        <v>125.52</v>
      </c>
      <c r="AW6" s="21">
        <f t="shared" si="6"/>
        <v>153.32</v>
      </c>
      <c r="AX6" s="21">
        <f t="shared" si="6"/>
        <v>171.18</v>
      </c>
      <c r="AY6" s="21">
        <f t="shared" si="6"/>
        <v>172.53</v>
      </c>
      <c r="AZ6" s="21">
        <f t="shared" si="6"/>
        <v>142.66999999999999</v>
      </c>
      <c r="BA6" s="21">
        <f t="shared" si="6"/>
        <v>95.77</v>
      </c>
      <c r="BB6" s="21">
        <f t="shared" si="6"/>
        <v>97.37</v>
      </c>
      <c r="BC6" s="21">
        <f t="shared" si="6"/>
        <v>101.14</v>
      </c>
      <c r="BD6" s="21">
        <f t="shared" si="6"/>
        <v>104.74</v>
      </c>
      <c r="BE6" s="20" t="str">
        <f>IF(BE7="","",IF(BE7="-","【-】","【"&amp;SUBSTITUTE(TEXT(BE7,"#,##0.00"),"-","△")&amp;"】"))</f>
        <v>【104.34】</v>
      </c>
      <c r="BF6" s="21">
        <f>IF(BF7="",NA(),BF7)</f>
        <v>61.55</v>
      </c>
      <c r="BG6" s="21">
        <f t="shared" si="7" ref="BG6:BO6">IF(BG7="",NA(),BG7)</f>
        <v>60.79</v>
      </c>
      <c r="BH6" s="21">
        <f t="shared" si="7"/>
        <v>74.47</v>
      </c>
      <c r="BI6" s="21">
        <f t="shared" si="7"/>
        <v>85.59</v>
      </c>
      <c r="BJ6" s="21">
        <f t="shared" si="7"/>
        <v>86.04</v>
      </c>
      <c r="BK6" s="21">
        <f t="shared" si="7"/>
        <v>337.85</v>
      </c>
      <c r="BL6" s="21">
        <f t="shared" si="7"/>
        <v>290.94</v>
      </c>
      <c r="BM6" s="21">
        <f t="shared" si="7"/>
        <v>287.39</v>
      </c>
      <c r="BN6" s="21">
        <f t="shared" si="7"/>
        <v>255.67</v>
      </c>
      <c r="BO6" s="21">
        <f t="shared" si="7"/>
        <v>242.44</v>
      </c>
      <c r="BP6" s="20" t="str">
        <f>IF(BP7="","",IF(BP7="-","【-】","【"&amp;SUBSTITUTE(TEXT(BP7,"#,##0.00"),"-","△")&amp;"】"))</f>
        <v>【245.36】</v>
      </c>
      <c r="BQ6" s="20">
        <f>IF(BQ7="",NA(),BQ7)</f>
        <v>0</v>
      </c>
      <c r="BR6" s="20">
        <f t="shared" si="8" ref="BR6:BZ6">IF(BR7="",NA(),BR7)</f>
        <v>0</v>
      </c>
      <c r="BS6" s="20">
        <f t="shared" si="8"/>
        <v>0</v>
      </c>
      <c r="BT6" s="20">
        <f t="shared" si="8"/>
        <v>0</v>
      </c>
      <c r="BU6" s="20">
        <f t="shared" si="8"/>
        <v>0</v>
      </c>
      <c r="BV6" s="20">
        <f t="shared" si="8"/>
        <v>0</v>
      </c>
      <c r="BW6" s="20">
        <f t="shared" si="8"/>
        <v>0</v>
      </c>
      <c r="BX6" s="20">
        <f t="shared" si="8"/>
        <v>0</v>
      </c>
      <c r="BY6" s="20">
        <f t="shared" si="8"/>
        <v>0</v>
      </c>
      <c r="BZ6" s="20">
        <f t="shared" si="8"/>
        <v>0</v>
      </c>
      <c r="CA6" s="20" t="str">
        <f>IF(CA7="","",IF(CA7="-","【-】","【"&amp;SUBSTITUTE(TEXT(CA7,"#,##0.00"),"-","△")&amp;"】"))</f>
        <v>【0.00】</v>
      </c>
      <c r="CB6" s="21">
        <f>IF(CB7="",NA(),CB7)</f>
        <v>32.450000000000003</v>
      </c>
      <c r="CC6" s="21">
        <f t="shared" si="9" ref="CC6:CK6">IF(CC7="",NA(),CC7)</f>
        <v>33.619999999999997</v>
      </c>
      <c r="CD6" s="21">
        <f t="shared" si="9"/>
        <v>31.14</v>
      </c>
      <c r="CE6" s="21">
        <f t="shared" si="9"/>
        <v>29.41</v>
      </c>
      <c r="CF6" s="21">
        <f t="shared" si="9"/>
        <v>31.14</v>
      </c>
      <c r="CG6" s="21">
        <f t="shared" si="9"/>
        <v>56.65</v>
      </c>
      <c r="CH6" s="21">
        <f t="shared" si="9"/>
        <v>55.61</v>
      </c>
      <c r="CI6" s="21">
        <f t="shared" si="9"/>
        <v>50.64</v>
      </c>
      <c r="CJ6" s="21">
        <f t="shared" si="9"/>
        <v>50.67</v>
      </c>
      <c r="CK6" s="21">
        <f t="shared" si="9"/>
        <v>48.70</v>
      </c>
      <c r="CL6" s="20" t="str">
        <f>IF(CL7="","",IF(CL7="-","【-】","【"&amp;SUBSTITUTE(TEXT(CL7,"#,##0.00"),"-","△")&amp;"】"))</f>
        <v>【48.89】</v>
      </c>
      <c r="CM6" s="21">
        <f>IF(CM7="",NA(),CM7)</f>
        <v>63.21</v>
      </c>
      <c r="CN6" s="21">
        <f t="shared" si="10" ref="CN6:CV6">IF(CN7="",NA(),CN7)</f>
        <v>62.38</v>
      </c>
      <c r="CO6" s="21">
        <f t="shared" si="10"/>
        <v>68.87</v>
      </c>
      <c r="CP6" s="21">
        <f t="shared" si="10"/>
        <v>69.12</v>
      </c>
      <c r="CQ6" s="21">
        <f t="shared" si="10"/>
        <v>66.680000000000007</v>
      </c>
      <c r="CR6" s="21">
        <f t="shared" si="10"/>
        <v>65.33</v>
      </c>
      <c r="CS6" s="21">
        <f t="shared" si="10"/>
        <v>66.11</v>
      </c>
      <c r="CT6" s="21">
        <f t="shared" si="10"/>
        <v>67.209999999999994</v>
      </c>
      <c r="CU6" s="21">
        <f t="shared" si="10"/>
        <v>68.20</v>
      </c>
      <c r="CV6" s="21">
        <f t="shared" si="10"/>
        <v>68.05</v>
      </c>
      <c r="CW6" s="20" t="str">
        <f>IF(CW7="","",IF(CW7="-","【-】","【"&amp;SUBSTITUTE(TEXT(CW7,"#,##0.00"),"-","△")&amp;"】"))</f>
        <v>【68.03】</v>
      </c>
      <c r="CX6" s="21">
        <f>IF(CX7="",NA(),CX7)</f>
        <v>96.09</v>
      </c>
      <c r="CY6" s="21">
        <f t="shared" si="11" ref="CY6:DG6">IF(CY7="",NA(),CY7)</f>
        <v>96.19</v>
      </c>
      <c r="CZ6" s="21">
        <f t="shared" si="11"/>
        <v>96.18</v>
      </c>
      <c r="DA6" s="21">
        <f t="shared" si="11"/>
        <v>96.25</v>
      </c>
      <c r="DB6" s="21">
        <f t="shared" si="11"/>
        <v>96.34</v>
      </c>
      <c r="DC6" s="21">
        <f t="shared" si="11"/>
        <v>92.64</v>
      </c>
      <c r="DD6" s="21">
        <f t="shared" si="11"/>
        <v>92.98</v>
      </c>
      <c r="DE6" s="21">
        <f t="shared" si="11"/>
        <v>93.21</v>
      </c>
      <c r="DF6" s="21">
        <f t="shared" si="11"/>
        <v>94.01</v>
      </c>
      <c r="DG6" s="21">
        <f t="shared" si="11"/>
        <v>94.14</v>
      </c>
      <c r="DH6" s="20" t="str">
        <f>IF(DH7="","",IF(DH7="-","【-】","【"&amp;SUBSTITUTE(TEXT(DH7,"#,##0.00"),"-","△")&amp;"】"))</f>
        <v>【94.07】</v>
      </c>
      <c r="DI6" s="21">
        <f>IF(DI7="",NA(),DI7)</f>
        <v>30.96</v>
      </c>
      <c r="DJ6" s="21">
        <f t="shared" si="12" ref="DJ6:DR6">IF(DJ7="",NA(),DJ7)</f>
        <v>34.06</v>
      </c>
      <c r="DK6" s="21">
        <f t="shared" si="12"/>
        <v>36.47</v>
      </c>
      <c r="DL6" s="21">
        <f t="shared" si="12"/>
        <v>39.549999999999997</v>
      </c>
      <c r="DM6" s="21">
        <f t="shared" si="12"/>
        <v>41.39</v>
      </c>
      <c r="DN6" s="21">
        <f t="shared" si="12"/>
        <v>44.38</v>
      </c>
      <c r="DO6" s="21">
        <f t="shared" si="12"/>
        <v>48.81</v>
      </c>
      <c r="DP6" s="21">
        <f t="shared" si="12"/>
        <v>39.35</v>
      </c>
      <c r="DQ6" s="21">
        <f t="shared" si="12"/>
        <v>31.96</v>
      </c>
      <c r="DR6" s="21">
        <f t="shared" si="12"/>
        <v>34.17</v>
      </c>
      <c r="DS6" s="20" t="str">
        <f>IF(DS7="","",IF(DS7="-","【-】","【"&amp;SUBSTITUTE(TEXT(DS7,"#,##0.00"),"-","△")&amp;"】"))</f>
        <v>【33.95】</v>
      </c>
      <c r="DT6" s="20">
        <f>IF(DT7="",NA(),DT7)</f>
        <v>0</v>
      </c>
      <c r="DU6" s="20">
        <f t="shared" si="13" ref="DU6:EC6">IF(DU7="",NA(),DU7)</f>
        <v>0</v>
      </c>
      <c r="DV6" s="20">
        <f t="shared" si="13"/>
        <v>0</v>
      </c>
      <c r="DW6" s="20">
        <f t="shared" si="13"/>
        <v>0</v>
      </c>
      <c r="DX6" s="20">
        <f t="shared" si="13"/>
        <v>0</v>
      </c>
      <c r="DY6" s="20">
        <f t="shared" si="13"/>
        <v>0</v>
      </c>
      <c r="DZ6" s="20">
        <f t="shared" si="13"/>
        <v>0</v>
      </c>
      <c r="EA6" s="21">
        <f t="shared" si="13"/>
        <v>1.17</v>
      </c>
      <c r="EB6" s="21">
        <f t="shared" si="13"/>
        <v>0.93</v>
      </c>
      <c r="EC6" s="21">
        <f t="shared" si="13"/>
        <v>1.04</v>
      </c>
      <c r="ED6" s="20" t="str">
        <f>IF(ED7="","",IF(ED7="-","【-】","【"&amp;SUBSTITUTE(TEXT(ED7,"#,##0.00"),"-","△")&amp;"】"))</f>
        <v>【1.02】</v>
      </c>
      <c r="EE6" s="21">
        <f>IF(EE7="",NA(),EE7)</f>
        <v>0.04</v>
      </c>
      <c r="EF6" s="21">
        <f t="shared" si="14" ref="EF6:EN6">IF(EF7="",NA(),EF7)</f>
        <v>0.10</v>
      </c>
      <c r="EG6" s="21">
        <f t="shared" si="14"/>
        <v>0.12</v>
      </c>
      <c r="EH6" s="21">
        <f t="shared" si="14"/>
        <v>0.28000000000000003</v>
      </c>
      <c r="EI6" s="21">
        <f t="shared" si="14"/>
        <v>0.09</v>
      </c>
      <c r="EJ6" s="21">
        <f t="shared" si="14"/>
        <v>0.17</v>
      </c>
      <c r="EK6" s="21">
        <f t="shared" si="14"/>
        <v>0.05</v>
      </c>
      <c r="EL6" s="21">
        <f t="shared" si="14"/>
        <v>0.070000000000000007</v>
      </c>
      <c r="EM6" s="21">
        <f t="shared" si="14"/>
        <v>1.87</v>
      </c>
      <c r="EN6" s="21">
        <f t="shared" si="14"/>
        <v>0.10</v>
      </c>
      <c r="EO6" s="20" t="str">
        <f>IF(EO7="","",IF(EO7="-","【-】","【"&amp;SUBSTITUTE(TEXT(EO7,"#,##0.00"),"-","△")&amp;"】"))</f>
        <v>【0.10】</v>
      </c>
    </row>
    <row r="7" spans="1:145" s="22" customFormat="1" ht="13.5">
      <c r="A7" s="14"/>
      <c r="B7" s="23">
        <v>2021</v>
      </c>
      <c r="C7" s="23">
        <v>110001</v>
      </c>
      <c r="D7" s="23">
        <v>46</v>
      </c>
      <c r="E7" s="23">
        <v>17</v>
      </c>
      <c r="F7" s="23">
        <v>3</v>
      </c>
      <c r="G7" s="23">
        <v>0</v>
      </c>
      <c r="H7" s="23" t="s">
        <v>96</v>
      </c>
      <c r="I7" s="23" t="s">
        <v>97</v>
      </c>
      <c r="J7" s="23" t="s">
        <v>98</v>
      </c>
      <c r="K7" s="23" t="s">
        <v>99</v>
      </c>
      <c r="L7" s="23" t="s">
        <v>100</v>
      </c>
      <c r="M7" s="23" t="s">
        <v>101</v>
      </c>
      <c r="N7" s="24" t="s">
        <v>102</v>
      </c>
      <c r="O7" s="24">
        <v>81.48</v>
      </c>
      <c r="P7" s="24">
        <v>86.22</v>
      </c>
      <c r="Q7" s="24">
        <v>98.42</v>
      </c>
      <c r="R7" s="24">
        <v>0</v>
      </c>
      <c r="S7" s="24">
        <v>7385848</v>
      </c>
      <c r="T7" s="24">
        <v>3797.75</v>
      </c>
      <c r="U7" s="24">
        <v>1944.80</v>
      </c>
      <c r="V7" s="24">
        <v>5602604</v>
      </c>
      <c r="W7" s="24">
        <v>633.95000000000005</v>
      </c>
      <c r="X7" s="24">
        <v>8837.61</v>
      </c>
      <c r="Y7" s="24">
        <v>102.55</v>
      </c>
      <c r="Z7" s="24">
        <v>100.94</v>
      </c>
      <c r="AA7" s="24">
        <v>104.16</v>
      </c>
      <c r="AB7" s="24">
        <v>106.83</v>
      </c>
      <c r="AC7" s="24">
        <v>104.36</v>
      </c>
      <c r="AD7" s="24">
        <v>102.10</v>
      </c>
      <c r="AE7" s="24">
        <v>98.64</v>
      </c>
      <c r="AF7" s="24">
        <v>100.49</v>
      </c>
      <c r="AG7" s="24">
        <v>101.63</v>
      </c>
      <c r="AH7" s="24">
        <v>100.14</v>
      </c>
      <c r="AI7" s="24">
        <v>100.18</v>
      </c>
      <c r="AJ7" s="24">
        <v>0</v>
      </c>
      <c r="AK7" s="24">
        <v>0</v>
      </c>
      <c r="AL7" s="24">
        <v>0</v>
      </c>
      <c r="AM7" s="24">
        <v>0</v>
      </c>
      <c r="AN7" s="24">
        <v>0</v>
      </c>
      <c r="AO7" s="24">
        <v>0</v>
      </c>
      <c r="AP7" s="24">
        <v>9.50</v>
      </c>
      <c r="AQ7" s="24">
        <v>7.27</v>
      </c>
      <c r="AR7" s="24">
        <v>9.10</v>
      </c>
      <c r="AS7" s="24">
        <v>10.71</v>
      </c>
      <c r="AT7" s="24">
        <v>10.64</v>
      </c>
      <c r="AU7" s="24">
        <v>129.63999999999999</v>
      </c>
      <c r="AV7" s="24">
        <v>125.52</v>
      </c>
      <c r="AW7" s="24">
        <v>153.32</v>
      </c>
      <c r="AX7" s="24">
        <v>171.18</v>
      </c>
      <c r="AY7" s="24">
        <v>172.53</v>
      </c>
      <c r="AZ7" s="24">
        <v>142.66999999999999</v>
      </c>
      <c r="BA7" s="24">
        <v>95.77</v>
      </c>
      <c r="BB7" s="24">
        <v>97.37</v>
      </c>
      <c r="BC7" s="24">
        <v>101.14</v>
      </c>
      <c r="BD7" s="24">
        <v>104.74</v>
      </c>
      <c r="BE7" s="24">
        <v>104.34</v>
      </c>
      <c r="BF7" s="24">
        <v>61.55</v>
      </c>
      <c r="BG7" s="24">
        <v>60.79</v>
      </c>
      <c r="BH7" s="24">
        <v>74.47</v>
      </c>
      <c r="BI7" s="24">
        <v>85.59</v>
      </c>
      <c r="BJ7" s="24">
        <v>86.04</v>
      </c>
      <c r="BK7" s="24">
        <v>337.85</v>
      </c>
      <c r="BL7" s="24">
        <v>290.94</v>
      </c>
      <c r="BM7" s="24">
        <v>287.39</v>
      </c>
      <c r="BN7" s="24">
        <v>255.67</v>
      </c>
      <c r="BO7" s="24">
        <v>242.44</v>
      </c>
      <c r="BP7" s="24">
        <v>245.36</v>
      </c>
      <c r="BQ7" s="24">
        <v>0</v>
      </c>
      <c r="BR7" s="24">
        <v>0</v>
      </c>
      <c r="BS7" s="24">
        <v>0</v>
      </c>
      <c r="BT7" s="24">
        <v>0</v>
      </c>
      <c r="BU7" s="24">
        <v>0</v>
      </c>
      <c r="BV7" s="24">
        <v>0</v>
      </c>
      <c r="BW7" s="24">
        <v>0</v>
      </c>
      <c r="BX7" s="24">
        <v>0</v>
      </c>
      <c r="BY7" s="24">
        <v>0</v>
      </c>
      <c r="BZ7" s="24">
        <v>0</v>
      </c>
      <c r="CA7" s="24">
        <v>0</v>
      </c>
      <c r="CB7" s="24">
        <v>32.450000000000003</v>
      </c>
      <c r="CC7" s="24">
        <v>33.619999999999997</v>
      </c>
      <c r="CD7" s="24">
        <v>31.14</v>
      </c>
      <c r="CE7" s="24">
        <v>29.41</v>
      </c>
      <c r="CF7" s="24">
        <v>31.14</v>
      </c>
      <c r="CG7" s="24">
        <v>56.65</v>
      </c>
      <c r="CH7" s="24">
        <v>55.61</v>
      </c>
      <c r="CI7" s="24">
        <v>50.64</v>
      </c>
      <c r="CJ7" s="24">
        <v>50.67</v>
      </c>
      <c r="CK7" s="24">
        <v>48.70</v>
      </c>
      <c r="CL7" s="24">
        <v>48.89</v>
      </c>
      <c r="CM7" s="24">
        <v>63.21</v>
      </c>
      <c r="CN7" s="24">
        <v>62.38</v>
      </c>
      <c r="CO7" s="24">
        <v>68.87</v>
      </c>
      <c r="CP7" s="24">
        <v>69.12</v>
      </c>
      <c r="CQ7" s="24">
        <v>66.680000000000007</v>
      </c>
      <c r="CR7" s="24">
        <v>65.33</v>
      </c>
      <c r="CS7" s="24">
        <v>66.11</v>
      </c>
      <c r="CT7" s="24">
        <v>67.209999999999994</v>
      </c>
      <c r="CU7" s="24">
        <v>68.20</v>
      </c>
      <c r="CV7" s="24">
        <v>68.05</v>
      </c>
      <c r="CW7" s="24">
        <v>68.03</v>
      </c>
      <c r="CX7" s="24">
        <v>96.09</v>
      </c>
      <c r="CY7" s="24">
        <v>96.19</v>
      </c>
      <c r="CZ7" s="24">
        <v>96.18</v>
      </c>
      <c r="DA7" s="24">
        <v>96.25</v>
      </c>
      <c r="DB7" s="24">
        <v>96.34</v>
      </c>
      <c r="DC7" s="24">
        <v>92.64</v>
      </c>
      <c r="DD7" s="24">
        <v>92.98</v>
      </c>
      <c r="DE7" s="24">
        <v>93.21</v>
      </c>
      <c r="DF7" s="24">
        <v>94.01</v>
      </c>
      <c r="DG7" s="24">
        <v>94.14</v>
      </c>
      <c r="DH7" s="24">
        <v>94.07</v>
      </c>
      <c r="DI7" s="24">
        <v>30.96</v>
      </c>
      <c r="DJ7" s="24">
        <v>34.06</v>
      </c>
      <c r="DK7" s="24">
        <v>36.47</v>
      </c>
      <c r="DL7" s="24">
        <v>39.549999999999997</v>
      </c>
      <c r="DM7" s="24">
        <v>41.39</v>
      </c>
      <c r="DN7" s="24">
        <v>44.38</v>
      </c>
      <c r="DO7" s="24">
        <v>48.81</v>
      </c>
      <c r="DP7" s="24">
        <v>39.35</v>
      </c>
      <c r="DQ7" s="24">
        <v>31.96</v>
      </c>
      <c r="DR7" s="24">
        <v>34.17</v>
      </c>
      <c r="DS7" s="24">
        <v>33.950000000000003</v>
      </c>
      <c r="DT7" s="24">
        <v>0</v>
      </c>
      <c r="DU7" s="24">
        <v>0</v>
      </c>
      <c r="DV7" s="24">
        <v>0</v>
      </c>
      <c r="DW7" s="24">
        <v>0</v>
      </c>
      <c r="DX7" s="24">
        <v>0</v>
      </c>
      <c r="DY7" s="24">
        <v>0</v>
      </c>
      <c r="DZ7" s="24">
        <v>0</v>
      </c>
      <c r="EA7" s="24">
        <v>1.17</v>
      </c>
      <c r="EB7" s="24">
        <v>0.93</v>
      </c>
      <c r="EC7" s="24">
        <v>1.04</v>
      </c>
      <c r="ED7" s="24">
        <v>1.02</v>
      </c>
      <c r="EE7" s="24">
        <v>0.04</v>
      </c>
      <c r="EF7" s="24">
        <v>0.10</v>
      </c>
      <c r="EG7" s="24">
        <v>0.12</v>
      </c>
      <c r="EH7" s="24">
        <v>0.28000000000000003</v>
      </c>
      <c r="EI7" s="24">
        <v>0.09</v>
      </c>
      <c r="EJ7" s="24">
        <v>0.17</v>
      </c>
      <c r="EK7" s="24">
        <v>0.05</v>
      </c>
      <c r="EL7" s="24">
        <v>0.070000000000000007</v>
      </c>
      <c r="EM7" s="24">
        <v>1.87</v>
      </c>
      <c r="EN7" s="24">
        <v>0.10</v>
      </c>
      <c r="EO7" s="24">
        <v>0.10</v>
      </c>
    </row>
    <row r="8" spans="25:148" ht="13.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3" ht="13.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6" ht="13.5">
      <c r="A10" s="26" t="s">
        <v>46</v>
      </c>
      <c r="B10" s="27">
        <f t="shared" si="15" ref="B10:C10">DATEVALUE($B7+12-B11&amp;"/1/"&amp;B12)</f>
        <v>47119</v>
      </c>
      <c r="C10" s="27">
        <f t="shared" si="15"/>
        <v>47484</v>
      </c>
      <c r="D10" s="28">
        <f>DATEVALUE($B7+12-D11&amp;"/1/"&amp;D12)</f>
        <v>47849</v>
      </c>
      <c r="E10" s="28">
        <f>DATEVALUE($B7+12-E11&amp;"/1/"&amp;E12)</f>
        <v>48215</v>
      </c>
      <c r="F10" s="28">
        <f>DATEVALUE($B7+12-F11&amp;"/1/"&amp;F12)</f>
        <v>48582</v>
      </c>
    </row>
    <row r="11" spans="2:7" ht="13.5">
      <c r="B11">
        <v>4</v>
      </c>
      <c r="C11">
        <v>3</v>
      </c>
      <c r="D11">
        <v>2</v>
      </c>
      <c r="E11">
        <v>1</v>
      </c>
      <c r="F11">
        <v>0</v>
      </c>
      <c r="G11" t="s">
        <v>108</v>
      </c>
    </row>
    <row r="12" spans="2:7" ht="13.5">
      <c r="B12">
        <v>1</v>
      </c>
      <c r="C12">
        <v>1</v>
      </c>
      <c r="D12">
        <v>1</v>
      </c>
      <c r="E12">
        <v>2</v>
      </c>
      <c r="F12">
        <v>3</v>
      </c>
      <c r="G12" t="s">
        <v>109</v>
      </c>
    </row>
    <row r="13" spans="2:7" ht="13.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ageMargins left="0.7" right="0.7" top="0.75" bottom="0.75" header="0.3" footer="0.3"/>
  <pageSetup orientation="portrait" paperSize="9" r:id="rId1"/>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Template/>
  <Manager>公営企業課</Manager>
  <Company>総務省</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埼玉県</cp:lastModifiedBy>
  <cp:lastPrinted>2023-01-19T15:51:00Z</cp:lastPrinted>
  <dcterms:created xsi:type="dcterms:W3CDTF">2023-01-12T23:36:23Z</dcterms:created>
  <dcterms:modified xsi:type="dcterms:W3CDTF">2023-01-27T08:30:52Z</dcterms:modified>
  <cp:category/>
  <cp:contentType/>
  <cp:contentStatus/>
</cp:coreProperties>
</file>