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36540\Box\【02_課所共有】07_01_保健医療政策課\R04年度\07県立病院担当\41_県立病院担当全般\41_01_県立病院担当全般\41_01_060_県立病院担当全般　照会・回答（１月～３月）\【機構に依頼中（0123〆）】0126〆_公営企業に係る経営比較分析表（令和３年度決算）の分析等について（依頼）\回答\修正版\"/>
    </mc:Choice>
  </mc:AlternateContent>
  <workbookProtection workbookAlgorithmName="SHA-512" workbookHashValue="NyXYJwqgtJyDwrzUlu7CKfyxuQo8MBZcok6sZGR3+qq3TPaXJC88ckflGYNnHuMItUpRZ1yxoUXCfIAyLmp/hg==" workbookSaltValue="pUvgIQFVpMqv5Hctko8wTQ==" workbookSpinCount="100000" lockStructure="1"/>
  <bookViews>
    <workbookView xWindow="-120" yWindow="-120" windowWidth="20730" windowHeight="1104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<sst xmlns="http://schemas.openxmlformats.org/spreadsheetml/2006/main" count="416" uniqueCount="180">
  <si>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</si>
  <si>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</si>
  <si>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</si>
  <si>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</si>
  <si>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</si>
  <si>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</si>
  <si>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</si>
  <si>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</si>
  <si>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</si>
  <si>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</si>
  <si>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</si>
  <si>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</si>
  <si>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</si>
  <si>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</si>
  <si>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</si>
  <si>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</si>
  <si>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</si>
  <si>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</si>
  <si>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</si>
  <si>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</si>
  <si>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</si>
  <si>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</si>
  <si>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</si>
  <si>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</si>
  <si>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</si>
  <si>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</si>
  <si>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</si>
  <si>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</si>
  <si>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</si>
  <si>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</si>
  <si>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</si>
  <si>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</si>
  <si>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</si>
  <si>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</si>
  <si>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</si>
  <si>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</si>
  <si>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</si>
  <si>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</si>
  <si>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</si>
  <si>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</si>
  <si>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</si>
  <si>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</si>
  <si>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</si>
  <si>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</si>
  <si>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</si>
  <si>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</si>
  <si>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</si>
  <si>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</si>
  <si>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</si>
  <si>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</si>
  <si>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</si>
  <si>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</si>
  <si>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</si>
  <si>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</si>
  <si>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</si>
  <si>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</si>
  <si>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</si>
  <si>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</si>
  <si>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</si>
  <si>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</si>
  <si>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</si>
  <si>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</si>
  <si>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</si>
  <si>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</si>
  <si>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</si>
  <si>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</si>
  <si>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</si>
  <si>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</si>
  <si>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</si>
  <si>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</si>
  <si>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</si>
  <si>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</si>
  <si>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</si>
  <si>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</si>
  <si>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</si>
  <si>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</si>
  <si>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</si>
  <si>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</si>
  <si>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</si>
  <si>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</si>
  <si>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</si>
  <si>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</si>
  <si>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</si>
  <si>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</si>
  <si>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</si>
  <si>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</si>
  <si>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</si>
  <si>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</si>
  <si>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</si>
  <si>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</si>
  <si>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</si>
  <si>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</si>
  <si>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</si>
  <si>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</si>
  <si>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</si>
  <si>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</si>
  <si>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</si>
  <si>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</si>
  <si>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</si>
  <si>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</si>
  <si>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</si>
  <si>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</si>
  <si>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</si>
  <si>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</si>
  <si>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</si>
  <si>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</si>
  <si>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</si>
  <si>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</si>
  <si>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</si>
  <si>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</si>
  <si>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</si>
  <si>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</si>
  <si>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</si>
  <si>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</si>
  <si>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</si>
  <si>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</si>
  <si>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</si>
  <si>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</si>
  <si>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</si>
  <si>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</si>
  <si>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</si>
  <si>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</si>
  <si>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</si>
  <si>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</si>
  <si>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</si>
  <si>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</si>
  <si>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</si>
  <si>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</si>
  <si>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</si>
  <si>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</si>
  <si>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</si>
  <si>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</si>
  <si>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</si>
  <si>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</si>
  <si>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</si>
  <si>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</si>
  <si>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</si>
  <si>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</si>
  <si>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</si>
  <si>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</si>
  <si>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</si>
  <si>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</si>
  <si>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</si>
  <si>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</si>
  <si>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</si>
  <si>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</si>
  <si>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</si>
  <si>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</si>
  <si>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</si>
  <si>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</si>
  <si>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</si>
  <si>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</si>
  <si>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</si>
  <si>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</si>
  <si>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</si>
  <si>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</si>
  <si>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</si>
  <si>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</si>
  <si>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地方独立行政法人埼玉県立病院機構</t>
  </si>
  <si>
    <t>小児医療センター</t>
  </si>
  <si>
    <t>地方独立行政法人</t>
  </si>
  <si>
    <t>病院事業</t>
  </si>
  <si>
    <t>一般病院</t>
  </si>
  <si>
    <t>300床以上～400床未満</t>
  </si>
  <si>
    <t>非設置</t>
  </si>
  <si>
    <t>直営</t>
  </si>
  <si>
    <t>対象</t>
  </si>
  <si>
    <t>透 I 未 訓 ガ</t>
  </si>
  <si>
    <t>救 臨 災 地</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</si>
  <si>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</si>
  <si>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</si>
  <si>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</si>
  <si>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</si>
  <si>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</si>
  <si>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</si>
  <si>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</si>
  <si>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生児に対する高度医療をはじめとして、一般の医療機関では対応困難な小児疾患の診療を行う小児専門医療機関である。平成28年度に新病院へ移転し、隣接するさいたま赤十字病院と連携することで総合周産期母子医療センターの指定を受けている。
　令和3年度は、超低出生体重児の受入れをはじめとした総合周産期医療や小児救命救急医療、がんゲノム医療を推進、生体肝移植は全国トップクラスの件数を実施するなど、地域医療機関で対応が困難な高度で専門的な小児医療を提供した。</t>
    <rPh sb="117" eb="119">
      <t>レイワ</t>
    </rPh>
    <rPh sb="120" eb="122">
      <t>ネンド</t>
    </rPh>
    <phoneticPr fontId="4"/>
  </si>
  <si>
    <t>　新病院に移転後、さいたま赤十字病院と連携して総合周産期母子医療センターとして運営し、重篤な新生児の受入れに尽力している。小児がん拠点病院にも指定されており、関東全域の小児がん診療の向上にも貢献している。そのほか、生体肝移植を実施するなど先進的な医療を提供している。
　また、移転後の新病院では入院・外来患者数とも増加しており、PICU/HCUと一般病床との連携により効率的なベッドコントロールを行っている。今後は重症患者の集中化が進むと予測されていることから、第3次医療機関としての役割・機能を維持していく必要がある。</t>
    <rPh sb="113" eb="115">
      <t>ジッシ</t>
    </rPh>
    <rPh sb="119" eb="121">
      <t>センシン</t>
    </rPh>
    <rPh sb="121" eb="122">
      <t>テキ</t>
    </rPh>
    <rPh sb="123" eb="125">
      <t>イリョウ</t>
    </rPh>
    <rPh sb="126" eb="128">
      <t>テイキョウ</t>
    </rPh>
    <phoneticPr fontId="4"/>
  </si>
  <si>
    <t>　①経常収支比率、②医業収支比率、④病床利用率は、患者数が増え入院・外来収益が増加したこと等により昨年度から上昇し、①経常収支比率は100％を上回った。
　③累積欠損比率は、前年度77.0％であったが、地独化に伴い累積欠損を解消したため0.0％となっている。
　⑤入院患者1人1日当たり収益は、ゾルゲンスマ、キムリア等高額医薬品の使用が前年度から増加していること等により上昇した。
　⑥外来患者1人1日当たり収益は、前年度から450円低下したものの、他病院平均に比べ高い水準となっている。
　⑦職員給与費対医業収益比率と⑧材料費対医業収益比率は、独法化して医業収益に代わり営業収益が算式に使われることになったため、前年度の⑦68.0％、⑧31.5％を下回った。</t>
    <rPh sb="2" eb="8">
      <t>ケイジョウシュウシヒリツ</t>
    </rPh>
    <rPh sb="10" eb="16">
      <t>イギョウシュウシヒリツ</t>
    </rPh>
    <rPh sb="18" eb="23">
      <t>ビョウショウリヨウリツ</t>
    </rPh>
    <rPh sb="25" eb="28">
      <t>カンジャスウ</t>
    </rPh>
    <rPh sb="34" eb="36">
      <t>ガイライ</t>
    </rPh>
    <rPh sb="49" eb="52">
      <t>サクネンド</t>
    </rPh>
    <rPh sb="59" eb="65">
      <t>ケイジョウシュウシヒリツ</t>
    </rPh>
    <rPh sb="71" eb="73">
      <t>ウワマワ</t>
    </rPh>
    <rPh sb="132" eb="134">
      <t>ニュウイン</t>
    </rPh>
    <rPh sb="158" eb="159">
      <t>トウ</t>
    </rPh>
    <rPh sb="159" eb="164">
      <t>コウガクイヤクヒン</t>
    </rPh>
    <rPh sb="165" eb="167">
      <t>シヨウ</t>
    </rPh>
    <rPh sb="168" eb="171">
      <t>ゼンネンド</t>
    </rPh>
    <rPh sb="173" eb="175">
      <t>ゾウカ</t>
    </rPh>
    <rPh sb="181" eb="182">
      <t>トウ</t>
    </rPh>
    <rPh sb="185" eb="187">
      <t>ジョウショウ</t>
    </rPh>
    <phoneticPr fontId="4"/>
  </si>
  <si>
    <t>　①～③の指標については、法人化に伴い県から資産を引継いだ際、減価償却累計額を差引いた額を取得価額とする整理を行ったため、前年度から大幅に低下している。
　医療機器は高度・専門医療の提供に要する備品であるが、数年後の更新時期に備えて十分な医業収益を確保していく必要がある。</t>
    <rPh sb="47" eb="49">
      <t>カガク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</si>
</sst>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name val="ＭＳ ゴシック"/>
      <family val="3"/>
      <charset val="128"/>
    </font>
    <font>
      <sz val="9.5"/>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style="thin">
        <color rgb="FFA6A6A6"/>
      </right>
      <top style="thin">
        <color rgb="FFA6A6A6"/>
      </top>
      <bottom style="thin">
        <color rgb="FFA6A6A6"/>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73">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5" fillId="0" borderId="5"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179" fontId="10" fillId="0" borderId="16" xfId="0" applyNumberFormat="1" applyFont="1" applyBorder="1" applyAlignment="1" applyProtection="1">
      <alignment horizontal="center" vertical="center" shrinkToFit="1"/>
      <protection hidden="1"/>
    </xf>
    <xf numFmtId="0" fontId="0" fillId="0" borderId="2" xfId="0" applyBorder="1" applyAlignment="1">
      <alignment vertical="center"/>
    </xf>
    <xf numFmtId="178" fontId="10" fillId="0" borderId="16" xfId="0" applyNumberFormat="1" applyFont="1" applyBorder="1" applyAlignment="1" applyProtection="1">
      <alignment horizontal="center" vertical="center" shrinkToFit="1"/>
      <protection hidden="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177"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8" fillId="0" borderId="4"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8" fillId="0" borderId="7" xfId="0" applyFont="1" applyBorder="1" applyAlignment="1" applyProtection="1">
      <alignment horizontal="left" vertical="top" wrapText="1" shrinkToFit="1"/>
      <protection locked="0"/>
    </xf>
    <xf numFmtId="0" fontId="18" fillId="0" borderId="8" xfId="0" applyFont="1" applyBorder="1" applyAlignment="1" applyProtection="1">
      <alignment horizontal="left" vertical="top" wrapText="1" shrinkToFit="1"/>
      <protection locked="0"/>
    </xf>
    <xf numFmtId="0" fontId="10" fillId="0" borderId="16" xfId="0" applyFont="1" applyBorder="1" applyAlignment="1">
      <alignment horizontal="center" vertical="center" shrinkToFit="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177" fontId="10" fillId="0" borderId="19"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7" xfId="0" applyFont="1" applyBorder="1" applyAlignment="1">
      <alignment horizontal="left" shrinkToFit="1"/>
    </xf>
    <xf numFmtId="0" fontId="19"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6" xfId="21" applyFont="1" applyBorder="1" applyAlignment="1" applyProtection="1">
      <alignment horizontal="center" vertical="center" shrinkToFit="1"/>
      <protection locked="0"/>
    </xf>
    <xf numFmtId="0" fontId="11" fillId="0" borderId="7"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7" xfId="21" applyFont="1" applyBorder="1" applyAlignment="1">
      <alignment horizontal="center" vertical="center" shrinkToFit="1"/>
      <protection/>
    </xf>
    <xf numFmtId="0" fontId="11" fillId="0" borderId="8" xfId="21" applyFont="1" applyBorder="1" applyAlignment="1">
      <alignment horizontal="center" vertical="center" shrinkToFit="1"/>
      <protection/>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Alignment="1">
      <alignment horizontal="center" vertical="center"/>
    </xf>
    <xf numFmtId="0" fontId="3" fillId="0" borderId="7" xfId="0" applyNumberFormat="1" applyFont="1" applyBorder="1" applyAlignment="1" applyProtection="1">
      <alignment horizontal="left" vertical="center"/>
      <protection hidden="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80.8</c:v>
                </c:pt>
              </c:numCache>
            </c:numRef>
          </c:val>
          <c:extLst>
            <c:ext xmlns:c16="http://schemas.microsoft.com/office/drawing/2014/chart" uri="{C3380CC4-5D6E-409C-BE32-E72D297353CC}">
              <c16:uniqueId val="{00000000-5B4E-4CB0-9110-F6E5D6FDD5CB}"/>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#N/A</c:v>
                </c:pt>
                <c:pt idx="1">
                  <c:v>#N/A</c:v>
                </c:pt>
                <c:pt idx="2">
                  <c:v>#N/A</c:v>
                </c:pt>
                <c:pt idx="3">
                  <c:v>#N/A</c:v>
                </c:pt>
                <c:pt idx="4">
                  <c:v>66.8</c:v>
                </c:pt>
              </c:numCache>
            </c:numRef>
          </c:val>
          <c:smooth val="0"/>
          <c:extLst>
            <c:ext xmlns:c16="http://schemas.microsoft.com/office/drawing/2014/chart" uri="{C3380CC4-5D6E-409C-BE32-E72D297353CC}">
              <c16:uniqueId val="{00000001-5B4E-4CB0-9110-F6E5D6FDD5CB}"/>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21868</c:v>
                </c:pt>
              </c:numCache>
            </c:numRef>
          </c:val>
          <c:extLst>
            <c:ext xmlns:c16="http://schemas.microsoft.com/office/drawing/2014/chart" uri="{C3380CC4-5D6E-409C-BE32-E72D297353CC}">
              <c16:uniqueId val="{00000000-8668-486C-A707-A066167A8D3A}"/>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#N/A</c:v>
                </c:pt>
                <c:pt idx="1">
                  <c:v>#N/A</c:v>
                </c:pt>
                <c:pt idx="2">
                  <c:v>#N/A</c:v>
                </c:pt>
                <c:pt idx="3">
                  <c:v>#N/A</c:v>
                </c:pt>
                <c:pt idx="4">
                  <c:v>16421</c:v>
                </c:pt>
              </c:numCache>
            </c:numRef>
          </c:val>
          <c:smooth val="0"/>
          <c:extLst>
            <c:ext xmlns:c16="http://schemas.microsoft.com/office/drawing/2014/chart" uri="{C3380CC4-5D6E-409C-BE32-E72D297353CC}">
              <c16:uniqueId val="{00000001-8668-486C-A707-A066167A8D3A}"/>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110140</c:v>
                </c:pt>
              </c:numCache>
            </c:numRef>
          </c:val>
          <c:extLst>
            <c:ext xmlns:c16="http://schemas.microsoft.com/office/drawing/2014/chart" uri="{C3380CC4-5D6E-409C-BE32-E72D297353CC}">
              <c16:uniqueId val="{00000000-6890-464B-97D4-A46705E59F9D}"/>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#N/A</c:v>
                </c:pt>
                <c:pt idx="1">
                  <c:v>#N/A</c:v>
                </c:pt>
                <c:pt idx="2">
                  <c:v>#N/A</c:v>
                </c:pt>
                <c:pt idx="3">
                  <c:v>#N/A</c:v>
                </c:pt>
                <c:pt idx="4">
                  <c:v>59838</c:v>
                </c:pt>
              </c:numCache>
            </c:numRef>
          </c:val>
          <c:smooth val="0"/>
          <c:extLst>
            <c:ext xmlns:c16="http://schemas.microsoft.com/office/drawing/2014/chart" uri="{C3380CC4-5D6E-409C-BE32-E72D297353CC}">
              <c16:uniqueId val="{00000001-6890-464B-97D4-A46705E59F9D}"/>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23F7-4BD9-851C-1A5CD73AD255}"/>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#N/A</c:v>
                </c:pt>
                <c:pt idx="1">
                  <c:v>#N/A</c:v>
                </c:pt>
                <c:pt idx="2">
                  <c:v>#N/A</c:v>
                </c:pt>
                <c:pt idx="3">
                  <c:v>#N/A</c:v>
                </c:pt>
                <c:pt idx="4">
                  <c:v>84.6</c:v>
                </c:pt>
              </c:numCache>
            </c:numRef>
          </c:val>
          <c:smooth val="0"/>
          <c:extLst>
            <c:ext xmlns:c16="http://schemas.microsoft.com/office/drawing/2014/chart" uri="{C3380CC4-5D6E-409C-BE32-E72D297353CC}">
              <c16:uniqueId val="{00000001-23F7-4BD9-851C-1A5CD73AD255}"/>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72.6</c:v>
                </c:pt>
              </c:numCache>
            </c:numRef>
          </c:val>
          <c:extLst>
            <c:ext xmlns:c16="http://schemas.microsoft.com/office/drawing/2014/chart" uri="{C3380CC4-5D6E-409C-BE32-E72D297353CC}">
              <c16:uniqueId val="{00000000-23E4-4E5E-B993-C24FA65D032D}"/>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#N/A</c:v>
                </c:pt>
                <c:pt idx="1">
                  <c:v>#N/A</c:v>
                </c:pt>
                <c:pt idx="2">
                  <c:v>#N/A</c:v>
                </c:pt>
                <c:pt idx="3">
                  <c:v>#N/A</c:v>
                </c:pt>
                <c:pt idx="4">
                  <c:v>86.3</c:v>
                </c:pt>
              </c:numCache>
            </c:numRef>
          </c:val>
          <c:smooth val="0"/>
          <c:extLst>
            <c:ext xmlns:c16="http://schemas.microsoft.com/office/drawing/2014/chart" uri="{C3380CC4-5D6E-409C-BE32-E72D297353CC}">
              <c16:uniqueId val="{00000001-23E4-4E5E-B993-C24FA65D032D}"/>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100.1</c:v>
                </c:pt>
              </c:numCache>
            </c:numRef>
          </c:val>
          <c:extLst>
            <c:ext xmlns:c16="http://schemas.microsoft.com/office/drawing/2014/chart" uri="{C3380CC4-5D6E-409C-BE32-E72D297353CC}">
              <c16:uniqueId val="{00000000-0A1C-463F-AB71-355E3E5EF7D4}"/>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#N/A</c:v>
                </c:pt>
                <c:pt idx="1">
                  <c:v>#N/A</c:v>
                </c:pt>
                <c:pt idx="2">
                  <c:v>#N/A</c:v>
                </c:pt>
                <c:pt idx="3">
                  <c:v>#N/A</c:v>
                </c:pt>
                <c:pt idx="4">
                  <c:v>107.2</c:v>
                </c:pt>
              </c:numCache>
            </c:numRef>
          </c:val>
          <c:smooth val="0"/>
          <c:extLst>
            <c:ext xmlns:c16="http://schemas.microsoft.com/office/drawing/2014/chart" uri="{C3380CC4-5D6E-409C-BE32-E72D297353CC}">
              <c16:uniqueId val="{00000001-0A1C-463F-AB71-355E3E5EF7D4}"/>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2.4</c:v>
                </c:pt>
              </c:numCache>
            </c:numRef>
          </c:val>
          <c:extLst>
            <c:ext xmlns:c16="http://schemas.microsoft.com/office/drawing/2014/chart" uri="{C3380CC4-5D6E-409C-BE32-E72D297353CC}">
              <c16:uniqueId val="{00000000-3621-49C2-B88B-B0E2622297B4}"/>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#N/A</c:v>
                </c:pt>
                <c:pt idx="1">
                  <c:v>#N/A</c:v>
                </c:pt>
                <c:pt idx="2">
                  <c:v>#N/A</c:v>
                </c:pt>
                <c:pt idx="3">
                  <c:v>#N/A</c:v>
                </c:pt>
                <c:pt idx="4">
                  <c:v>54.9</c:v>
                </c:pt>
              </c:numCache>
            </c:numRef>
          </c:val>
          <c:smooth val="0"/>
          <c:extLst>
            <c:ext xmlns:c16="http://schemas.microsoft.com/office/drawing/2014/chart" uri="{C3380CC4-5D6E-409C-BE32-E72D297353CC}">
              <c16:uniqueId val="{00000001-3621-49C2-B88B-B0E2622297B4}"/>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10.7</c:v>
                </c:pt>
              </c:numCache>
            </c:numRef>
          </c:val>
          <c:extLst>
            <c:ext xmlns:c16="http://schemas.microsoft.com/office/drawing/2014/chart" uri="{C3380CC4-5D6E-409C-BE32-E72D297353CC}">
              <c16:uniqueId val="{00000000-DEFD-4A2A-A516-CA71A6640D97}"/>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#N/A</c:v>
                </c:pt>
                <c:pt idx="1">
                  <c:v>#N/A</c:v>
                </c:pt>
                <c:pt idx="2">
                  <c:v>#N/A</c:v>
                </c:pt>
                <c:pt idx="3">
                  <c:v>#N/A</c:v>
                </c:pt>
                <c:pt idx="4">
                  <c:v>68.8</c:v>
                </c:pt>
              </c:numCache>
            </c:numRef>
          </c:val>
          <c:smooth val="0"/>
          <c:extLst>
            <c:ext xmlns:c16="http://schemas.microsoft.com/office/drawing/2014/chart" uri="{C3380CC4-5D6E-409C-BE32-E72D297353CC}">
              <c16:uniqueId val="{00000001-DEFD-4A2A-A516-CA71A6640D97}"/>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94096073</c:v>
                </c:pt>
              </c:numCache>
            </c:numRef>
          </c:val>
          <c:extLst>
            <c:ext xmlns:c16="http://schemas.microsoft.com/office/drawing/2014/chart" uri="{C3380CC4-5D6E-409C-BE32-E72D297353CC}">
              <c16:uniqueId val="{00000000-6D6C-4ADB-A983-16274591919D}"/>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#N/A</c:v>
                </c:pt>
                <c:pt idx="1">
                  <c:v>#N/A</c:v>
                </c:pt>
                <c:pt idx="2">
                  <c:v>#N/A</c:v>
                </c:pt>
                <c:pt idx="3">
                  <c:v>#N/A</c:v>
                </c:pt>
                <c:pt idx="4">
                  <c:v>50294422</c:v>
                </c:pt>
              </c:numCache>
            </c:numRef>
          </c:val>
          <c:smooth val="0"/>
          <c:extLst>
            <c:ext xmlns:c16="http://schemas.microsoft.com/office/drawing/2014/chart" uri="{C3380CC4-5D6E-409C-BE32-E72D297353CC}">
              <c16:uniqueId val="{00000001-6D6C-4ADB-A983-16274591919D}"/>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21.8</c:v>
                </c:pt>
              </c:numCache>
            </c:numRef>
          </c:val>
          <c:extLst>
            <c:ext xmlns:c16="http://schemas.microsoft.com/office/drawing/2014/chart" uri="{C3380CC4-5D6E-409C-BE32-E72D297353CC}">
              <c16:uniqueId val="{00000000-22F7-48E4-A80C-345614E6FE7D}"/>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#N/A</c:v>
                </c:pt>
                <c:pt idx="1">
                  <c:v>#N/A</c:v>
                </c:pt>
                <c:pt idx="2">
                  <c:v>#N/A</c:v>
                </c:pt>
                <c:pt idx="3">
                  <c:v>#N/A</c:v>
                </c:pt>
                <c:pt idx="4">
                  <c:v>23.9</c:v>
                </c:pt>
              </c:numCache>
            </c:numRef>
          </c:val>
          <c:smooth val="0"/>
          <c:extLst>
            <c:ext xmlns:c16="http://schemas.microsoft.com/office/drawing/2014/chart" uri="{C3380CC4-5D6E-409C-BE32-E72D297353CC}">
              <c16:uniqueId val="{00000001-22F7-48E4-A80C-345614E6FE7D}"/>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44.5</c:v>
                </c:pt>
              </c:numCache>
            </c:numRef>
          </c:val>
          <c:extLst>
            <c:ext xmlns:c16="http://schemas.microsoft.com/office/drawing/2014/chart" uri="{C3380CC4-5D6E-409C-BE32-E72D297353CC}">
              <c16:uniqueId val="{00000000-CCD3-4017-94FC-8A847658C737}"/>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#N/A</c:v>
                </c:pt>
                <c:pt idx="1">
                  <c:v>#N/A</c:v>
                </c:pt>
                <c:pt idx="2">
                  <c:v>#N/A</c:v>
                </c:pt>
                <c:pt idx="3">
                  <c:v>#N/A</c:v>
                </c:pt>
                <c:pt idx="4">
                  <c:v>57.4</c:v>
                </c:pt>
              </c:numCache>
            </c:numRef>
          </c:val>
          <c:smooth val="0"/>
          <c:extLst>
            <c:ext xmlns:c16="http://schemas.microsoft.com/office/drawing/2014/chart" uri="{C3380CC4-5D6E-409C-BE32-E72D297353CC}">
              <c16:uniqueId val="{00000001-CCD3-4017-94FC-8A847658C737}"/>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3DB7544-DEAE-4C4E-A93A-F437466352B6}" type="TxLink">
            <a:rPr altLang="en-US" lang="en-US" sz="900" u="none" b="0" i="0">
              <a:solidFill>
                <a:srgbClr val="000000"/>
              </a:solidFill>
              <a:latin typeface="ＭＳ ゴシック" panose="020B0609070205080204" pitchFamily="49" charset="-128"/>
              <a:ea typeface="ＭＳ ゴシック" panose="020B0609070205080204" pitchFamily="49" charset="-128"/>
            </a:rPr>
            <a:t>【67.1】</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FF8487B-F991-4593-A924-3E9DB59B6A66}" type="TxLink">
            <a:rPr altLang="en-US" lang="en-US" sz="900" u="none" b="0" i="0">
              <a:solidFill>
                <a:srgbClr val="000000"/>
              </a:solidFill>
              <a:latin typeface="ＭＳ ゴシック" panose="020B0609070205080204" pitchFamily="49" charset="-128"/>
              <a:ea typeface="ＭＳ ゴシック" panose="020B0609070205080204" pitchFamily="49" charset="-128"/>
            </a:rPr>
            <a:t>【17,202】</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44BCF959-FFAE-4871-94A0-D23655F22BE1}" type="TxLink">
            <a:rPr altLang="en-US" lang="en-US" sz="900" u="none" b="0" i="0">
              <a:solidFill>
                <a:srgbClr val="000000"/>
              </a:solidFill>
              <a:latin typeface="ＭＳ ゴシック" panose="020B0609070205080204" pitchFamily="49" charset="-128"/>
              <a:ea typeface="ＭＳ ゴシック" panose="020B0609070205080204" pitchFamily="49" charset="-128"/>
            </a:rPr>
            <a:t>【59,287】</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AFC3964C-DE11-4D70-9ED5-BEE4D7325C5C}"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7C4A83B-6ECE-4B0B-9479-089328728324}" type="TxLink">
            <a:rPr altLang="en-US" lang="en-US" sz="900" u="none" b="0" i="0">
              <a:solidFill>
                <a:srgbClr val="000000"/>
              </a:solidFill>
              <a:latin typeface="ＭＳ ゴシック" panose="020B0609070205080204" pitchFamily="49" charset="-128"/>
              <a:ea typeface="ＭＳ ゴシック" panose="020B0609070205080204" pitchFamily="49" charset="-128"/>
            </a:rPr>
            <a:t>【86.6】</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E3E57F9-60A1-4879-85D3-097524C85367}" type="TxLink">
            <a:rPr altLang="en-US" lang="en-US" sz="900" u="none" b="0" i="0">
              <a:solidFill>
                <a:srgbClr val="000000"/>
              </a:solidFill>
              <a:latin typeface="ＭＳ ゴシック" panose="020B0609070205080204" pitchFamily="49" charset="-128"/>
              <a:ea typeface="ＭＳ ゴシック" panose="020B0609070205080204" pitchFamily="49" charset="-128"/>
            </a:rPr>
            <a:t>【106.2】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62160BA-55FF-463A-9AA6-DA5BE813AEF0}" type="TxLink">
            <a:rPr altLang="en-US" lang="en-US" sz="900" u="none" b="0" i="0">
              <a:solidFill>
                <a:srgbClr val="000000"/>
              </a:solidFill>
              <a:latin typeface="ＭＳ ゴシック" panose="020B0609070205080204" pitchFamily="49" charset="-128"/>
              <a:ea typeface="ＭＳ ゴシック" panose="020B0609070205080204" pitchFamily="49" charset="-128"/>
            </a:rPr>
            <a:t>【56.0】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2CC0416-FE2F-4CBA-9E87-ECB63C0A6113}"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2EB5D0B-693E-4A17-99BE-B27BB154A239}" type="TxLink">
            <a:rPr altLang="en-US" lang="en-US" sz="900" u="none" b="0" i="0">
              <a:solidFill>
                <a:srgbClr val="000000"/>
              </a:solidFill>
              <a:latin typeface="ＭＳ ゴシック" panose="020B0609070205080204" pitchFamily="49" charset="-128"/>
              <a:ea typeface="ＭＳ ゴシック" panose="020B0609070205080204" pitchFamily="49" charset="-128"/>
            </a:rPr>
            <a:t>【49,765,843】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1B27096-6C35-4A1B-B631-A020540B9981}"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569B4C9-AFCF-49D1-94E0-B7087DC0D6BC}" type="TxLink">
            <a:rPr altLang="en-US" lang="en-US" sz="900" u="none" b="0" i="0">
              <a:solidFill>
                <a:srgbClr val="000000"/>
              </a:solidFill>
              <a:latin typeface="ＭＳ ゴシック" panose="020B0609070205080204" pitchFamily="49" charset="-128"/>
              <a:ea typeface="ＭＳ ゴシック" panose="020B0609070205080204" pitchFamily="49" charset="-128"/>
            </a:rPr>
            <a:t>【56.4】</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topLeftCell="GR34">
      <selection pane="topLeft"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埼玉県地方独立行政法人埼玉県立病院機構　小児医療センター</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c r="A8" s="2"/>
      <c r="B8" s="142" t="str">
        <f>データ!K6</f>
        <v>地方独立行政法人</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316</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透 I 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災 地</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316</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c r="A12" s="2"/>
      <c r="B12" s="131" t="str">
        <f>データ!U6</f>
        <v>-</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65447</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316</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316</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88"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17 8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81</v>
      </c>
      <c r="NP18" s="124"/>
      <c r="NQ18" s="124"/>
      <c r="NR18" s="127" t="s">
        <v>40</v>
      </c>
      <c r="NS18" s="128"/>
      <c r="NT18" s="123" t="s">
        <v>39</v>
      </c>
      <c r="NU18" s="124"/>
      <c r="NV18" s="124"/>
      <c r="NW18" s="127" t="s">
        <v>40</v>
      </c>
      <c r="NX18" s="128"/>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176</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6 88: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t="str">
        <f>データ!AK7</f>
        <v>-</v>
      </c>
      <c r="AU33" s="77"/>
      <c r="AV33" s="77"/>
      <c r="AW33" s="77"/>
      <c r="AX33" s="77"/>
      <c r="AY33" s="77"/>
      <c r="AZ33" s="77"/>
      <c r="BA33" s="77"/>
      <c r="BB33" s="77"/>
      <c r="BC33" s="77"/>
      <c r="BD33" s="77"/>
      <c r="BE33" s="77"/>
      <c r="BF33" s="77"/>
      <c r="BG33" s="77"/>
      <c r="BH33" s="78"/>
      <c r="BI33" s="76" t="str">
        <f>データ!AL7</f>
        <v>-</v>
      </c>
      <c r="BJ33" s="77"/>
      <c r="BK33" s="77"/>
      <c r="BL33" s="77"/>
      <c r="BM33" s="77"/>
      <c r="BN33" s="77"/>
      <c r="BO33" s="77"/>
      <c r="BP33" s="77"/>
      <c r="BQ33" s="77"/>
      <c r="BR33" s="77"/>
      <c r="BS33" s="77"/>
      <c r="BT33" s="77"/>
      <c r="BU33" s="77"/>
      <c r="BV33" s="77"/>
      <c r="BW33" s="78"/>
      <c r="BX33" s="76">
        <f>データ!AM7</f>
        <v>100.10</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t="str">
        <f>データ!AV7</f>
        <v>-</v>
      </c>
      <c r="EI33" s="77"/>
      <c r="EJ33" s="77"/>
      <c r="EK33" s="77"/>
      <c r="EL33" s="77"/>
      <c r="EM33" s="77"/>
      <c r="EN33" s="77"/>
      <c r="EO33" s="77"/>
      <c r="EP33" s="77"/>
      <c r="EQ33" s="77"/>
      <c r="ER33" s="77"/>
      <c r="ES33" s="77"/>
      <c r="ET33" s="77"/>
      <c r="EU33" s="77"/>
      <c r="EV33" s="78"/>
      <c r="EW33" s="76" t="str">
        <f>データ!AW7</f>
        <v>-</v>
      </c>
      <c r="EX33" s="77"/>
      <c r="EY33" s="77"/>
      <c r="EZ33" s="77"/>
      <c r="FA33" s="77"/>
      <c r="FB33" s="77"/>
      <c r="FC33" s="77"/>
      <c r="FD33" s="77"/>
      <c r="FE33" s="77"/>
      <c r="FF33" s="77"/>
      <c r="FG33" s="77"/>
      <c r="FH33" s="77"/>
      <c r="FI33" s="77"/>
      <c r="FJ33" s="77"/>
      <c r="FK33" s="78"/>
      <c r="FL33" s="76">
        <f>データ!AX7</f>
        <v>72.599999999999994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t="str">
        <f>データ!BG7</f>
        <v>-</v>
      </c>
      <c r="HW33" s="77"/>
      <c r="HX33" s="77"/>
      <c r="HY33" s="77"/>
      <c r="HZ33" s="77"/>
      <c r="IA33" s="77"/>
      <c r="IB33" s="77"/>
      <c r="IC33" s="77"/>
      <c r="ID33" s="77"/>
      <c r="IE33" s="77"/>
      <c r="IF33" s="77"/>
      <c r="IG33" s="77"/>
      <c r="IH33" s="77"/>
      <c r="II33" s="77"/>
      <c r="IJ33" s="78"/>
      <c r="IK33" s="76" t="str">
        <f>データ!BH7</f>
        <v>-</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t="str">
        <f>データ!BR7</f>
        <v>-</v>
      </c>
      <c r="LK33" s="77"/>
      <c r="LL33" s="77"/>
      <c r="LM33" s="77"/>
      <c r="LN33" s="77"/>
      <c r="LO33" s="77"/>
      <c r="LP33" s="77"/>
      <c r="LQ33" s="77"/>
      <c r="LR33" s="77"/>
      <c r="LS33" s="77"/>
      <c r="LT33" s="77"/>
      <c r="LU33" s="77"/>
      <c r="LV33" s="77"/>
      <c r="LW33" s="77"/>
      <c r="LX33" s="78"/>
      <c r="LY33" s="76" t="str">
        <f>データ!BS7</f>
        <v>-</v>
      </c>
      <c r="LZ33" s="77"/>
      <c r="MA33" s="77"/>
      <c r="MB33" s="77"/>
      <c r="MC33" s="77"/>
      <c r="MD33" s="77"/>
      <c r="ME33" s="77"/>
      <c r="MF33" s="77"/>
      <c r="MG33" s="77"/>
      <c r="MH33" s="77"/>
      <c r="MI33" s="77"/>
      <c r="MJ33" s="77"/>
      <c r="MK33" s="77"/>
      <c r="ML33" s="77"/>
      <c r="MM33" s="78"/>
      <c r="MN33" s="76">
        <f>データ!BT7</f>
        <v>80.80</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t="str">
        <f>データ!AP7</f>
        <v>-</v>
      </c>
      <c r="AU34" s="77"/>
      <c r="AV34" s="77"/>
      <c r="AW34" s="77"/>
      <c r="AX34" s="77"/>
      <c r="AY34" s="77"/>
      <c r="AZ34" s="77"/>
      <c r="BA34" s="77"/>
      <c r="BB34" s="77"/>
      <c r="BC34" s="77"/>
      <c r="BD34" s="77"/>
      <c r="BE34" s="77"/>
      <c r="BF34" s="77"/>
      <c r="BG34" s="77"/>
      <c r="BH34" s="78"/>
      <c r="BI34" s="76" t="str">
        <f>データ!AQ7</f>
        <v>-</v>
      </c>
      <c r="BJ34" s="77"/>
      <c r="BK34" s="77"/>
      <c r="BL34" s="77"/>
      <c r="BM34" s="77"/>
      <c r="BN34" s="77"/>
      <c r="BO34" s="77"/>
      <c r="BP34" s="77"/>
      <c r="BQ34" s="77"/>
      <c r="BR34" s="77"/>
      <c r="BS34" s="77"/>
      <c r="BT34" s="77"/>
      <c r="BU34" s="77"/>
      <c r="BV34" s="77"/>
      <c r="BW34" s="78"/>
      <c r="BX34" s="76">
        <f>データ!AR7</f>
        <v>107.20</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t="str">
        <f>データ!BA7</f>
        <v>-</v>
      </c>
      <c r="EI34" s="77"/>
      <c r="EJ34" s="77"/>
      <c r="EK34" s="77"/>
      <c r="EL34" s="77"/>
      <c r="EM34" s="77"/>
      <c r="EN34" s="77"/>
      <c r="EO34" s="77"/>
      <c r="EP34" s="77"/>
      <c r="EQ34" s="77"/>
      <c r="ER34" s="77"/>
      <c r="ES34" s="77"/>
      <c r="ET34" s="77"/>
      <c r="EU34" s="77"/>
      <c r="EV34" s="78"/>
      <c r="EW34" s="76" t="str">
        <f>データ!BB7</f>
        <v>-</v>
      </c>
      <c r="EX34" s="77"/>
      <c r="EY34" s="77"/>
      <c r="EZ34" s="77"/>
      <c r="FA34" s="77"/>
      <c r="FB34" s="77"/>
      <c r="FC34" s="77"/>
      <c r="FD34" s="77"/>
      <c r="FE34" s="77"/>
      <c r="FF34" s="77"/>
      <c r="FG34" s="77"/>
      <c r="FH34" s="77"/>
      <c r="FI34" s="77"/>
      <c r="FJ34" s="77"/>
      <c r="FK34" s="78"/>
      <c r="FL34" s="76">
        <f>データ!BC7</f>
        <v>86.30</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t="str">
        <f>データ!BL7</f>
        <v>-</v>
      </c>
      <c r="HW34" s="77"/>
      <c r="HX34" s="77"/>
      <c r="HY34" s="77"/>
      <c r="HZ34" s="77"/>
      <c r="IA34" s="77"/>
      <c r="IB34" s="77"/>
      <c r="IC34" s="77"/>
      <c r="ID34" s="77"/>
      <c r="IE34" s="77"/>
      <c r="IF34" s="77"/>
      <c r="IG34" s="77"/>
      <c r="IH34" s="77"/>
      <c r="II34" s="77"/>
      <c r="IJ34" s="78"/>
      <c r="IK34" s="76" t="str">
        <f>データ!BM7</f>
        <v>-</v>
      </c>
      <c r="IL34" s="77"/>
      <c r="IM34" s="77"/>
      <c r="IN34" s="77"/>
      <c r="IO34" s="77"/>
      <c r="IP34" s="77"/>
      <c r="IQ34" s="77"/>
      <c r="IR34" s="77"/>
      <c r="IS34" s="77"/>
      <c r="IT34" s="77"/>
      <c r="IU34" s="77"/>
      <c r="IV34" s="77"/>
      <c r="IW34" s="77"/>
      <c r="IX34" s="77"/>
      <c r="IY34" s="78"/>
      <c r="IZ34" s="76">
        <f>データ!BN7</f>
        <v>84.60</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t="str">
        <f>データ!BW7</f>
        <v>-</v>
      </c>
      <c r="LK34" s="77"/>
      <c r="LL34" s="77"/>
      <c r="LM34" s="77"/>
      <c r="LN34" s="77"/>
      <c r="LO34" s="77"/>
      <c r="LP34" s="77"/>
      <c r="LQ34" s="77"/>
      <c r="LR34" s="77"/>
      <c r="LS34" s="77"/>
      <c r="LT34" s="77"/>
      <c r="LU34" s="77"/>
      <c r="LV34" s="77"/>
      <c r="LW34" s="77"/>
      <c r="LX34" s="78"/>
      <c r="LY34" s="76" t="str">
        <f>データ!BX7</f>
        <v>-</v>
      </c>
      <c r="LZ34" s="77"/>
      <c r="MA34" s="77"/>
      <c r="MB34" s="77"/>
      <c r="MC34" s="77"/>
      <c r="MD34" s="77"/>
      <c r="ME34" s="77"/>
      <c r="MF34" s="77"/>
      <c r="MG34" s="77"/>
      <c r="MH34" s="77"/>
      <c r="MI34" s="77"/>
      <c r="MJ34" s="77"/>
      <c r="MK34" s="77"/>
      <c r="ML34" s="77"/>
      <c r="MM34" s="78"/>
      <c r="MN34" s="76">
        <f>データ!BY7</f>
        <v>66.80</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8 88: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8 88: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17 8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6 88: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179</v>
      </c>
      <c r="NK54" s="109"/>
      <c r="NL54" s="109"/>
      <c r="NM54" s="109"/>
      <c r="NN54" s="109"/>
      <c r="NO54" s="109"/>
      <c r="NP54" s="109"/>
      <c r="NQ54" s="109"/>
      <c r="NR54" s="109"/>
      <c r="NS54" s="109"/>
      <c r="NT54" s="109"/>
      <c r="NU54" s="109"/>
      <c r="NV54" s="109"/>
      <c r="NW54" s="109"/>
      <c r="NX54" s="110"/>
      <c r="OC54" s="18" t="s">
        <v>83</v>
      </c>
    </row>
    <row r="55" spans="1:388" ht="13.5" customHeight="1">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t="str">
        <f>データ!CC7</f>
        <v>-</v>
      </c>
      <c r="AU55" s="95"/>
      <c r="AV55" s="95"/>
      <c r="AW55" s="95"/>
      <c r="AX55" s="95"/>
      <c r="AY55" s="95"/>
      <c r="AZ55" s="95"/>
      <c r="BA55" s="95"/>
      <c r="BB55" s="95"/>
      <c r="BC55" s="95"/>
      <c r="BD55" s="95"/>
      <c r="BE55" s="95"/>
      <c r="BF55" s="95"/>
      <c r="BG55" s="95"/>
      <c r="BH55" s="96"/>
      <c r="BI55" s="94" t="str">
        <f>データ!CD7</f>
        <v>-</v>
      </c>
      <c r="BJ55" s="95"/>
      <c r="BK55" s="95"/>
      <c r="BL55" s="95"/>
      <c r="BM55" s="95"/>
      <c r="BN55" s="95"/>
      <c r="BO55" s="95"/>
      <c r="BP55" s="95"/>
      <c r="BQ55" s="95"/>
      <c r="BR55" s="95"/>
      <c r="BS55" s="95"/>
      <c r="BT55" s="95"/>
      <c r="BU55" s="95"/>
      <c r="BV55" s="95"/>
      <c r="BW55" s="96"/>
      <c r="BX55" s="94">
        <f>データ!CE7</f>
        <v>110140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t="str">
        <f>データ!CN7</f>
        <v>-</v>
      </c>
      <c r="EI55" s="95"/>
      <c r="EJ55" s="95"/>
      <c r="EK55" s="95"/>
      <c r="EL55" s="95"/>
      <c r="EM55" s="95"/>
      <c r="EN55" s="95"/>
      <c r="EO55" s="95"/>
      <c r="EP55" s="95"/>
      <c r="EQ55" s="95"/>
      <c r="ER55" s="95"/>
      <c r="ES55" s="95"/>
      <c r="ET55" s="95"/>
      <c r="EU55" s="95"/>
      <c r="EV55" s="96"/>
      <c r="EW55" s="94" t="str">
        <f>データ!CO7</f>
        <v>-</v>
      </c>
      <c r="EX55" s="95"/>
      <c r="EY55" s="95"/>
      <c r="EZ55" s="95"/>
      <c r="FA55" s="95"/>
      <c r="FB55" s="95"/>
      <c r="FC55" s="95"/>
      <c r="FD55" s="95"/>
      <c r="FE55" s="95"/>
      <c r="FF55" s="95"/>
      <c r="FG55" s="95"/>
      <c r="FH55" s="95"/>
      <c r="FI55" s="95"/>
      <c r="FJ55" s="95"/>
      <c r="FK55" s="96"/>
      <c r="FL55" s="94">
        <f>データ!CP7</f>
        <v>21868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t="str">
        <f>データ!CY7</f>
        <v>-</v>
      </c>
      <c r="HW55" s="77"/>
      <c r="HX55" s="77"/>
      <c r="HY55" s="77"/>
      <c r="HZ55" s="77"/>
      <c r="IA55" s="77"/>
      <c r="IB55" s="77"/>
      <c r="IC55" s="77"/>
      <c r="ID55" s="77"/>
      <c r="IE55" s="77"/>
      <c r="IF55" s="77"/>
      <c r="IG55" s="77"/>
      <c r="IH55" s="77"/>
      <c r="II55" s="77"/>
      <c r="IJ55" s="78"/>
      <c r="IK55" s="76" t="str">
        <f>データ!CZ7</f>
        <v>-</v>
      </c>
      <c r="IL55" s="77"/>
      <c r="IM55" s="77"/>
      <c r="IN55" s="77"/>
      <c r="IO55" s="77"/>
      <c r="IP55" s="77"/>
      <c r="IQ55" s="77"/>
      <c r="IR55" s="77"/>
      <c r="IS55" s="77"/>
      <c r="IT55" s="77"/>
      <c r="IU55" s="77"/>
      <c r="IV55" s="77"/>
      <c r="IW55" s="77"/>
      <c r="IX55" s="77"/>
      <c r="IY55" s="78"/>
      <c r="IZ55" s="76">
        <f>データ!DA7</f>
        <v>44.50</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t="str">
        <f>データ!DJ7</f>
        <v>-</v>
      </c>
      <c r="LK55" s="77"/>
      <c r="LL55" s="77"/>
      <c r="LM55" s="77"/>
      <c r="LN55" s="77"/>
      <c r="LO55" s="77"/>
      <c r="LP55" s="77"/>
      <c r="LQ55" s="77"/>
      <c r="LR55" s="77"/>
      <c r="LS55" s="77"/>
      <c r="LT55" s="77"/>
      <c r="LU55" s="77"/>
      <c r="LV55" s="77"/>
      <c r="LW55" s="77"/>
      <c r="LX55" s="78"/>
      <c r="LY55" s="76" t="str">
        <f>データ!DK7</f>
        <v>-</v>
      </c>
      <c r="LZ55" s="77"/>
      <c r="MA55" s="77"/>
      <c r="MB55" s="77"/>
      <c r="MC55" s="77"/>
      <c r="MD55" s="77"/>
      <c r="ME55" s="77"/>
      <c r="MF55" s="77"/>
      <c r="MG55" s="77"/>
      <c r="MH55" s="77"/>
      <c r="MI55" s="77"/>
      <c r="MJ55" s="77"/>
      <c r="MK55" s="77"/>
      <c r="ML55" s="77"/>
      <c r="MM55" s="78"/>
      <c r="MN55" s="76">
        <f>データ!DL7</f>
        <v>21.80</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88" ht="13.5" customHeight="1">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t="str">
        <f>データ!CH7</f>
        <v>-</v>
      </c>
      <c r="AU56" s="95"/>
      <c r="AV56" s="95"/>
      <c r="AW56" s="95"/>
      <c r="AX56" s="95"/>
      <c r="AY56" s="95"/>
      <c r="AZ56" s="95"/>
      <c r="BA56" s="95"/>
      <c r="BB56" s="95"/>
      <c r="BC56" s="95"/>
      <c r="BD56" s="95"/>
      <c r="BE56" s="95"/>
      <c r="BF56" s="95"/>
      <c r="BG56" s="95"/>
      <c r="BH56" s="96"/>
      <c r="BI56" s="94" t="str">
        <f>データ!CI7</f>
        <v>-</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t="str">
        <f>データ!CS7</f>
        <v>-</v>
      </c>
      <c r="EI56" s="95"/>
      <c r="EJ56" s="95"/>
      <c r="EK56" s="95"/>
      <c r="EL56" s="95"/>
      <c r="EM56" s="95"/>
      <c r="EN56" s="95"/>
      <c r="EO56" s="95"/>
      <c r="EP56" s="95"/>
      <c r="EQ56" s="95"/>
      <c r="ER56" s="95"/>
      <c r="ES56" s="95"/>
      <c r="ET56" s="95"/>
      <c r="EU56" s="95"/>
      <c r="EV56" s="96"/>
      <c r="EW56" s="94" t="str">
        <f>データ!CT7</f>
        <v>-</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t="str">
        <f>データ!DD7</f>
        <v>-</v>
      </c>
      <c r="HW56" s="77"/>
      <c r="HX56" s="77"/>
      <c r="HY56" s="77"/>
      <c r="HZ56" s="77"/>
      <c r="IA56" s="77"/>
      <c r="IB56" s="77"/>
      <c r="IC56" s="77"/>
      <c r="ID56" s="77"/>
      <c r="IE56" s="77"/>
      <c r="IF56" s="77"/>
      <c r="IG56" s="77"/>
      <c r="IH56" s="77"/>
      <c r="II56" s="77"/>
      <c r="IJ56" s="78"/>
      <c r="IK56" s="76" t="str">
        <f>データ!DE7</f>
        <v>-</v>
      </c>
      <c r="IL56" s="77"/>
      <c r="IM56" s="77"/>
      <c r="IN56" s="77"/>
      <c r="IO56" s="77"/>
      <c r="IP56" s="77"/>
      <c r="IQ56" s="77"/>
      <c r="IR56" s="77"/>
      <c r="IS56" s="77"/>
      <c r="IT56" s="77"/>
      <c r="IU56" s="77"/>
      <c r="IV56" s="77"/>
      <c r="IW56" s="77"/>
      <c r="IX56" s="77"/>
      <c r="IY56" s="78"/>
      <c r="IZ56" s="76">
        <f>データ!DF7</f>
        <v>57.40</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t="str">
        <f>データ!DO7</f>
        <v>-</v>
      </c>
      <c r="LK56" s="77"/>
      <c r="LL56" s="77"/>
      <c r="LM56" s="77"/>
      <c r="LN56" s="77"/>
      <c r="LO56" s="77"/>
      <c r="LP56" s="77"/>
      <c r="LQ56" s="77"/>
      <c r="LR56" s="77"/>
      <c r="LS56" s="77"/>
      <c r="LT56" s="77"/>
      <c r="LU56" s="77"/>
      <c r="LV56" s="77"/>
      <c r="LW56" s="77"/>
      <c r="LX56" s="78"/>
      <c r="LY56" s="76" t="str">
        <f>データ!DP7</f>
        <v>-</v>
      </c>
      <c r="LZ56" s="77"/>
      <c r="MA56" s="77"/>
      <c r="MB56" s="77"/>
      <c r="MC56" s="77"/>
      <c r="MD56" s="77"/>
      <c r="ME56" s="77"/>
      <c r="MF56" s="77"/>
      <c r="MG56" s="77"/>
      <c r="MH56" s="77"/>
      <c r="MI56" s="77"/>
      <c r="MJ56" s="77"/>
      <c r="MK56" s="77"/>
      <c r="ML56" s="77"/>
      <c r="MM56" s="78"/>
      <c r="MN56" s="76">
        <f>データ!DQ7</f>
        <v>23.90</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88"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88"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88"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88"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88"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88"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88"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88"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t="str">
        <f>データ!DU7</f>
        <v>-</v>
      </c>
      <c r="BH79" s="71"/>
      <c r="BI79" s="71"/>
      <c r="BJ79" s="71"/>
      <c r="BK79" s="71"/>
      <c r="BL79" s="71"/>
      <c r="BM79" s="71"/>
      <c r="BN79" s="71"/>
      <c r="BO79" s="71"/>
      <c r="BP79" s="71"/>
      <c r="BQ79" s="71"/>
      <c r="BR79" s="71"/>
      <c r="BS79" s="71"/>
      <c r="BT79" s="71"/>
      <c r="BU79" s="71"/>
      <c r="BV79" s="71"/>
      <c r="BW79" s="71"/>
      <c r="BX79" s="71"/>
      <c r="BY79" s="71"/>
      <c r="BZ79" s="71" t="str">
        <f>データ!DV7</f>
        <v>-</v>
      </c>
      <c r="CA79" s="71"/>
      <c r="CB79" s="71"/>
      <c r="CC79" s="71"/>
      <c r="CD79" s="71"/>
      <c r="CE79" s="71"/>
      <c r="CF79" s="71"/>
      <c r="CG79" s="71"/>
      <c r="CH79" s="71"/>
      <c r="CI79" s="71"/>
      <c r="CJ79" s="71"/>
      <c r="CK79" s="71"/>
      <c r="CL79" s="71"/>
      <c r="CM79" s="71"/>
      <c r="CN79" s="71"/>
      <c r="CO79" s="71"/>
      <c r="CP79" s="71"/>
      <c r="CQ79" s="71"/>
      <c r="CR79" s="71"/>
      <c r="CS79" s="71">
        <f>データ!DW7</f>
        <v>2.40</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t="str">
        <f>データ!EF7</f>
        <v>-</v>
      </c>
      <c r="GB79" s="71"/>
      <c r="GC79" s="71"/>
      <c r="GD79" s="71"/>
      <c r="GE79" s="71"/>
      <c r="GF79" s="71"/>
      <c r="GG79" s="71"/>
      <c r="GH79" s="71"/>
      <c r="GI79" s="71"/>
      <c r="GJ79" s="71"/>
      <c r="GK79" s="71"/>
      <c r="GL79" s="71"/>
      <c r="GM79" s="71"/>
      <c r="GN79" s="71"/>
      <c r="GO79" s="71"/>
      <c r="GP79" s="71"/>
      <c r="GQ79" s="71"/>
      <c r="GR79" s="71"/>
      <c r="GS79" s="71"/>
      <c r="GT79" s="71" t="str">
        <f>データ!EG7</f>
        <v>-</v>
      </c>
      <c r="GU79" s="71"/>
      <c r="GV79" s="71"/>
      <c r="GW79" s="71"/>
      <c r="GX79" s="71"/>
      <c r="GY79" s="71"/>
      <c r="GZ79" s="71"/>
      <c r="HA79" s="71"/>
      <c r="HB79" s="71"/>
      <c r="HC79" s="71"/>
      <c r="HD79" s="71"/>
      <c r="HE79" s="71"/>
      <c r="HF79" s="71"/>
      <c r="HG79" s="71"/>
      <c r="HH79" s="71"/>
      <c r="HI79" s="71"/>
      <c r="HJ79" s="71"/>
      <c r="HK79" s="71"/>
      <c r="HL79" s="71"/>
      <c r="HM79" s="71">
        <f>データ!EH7</f>
        <v>10.70</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t="str">
        <f>データ!EQ7</f>
        <v>-</v>
      </c>
      <c r="KW79" s="69"/>
      <c r="KX79" s="69"/>
      <c r="KY79" s="69"/>
      <c r="KZ79" s="69"/>
      <c r="LA79" s="69"/>
      <c r="LB79" s="69"/>
      <c r="LC79" s="69"/>
      <c r="LD79" s="69"/>
      <c r="LE79" s="69"/>
      <c r="LF79" s="69"/>
      <c r="LG79" s="69"/>
      <c r="LH79" s="69"/>
      <c r="LI79" s="69"/>
      <c r="LJ79" s="69"/>
      <c r="LK79" s="69"/>
      <c r="LL79" s="69"/>
      <c r="LM79" s="69"/>
      <c r="LN79" s="69"/>
      <c r="LO79" s="69" t="str">
        <f>データ!ER7</f>
        <v>-</v>
      </c>
      <c r="LP79" s="69"/>
      <c r="LQ79" s="69"/>
      <c r="LR79" s="69"/>
      <c r="LS79" s="69"/>
      <c r="LT79" s="69"/>
      <c r="LU79" s="69"/>
      <c r="LV79" s="69"/>
      <c r="LW79" s="69"/>
      <c r="LX79" s="69"/>
      <c r="LY79" s="69"/>
      <c r="LZ79" s="69"/>
      <c r="MA79" s="69"/>
      <c r="MB79" s="69"/>
      <c r="MC79" s="69"/>
      <c r="MD79" s="69"/>
      <c r="ME79" s="69"/>
      <c r="MF79" s="69"/>
      <c r="MG79" s="69"/>
      <c r="MH79" s="69">
        <f>データ!ES7</f>
        <v>94096073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t="str">
        <f>データ!DZ7</f>
        <v>-</v>
      </c>
      <c r="BH80" s="71"/>
      <c r="BI80" s="71"/>
      <c r="BJ80" s="71"/>
      <c r="BK80" s="71"/>
      <c r="BL80" s="71"/>
      <c r="BM80" s="71"/>
      <c r="BN80" s="71"/>
      <c r="BO80" s="71"/>
      <c r="BP80" s="71"/>
      <c r="BQ80" s="71"/>
      <c r="BR80" s="71"/>
      <c r="BS80" s="71"/>
      <c r="BT80" s="71"/>
      <c r="BU80" s="71"/>
      <c r="BV80" s="71"/>
      <c r="BW80" s="71"/>
      <c r="BX80" s="71"/>
      <c r="BY80" s="71"/>
      <c r="BZ80" s="71" t="str">
        <f>データ!EA7</f>
        <v>-</v>
      </c>
      <c r="CA80" s="71"/>
      <c r="CB80" s="71"/>
      <c r="CC80" s="71"/>
      <c r="CD80" s="71"/>
      <c r="CE80" s="71"/>
      <c r="CF80" s="71"/>
      <c r="CG80" s="71"/>
      <c r="CH80" s="71"/>
      <c r="CI80" s="71"/>
      <c r="CJ80" s="71"/>
      <c r="CK80" s="71"/>
      <c r="CL80" s="71"/>
      <c r="CM80" s="71"/>
      <c r="CN80" s="71"/>
      <c r="CO80" s="71"/>
      <c r="CP80" s="71"/>
      <c r="CQ80" s="71"/>
      <c r="CR80" s="71"/>
      <c r="CS80" s="71">
        <f>データ!EB7</f>
        <v>54.90</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t="str">
        <f>データ!EK7</f>
        <v>-</v>
      </c>
      <c r="GB80" s="71"/>
      <c r="GC80" s="71"/>
      <c r="GD80" s="71"/>
      <c r="GE80" s="71"/>
      <c r="GF80" s="71"/>
      <c r="GG80" s="71"/>
      <c r="GH80" s="71"/>
      <c r="GI80" s="71"/>
      <c r="GJ80" s="71"/>
      <c r="GK80" s="71"/>
      <c r="GL80" s="71"/>
      <c r="GM80" s="71"/>
      <c r="GN80" s="71"/>
      <c r="GO80" s="71"/>
      <c r="GP80" s="71"/>
      <c r="GQ80" s="71"/>
      <c r="GR80" s="71"/>
      <c r="GS80" s="71"/>
      <c r="GT80" s="71" t="str">
        <f>データ!EL7</f>
        <v>-</v>
      </c>
      <c r="GU80" s="71"/>
      <c r="GV80" s="71"/>
      <c r="GW80" s="71"/>
      <c r="GX80" s="71"/>
      <c r="GY80" s="71"/>
      <c r="GZ80" s="71"/>
      <c r="HA80" s="71"/>
      <c r="HB80" s="71"/>
      <c r="HC80" s="71"/>
      <c r="HD80" s="71"/>
      <c r="HE80" s="71"/>
      <c r="HF80" s="71"/>
      <c r="HG80" s="71"/>
      <c r="HH80" s="71"/>
      <c r="HI80" s="71"/>
      <c r="HJ80" s="71"/>
      <c r="HK80" s="71"/>
      <c r="HL80" s="71"/>
      <c r="HM80" s="71">
        <f>データ!EM7</f>
        <v>68.80</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t="str">
        <f>データ!EV7</f>
        <v>-</v>
      </c>
      <c r="KW80" s="69"/>
      <c r="KX80" s="69"/>
      <c r="KY80" s="69"/>
      <c r="KZ80" s="69"/>
      <c r="LA80" s="69"/>
      <c r="LB80" s="69"/>
      <c r="LC80" s="69"/>
      <c r="LD80" s="69"/>
      <c r="LE80" s="69"/>
      <c r="LF80" s="69"/>
      <c r="LG80" s="69"/>
      <c r="LH80" s="69"/>
      <c r="LI80" s="69"/>
      <c r="LJ80" s="69"/>
      <c r="LK80" s="69"/>
      <c r="LL80" s="69"/>
      <c r="LM80" s="69"/>
      <c r="LN80" s="69"/>
      <c r="LO80" s="69" t="str">
        <f>データ!EW7</f>
        <v>-</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2:372" ht="13.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3:3 60:60 200:200 256:256 316:316" ht="13.5">
      <c r="C86" s="2"/>
      <c r="BH86" s="2"/>
      <c r="GR86" s="2"/>
      <c r="IV86" s="2"/>
      <c r="LD86" s="2"/>
    </row>
    <row r="87" spans="1:107" ht="13.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107" ht="13.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107" ht="13.5"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107" ht="13.5"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107" ht="1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4C127qN8drsysOgAmiGluPPo4loz6+do8DHtt8UEBz+4e6qbc8xqCceP603vAoGOC71C7jD4/peeFUTR/z6Pw==" saltValue="/+80jSCEZXtSldBBa2q/8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ht="13.5">
      <c r="A2" s="38" t="s">
        <v>96</v>
      </c>
      <c r="B2" s="38">
        <f>COLUMN()-1</f>
        <v>1</v>
      </c>
      <c r="C2" s="38">
        <f t="shared" si="0" ref="C2:EN2">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1" ref="EO2:EY2">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ht="13.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ht="13.5">
      <c r="A6" s="38" t="s">
        <v>155</v>
      </c>
      <c r="B6" s="53">
        <f>B8</f>
        <v>2021</v>
      </c>
      <c r="C6" s="53">
        <f t="shared" si="2" ref="C6:M6">C8</f>
        <v>117500</v>
      </c>
      <c r="D6" s="53">
        <f t="shared" si="2"/>
        <v>46</v>
      </c>
      <c r="E6" s="53">
        <f t="shared" si="2"/>
        <v>6</v>
      </c>
      <c r="F6" s="53">
        <f t="shared" si="2"/>
        <v>0</v>
      </c>
      <c r="G6" s="53">
        <f t="shared" si="2"/>
        <v>3</v>
      </c>
      <c r="H6" s="170" t="str">
        <f>IF(H8&lt;&gt;I8,H8,"")&amp;IF(I8&lt;&gt;J8,I8,"")&amp;"　"&amp;J8</f>
        <v>埼玉県地方独立行政法人埼玉県立病院機構　小児医療センター</v>
      </c>
      <c r="I6" s="171"/>
      <c r="J6" s="172"/>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si="3" ref="Q6:AH6">Q8</f>
        <v>21</v>
      </c>
      <c r="R6" s="53" t="str">
        <f t="shared" si="3"/>
        <v>対象</v>
      </c>
      <c r="S6" s="53" t="str">
        <f t="shared" si="3"/>
        <v>透 I 未 訓 ガ</v>
      </c>
      <c r="T6" s="53" t="str">
        <f t="shared" si="3"/>
        <v>救 臨 災 地</v>
      </c>
      <c r="U6" s="54" t="str">
        <f>U8</f>
        <v>-</v>
      </c>
      <c r="V6" s="54">
        <f>V8</f>
        <v>65447</v>
      </c>
      <c r="W6" s="53" t="str">
        <f>W8</f>
        <v>非該当</v>
      </c>
      <c r="X6" s="53" t="str">
        <f t="shared" si="4" ref="X6">X8</f>
        <v>非該当</v>
      </c>
      <c r="Y6" s="53" t="str">
        <f t="shared" si="3"/>
        <v>７：１</v>
      </c>
      <c r="Z6" s="54">
        <f t="shared" si="3"/>
        <v>316</v>
      </c>
      <c r="AA6" s="54" t="str">
        <f t="shared" si="3"/>
        <v>-</v>
      </c>
      <c r="AB6" s="54" t="str">
        <f t="shared" si="3"/>
        <v>-</v>
      </c>
      <c r="AC6" s="54" t="str">
        <f t="shared" si="3"/>
        <v>-</v>
      </c>
      <c r="AD6" s="54" t="str">
        <f t="shared" si="3"/>
        <v>-</v>
      </c>
      <c r="AE6" s="54">
        <f t="shared" si="3"/>
        <v>316</v>
      </c>
      <c r="AF6" s="54">
        <f t="shared" si="3"/>
        <v>316</v>
      </c>
      <c r="AG6" s="54" t="str">
        <f t="shared" si="3"/>
        <v>-</v>
      </c>
      <c r="AH6" s="54">
        <f t="shared" si="3"/>
        <v>316</v>
      </c>
      <c r="AI6" s="55" t="e">
        <f>IF(AI8="-",NA(),AI8)</f>
        <v>#N/A</v>
      </c>
      <c r="AJ6" s="55" t="e">
        <f t="shared" si="5" ref="AJ6:AR6">IF(AJ8="-",NA(),AJ8)</f>
        <v>#N/A</v>
      </c>
      <c r="AK6" s="55" t="e">
        <f t="shared" si="5"/>
        <v>#N/A</v>
      </c>
      <c r="AL6" s="55" t="e">
        <f t="shared" si="5"/>
        <v>#N/A</v>
      </c>
      <c r="AM6" s="55">
        <f t="shared" si="5"/>
        <v>100.10</v>
      </c>
      <c r="AN6" s="55" t="e">
        <f t="shared" si="5"/>
        <v>#N/A</v>
      </c>
      <c r="AO6" s="55" t="e">
        <f t="shared" si="5"/>
        <v>#N/A</v>
      </c>
      <c r="AP6" s="55" t="e">
        <f t="shared" si="5"/>
        <v>#N/A</v>
      </c>
      <c r="AQ6" s="55" t="e">
        <f t="shared" si="5"/>
        <v>#N/A</v>
      </c>
      <c r="AR6" s="55">
        <f t="shared" si="5"/>
        <v>107.20</v>
      </c>
      <c r="AS6" s="55" t="str">
        <f>IF(AS8="-","【-】","【"&amp;SUBSTITUTE(TEXT(AS8,"#,##0.0"),"-","△")&amp;"】")</f>
        <v>【106.2】</v>
      </c>
      <c r="AT6" s="55" t="e">
        <f>IF(AT8="-",NA(),AT8)</f>
        <v>#N/A</v>
      </c>
      <c r="AU6" s="55" t="e">
        <f t="shared" si="6" ref="AU6:BC6">IF(AU8="-",NA(),AU8)</f>
        <v>#N/A</v>
      </c>
      <c r="AV6" s="55" t="e">
        <f t="shared" si="6"/>
        <v>#N/A</v>
      </c>
      <c r="AW6" s="55" t="e">
        <f t="shared" si="6"/>
        <v>#N/A</v>
      </c>
      <c r="AX6" s="55">
        <f t="shared" si="6"/>
        <v>72.599999999999994</v>
      </c>
      <c r="AY6" s="55" t="e">
        <f t="shared" si="6"/>
        <v>#N/A</v>
      </c>
      <c r="AZ6" s="55" t="e">
        <f t="shared" si="6"/>
        <v>#N/A</v>
      </c>
      <c r="BA6" s="55" t="e">
        <f t="shared" si="6"/>
        <v>#N/A</v>
      </c>
      <c r="BB6" s="55" t="e">
        <f t="shared" si="6"/>
        <v>#N/A</v>
      </c>
      <c r="BC6" s="55">
        <f t="shared" si="6"/>
        <v>86.30</v>
      </c>
      <c r="BD6" s="55" t="str">
        <f>IF(BD8="-","【-】","【"&amp;SUBSTITUTE(TEXT(BD8,"#,##0.0"),"-","△")&amp;"】")</f>
        <v>【86.6】</v>
      </c>
      <c r="BE6" s="55" t="e">
        <f>IF(BE8="-",NA(),BE8)</f>
        <v>#N/A</v>
      </c>
      <c r="BF6" s="55" t="e">
        <f t="shared" si="7" ref="BF6:BN6">IF(BF8="-",NA(),BF8)</f>
        <v>#N/A</v>
      </c>
      <c r="BG6" s="55" t="e">
        <f t="shared" si="7"/>
        <v>#N/A</v>
      </c>
      <c r="BH6" s="55" t="e">
        <f t="shared" si="7"/>
        <v>#N/A</v>
      </c>
      <c r="BI6" s="55">
        <f t="shared" si="7"/>
        <v>0</v>
      </c>
      <c r="BJ6" s="55" t="e">
        <f t="shared" si="7"/>
        <v>#N/A</v>
      </c>
      <c r="BK6" s="55" t="e">
        <f t="shared" si="7"/>
        <v>#N/A</v>
      </c>
      <c r="BL6" s="55" t="e">
        <f t="shared" si="7"/>
        <v>#N/A</v>
      </c>
      <c r="BM6" s="55" t="e">
        <f t="shared" si="7"/>
        <v>#N/A</v>
      </c>
      <c r="BN6" s="55">
        <f t="shared" si="7"/>
        <v>84.60</v>
      </c>
      <c r="BO6" s="55" t="str">
        <f>IF(BO8="-","【-】","【"&amp;SUBSTITUTE(TEXT(BO8,"#,##0.0"),"-","△")&amp;"】")</f>
        <v>【70.7】</v>
      </c>
      <c r="BP6" s="55" t="e">
        <f>IF(BP8="-",NA(),BP8)</f>
        <v>#N/A</v>
      </c>
      <c r="BQ6" s="55" t="e">
        <f t="shared" si="8" ref="BQ6:BY6">IF(BQ8="-",NA(),BQ8)</f>
        <v>#N/A</v>
      </c>
      <c r="BR6" s="55" t="e">
        <f t="shared" si="8"/>
        <v>#N/A</v>
      </c>
      <c r="BS6" s="55" t="e">
        <f t="shared" si="8"/>
        <v>#N/A</v>
      </c>
      <c r="BT6" s="55">
        <f t="shared" si="8"/>
        <v>80.80</v>
      </c>
      <c r="BU6" s="55" t="e">
        <f t="shared" si="8"/>
        <v>#N/A</v>
      </c>
      <c r="BV6" s="55" t="e">
        <f t="shared" si="8"/>
        <v>#N/A</v>
      </c>
      <c r="BW6" s="55" t="e">
        <f t="shared" si="8"/>
        <v>#N/A</v>
      </c>
      <c r="BX6" s="55" t="e">
        <f t="shared" si="8"/>
        <v>#N/A</v>
      </c>
      <c r="BY6" s="55">
        <f t="shared" si="8"/>
        <v>66.80</v>
      </c>
      <c r="BZ6" s="55" t="str">
        <f>IF(BZ8="-","【-】","【"&amp;SUBSTITUTE(TEXT(BZ8,"#,##0.0"),"-","△")&amp;"】")</f>
        <v>【67.1】</v>
      </c>
      <c r="CA6" s="56" t="e">
        <f>IF(CA8="-",NA(),CA8)</f>
        <v>#N/A</v>
      </c>
      <c r="CB6" s="56" t="e">
        <f t="shared" si="9" ref="CB6:CJ6">IF(CB8="-",NA(),CB8)</f>
        <v>#N/A</v>
      </c>
      <c r="CC6" s="56" t="e">
        <f t="shared" si="9"/>
        <v>#N/A</v>
      </c>
      <c r="CD6" s="56" t="e">
        <f t="shared" si="9"/>
        <v>#N/A</v>
      </c>
      <c r="CE6" s="56">
        <f t="shared" si="9"/>
        <v>110140</v>
      </c>
      <c r="CF6" s="56" t="e">
        <f t="shared" si="9"/>
        <v>#N/A</v>
      </c>
      <c r="CG6" s="56" t="e">
        <f t="shared" si="9"/>
        <v>#N/A</v>
      </c>
      <c r="CH6" s="56" t="e">
        <f t="shared" si="9"/>
        <v>#N/A</v>
      </c>
      <c r="CI6" s="56" t="e">
        <f t="shared" si="9"/>
        <v>#N/A</v>
      </c>
      <c r="CJ6" s="56">
        <f t="shared" si="9"/>
        <v>59838</v>
      </c>
      <c r="CK6" s="55" t="str">
        <f>IF(CK8="-","【-】","【"&amp;SUBSTITUTE(TEXT(CK8,"#,##0"),"-","△")&amp;"】")</f>
        <v>【59,287】</v>
      </c>
      <c r="CL6" s="56" t="e">
        <f>IF(CL8="-",NA(),CL8)</f>
        <v>#N/A</v>
      </c>
      <c r="CM6" s="56" t="e">
        <f t="shared" si="10" ref="CM6:CU6">IF(CM8="-",NA(),CM8)</f>
        <v>#N/A</v>
      </c>
      <c r="CN6" s="56" t="e">
        <f t="shared" si="10"/>
        <v>#N/A</v>
      </c>
      <c r="CO6" s="56" t="e">
        <f t="shared" si="10"/>
        <v>#N/A</v>
      </c>
      <c r="CP6" s="56">
        <f t="shared" si="10"/>
        <v>21868</v>
      </c>
      <c r="CQ6" s="56" t="e">
        <f t="shared" si="10"/>
        <v>#N/A</v>
      </c>
      <c r="CR6" s="56" t="e">
        <f t="shared" si="10"/>
        <v>#N/A</v>
      </c>
      <c r="CS6" s="56" t="e">
        <f t="shared" si="10"/>
        <v>#N/A</v>
      </c>
      <c r="CT6" s="56" t="e">
        <f t="shared" si="10"/>
        <v>#N/A</v>
      </c>
      <c r="CU6" s="56">
        <f t="shared" si="10"/>
        <v>16421</v>
      </c>
      <c r="CV6" s="55" t="str">
        <f>IF(CV8="-","【-】","【"&amp;SUBSTITUTE(TEXT(CV8,"#,##0"),"-","△")&amp;"】")</f>
        <v>【17,202】</v>
      </c>
      <c r="CW6" s="55" t="e">
        <f>IF(CW8="-",NA(),CW8)</f>
        <v>#N/A</v>
      </c>
      <c r="CX6" s="55" t="e">
        <f t="shared" si="11" ref="CX6:DF6">IF(CX8="-",NA(),CX8)</f>
        <v>#N/A</v>
      </c>
      <c r="CY6" s="55" t="e">
        <f t="shared" si="11"/>
        <v>#N/A</v>
      </c>
      <c r="CZ6" s="55" t="e">
        <f t="shared" si="11"/>
        <v>#N/A</v>
      </c>
      <c r="DA6" s="55">
        <f t="shared" si="11"/>
        <v>44.50</v>
      </c>
      <c r="DB6" s="55" t="e">
        <f t="shared" si="11"/>
        <v>#N/A</v>
      </c>
      <c r="DC6" s="55" t="e">
        <f t="shared" si="11"/>
        <v>#N/A</v>
      </c>
      <c r="DD6" s="55" t="e">
        <f t="shared" si="11"/>
        <v>#N/A</v>
      </c>
      <c r="DE6" s="55" t="e">
        <f t="shared" si="11"/>
        <v>#N/A</v>
      </c>
      <c r="DF6" s="55">
        <f t="shared" si="11"/>
        <v>57.40</v>
      </c>
      <c r="DG6" s="55" t="str">
        <f>IF(DG8="-","【-】","【"&amp;SUBSTITUTE(TEXT(DG8,"#,##0.0"),"-","△")&amp;"】")</f>
        <v>【56.4】</v>
      </c>
      <c r="DH6" s="55" t="e">
        <f>IF(DH8="-",NA(),DH8)</f>
        <v>#N/A</v>
      </c>
      <c r="DI6" s="55" t="e">
        <f t="shared" si="12" ref="DI6:DQ6">IF(DI8="-",NA(),DI8)</f>
        <v>#N/A</v>
      </c>
      <c r="DJ6" s="55" t="e">
        <f t="shared" si="12"/>
        <v>#N/A</v>
      </c>
      <c r="DK6" s="55" t="e">
        <f t="shared" si="12"/>
        <v>#N/A</v>
      </c>
      <c r="DL6" s="55">
        <f t="shared" si="12"/>
        <v>21.80</v>
      </c>
      <c r="DM6" s="55" t="e">
        <f t="shared" si="12"/>
        <v>#N/A</v>
      </c>
      <c r="DN6" s="55" t="e">
        <f t="shared" si="12"/>
        <v>#N/A</v>
      </c>
      <c r="DO6" s="55" t="e">
        <f t="shared" si="12"/>
        <v>#N/A</v>
      </c>
      <c r="DP6" s="55" t="e">
        <f t="shared" si="12"/>
        <v>#N/A</v>
      </c>
      <c r="DQ6" s="55">
        <f t="shared" si="12"/>
        <v>23.90</v>
      </c>
      <c r="DR6" s="55" t="str">
        <f>IF(DR8="-","【-】","【"&amp;SUBSTITUTE(TEXT(DR8,"#,##0.0"),"-","△")&amp;"】")</f>
        <v>【24.8】</v>
      </c>
      <c r="DS6" s="55" t="e">
        <f>IF(DS8="-",NA(),DS8)</f>
        <v>#N/A</v>
      </c>
      <c r="DT6" s="55" t="e">
        <f t="shared" si="13" ref="DT6:EB6">IF(DT8="-",NA(),DT8)</f>
        <v>#N/A</v>
      </c>
      <c r="DU6" s="55" t="e">
        <f t="shared" si="13"/>
        <v>#N/A</v>
      </c>
      <c r="DV6" s="55" t="e">
        <f t="shared" si="13"/>
        <v>#N/A</v>
      </c>
      <c r="DW6" s="55">
        <f t="shared" si="13"/>
        <v>2.40</v>
      </c>
      <c r="DX6" s="55" t="e">
        <f t="shared" si="13"/>
        <v>#N/A</v>
      </c>
      <c r="DY6" s="55" t="e">
        <f t="shared" si="13"/>
        <v>#N/A</v>
      </c>
      <c r="DZ6" s="55" t="e">
        <f t="shared" si="13"/>
        <v>#N/A</v>
      </c>
      <c r="EA6" s="55" t="e">
        <f t="shared" si="13"/>
        <v>#N/A</v>
      </c>
      <c r="EB6" s="55">
        <f t="shared" si="13"/>
        <v>54.90</v>
      </c>
      <c r="EC6" s="55" t="str">
        <f>IF(EC8="-","【-】","【"&amp;SUBSTITUTE(TEXT(EC8,"#,##0.0"),"-","△")&amp;"】")</f>
        <v>【56.0】</v>
      </c>
      <c r="ED6" s="55" t="e">
        <f>IF(ED8="-",NA(),ED8)</f>
        <v>#N/A</v>
      </c>
      <c r="EE6" s="55" t="e">
        <f t="shared" si="14" ref="EE6:EM6">IF(EE8="-",NA(),EE8)</f>
        <v>#N/A</v>
      </c>
      <c r="EF6" s="55" t="e">
        <f t="shared" si="14"/>
        <v>#N/A</v>
      </c>
      <c r="EG6" s="55" t="e">
        <f t="shared" si="14"/>
        <v>#N/A</v>
      </c>
      <c r="EH6" s="55">
        <f t="shared" si="14"/>
        <v>10.70</v>
      </c>
      <c r="EI6" s="55" t="e">
        <f t="shared" si="14"/>
        <v>#N/A</v>
      </c>
      <c r="EJ6" s="55" t="e">
        <f t="shared" si="14"/>
        <v>#N/A</v>
      </c>
      <c r="EK6" s="55" t="e">
        <f t="shared" si="14"/>
        <v>#N/A</v>
      </c>
      <c r="EL6" s="55" t="e">
        <f t="shared" si="14"/>
        <v>#N/A</v>
      </c>
      <c r="EM6" s="55">
        <f t="shared" si="14"/>
        <v>68.80</v>
      </c>
      <c r="EN6" s="55" t="str">
        <f>IF(EN8="-","【-】","【"&amp;SUBSTITUTE(TEXT(EN8,"#,##0.0"),"-","△")&amp;"】")</f>
        <v>【70.7】</v>
      </c>
      <c r="EO6" s="56" t="e">
        <f>IF(EO8="-",NA(),EO8)</f>
        <v>#N/A</v>
      </c>
      <c r="EP6" s="56" t="e">
        <f t="shared" si="15" ref="EP6:EX6">IF(EP8="-",NA(),EP8)</f>
        <v>#N/A</v>
      </c>
      <c r="EQ6" s="56" t="e">
        <f t="shared" si="15"/>
        <v>#N/A</v>
      </c>
      <c r="ER6" s="56" t="e">
        <f t="shared" si="15"/>
        <v>#N/A</v>
      </c>
      <c r="ES6" s="56">
        <f t="shared" si="15"/>
        <v>94096073</v>
      </c>
      <c r="ET6" s="56" t="e">
        <f t="shared" si="15"/>
        <v>#N/A</v>
      </c>
      <c r="EU6" s="56" t="e">
        <f t="shared" si="15"/>
        <v>#N/A</v>
      </c>
      <c r="EV6" s="56" t="e">
        <f t="shared" si="15"/>
        <v>#N/A</v>
      </c>
      <c r="EW6" s="56" t="e">
        <f t="shared" si="15"/>
        <v>#N/A</v>
      </c>
      <c r="EX6" s="56">
        <f t="shared" si="15"/>
        <v>50294422</v>
      </c>
      <c r="EY6" s="56" t="str">
        <f>IF(EY8="-","【-】","【"&amp;SUBSTITUTE(TEXT(EY8,"#,##0"),"-","△")&amp;"】")</f>
        <v>【49,765,843】</v>
      </c>
    </row>
    <row r="7" spans="1:155" s="57" customFormat="1" ht="13.5">
      <c r="A7" s="38" t="s">
        <v>156</v>
      </c>
      <c r="B7" s="53">
        <f t="shared" si="16" ref="B7:AH7">B8</f>
        <v>2021</v>
      </c>
      <c r="C7" s="53">
        <f t="shared" si="16"/>
        <v>117500</v>
      </c>
      <c r="D7" s="53">
        <f t="shared" si="16"/>
        <v>46</v>
      </c>
      <c r="E7" s="53">
        <f t="shared" si="16"/>
        <v>6</v>
      </c>
      <c r="F7" s="53">
        <f t="shared" si="16"/>
        <v>0</v>
      </c>
      <c r="G7" s="53">
        <f t="shared" si="16"/>
        <v>3</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21</v>
      </c>
      <c r="R7" s="53" t="str">
        <f t="shared" si="16"/>
        <v>対象</v>
      </c>
      <c r="S7" s="53" t="str">
        <f t="shared" si="16"/>
        <v>透 I 未 訓 ガ</v>
      </c>
      <c r="T7" s="53" t="str">
        <f t="shared" si="16"/>
        <v>救 臨 災 地</v>
      </c>
      <c r="U7" s="54" t="str">
        <f>U8</f>
        <v>-</v>
      </c>
      <c r="V7" s="54">
        <f>V8</f>
        <v>65447</v>
      </c>
      <c r="W7" s="53" t="str">
        <f>W8</f>
        <v>非該当</v>
      </c>
      <c r="X7" s="53" t="str">
        <f t="shared" si="16"/>
        <v>非該当</v>
      </c>
      <c r="Y7" s="53" t="str">
        <f t="shared" si="16"/>
        <v>７：１</v>
      </c>
      <c r="Z7" s="54">
        <f t="shared" si="16"/>
        <v>316</v>
      </c>
      <c r="AA7" s="54" t="str">
        <f t="shared" si="16"/>
        <v>-</v>
      </c>
      <c r="AB7" s="54" t="str">
        <f t="shared" si="16"/>
        <v>-</v>
      </c>
      <c r="AC7" s="54" t="str">
        <f t="shared" si="16"/>
        <v>-</v>
      </c>
      <c r="AD7" s="54" t="str">
        <f t="shared" si="16"/>
        <v>-</v>
      </c>
      <c r="AE7" s="54">
        <f t="shared" si="16"/>
        <v>316</v>
      </c>
      <c r="AF7" s="54">
        <f t="shared" si="16"/>
        <v>316</v>
      </c>
      <c r="AG7" s="54" t="str">
        <f t="shared" si="16"/>
        <v>-</v>
      </c>
      <c r="AH7" s="54">
        <f t="shared" si="16"/>
        <v>316</v>
      </c>
      <c r="AI7" s="55" t="str">
        <f>AI8</f>
        <v>-</v>
      </c>
      <c r="AJ7" s="55" t="str">
        <f t="shared" si="17" ref="AJ7:AR7">AJ8</f>
        <v>-</v>
      </c>
      <c r="AK7" s="55" t="str">
        <f t="shared" si="17"/>
        <v>-</v>
      </c>
      <c r="AL7" s="55" t="str">
        <f t="shared" si="17"/>
        <v>-</v>
      </c>
      <c r="AM7" s="55">
        <f t="shared" si="17"/>
        <v>100.10</v>
      </c>
      <c r="AN7" s="55" t="str">
        <f t="shared" si="17"/>
        <v>-</v>
      </c>
      <c r="AO7" s="55" t="str">
        <f t="shared" si="17"/>
        <v>-</v>
      </c>
      <c r="AP7" s="55" t="str">
        <f t="shared" si="17"/>
        <v>-</v>
      </c>
      <c r="AQ7" s="55" t="str">
        <f t="shared" si="17"/>
        <v>-</v>
      </c>
      <c r="AR7" s="55">
        <f t="shared" si="17"/>
        <v>107.20</v>
      </c>
      <c r="AS7" s="55"/>
      <c r="AT7" s="55" t="str">
        <f>AT8</f>
        <v>-</v>
      </c>
      <c r="AU7" s="55" t="str">
        <f t="shared" si="18" ref="AU7:BC7">AU8</f>
        <v>-</v>
      </c>
      <c r="AV7" s="55" t="str">
        <f t="shared" si="18"/>
        <v>-</v>
      </c>
      <c r="AW7" s="55" t="str">
        <f t="shared" si="18"/>
        <v>-</v>
      </c>
      <c r="AX7" s="55">
        <f t="shared" si="18"/>
        <v>72.599999999999994</v>
      </c>
      <c r="AY7" s="55" t="str">
        <f t="shared" si="18"/>
        <v>-</v>
      </c>
      <c r="AZ7" s="55" t="str">
        <f t="shared" si="18"/>
        <v>-</v>
      </c>
      <c r="BA7" s="55" t="str">
        <f t="shared" si="18"/>
        <v>-</v>
      </c>
      <c r="BB7" s="55" t="str">
        <f t="shared" si="18"/>
        <v>-</v>
      </c>
      <c r="BC7" s="55">
        <f t="shared" si="18"/>
        <v>86.30</v>
      </c>
      <c r="BD7" s="55"/>
      <c r="BE7" s="55" t="str">
        <f>BE8</f>
        <v>-</v>
      </c>
      <c r="BF7" s="55" t="str">
        <f t="shared" si="19" ref="BF7:BN7">BF8</f>
        <v>-</v>
      </c>
      <c r="BG7" s="55" t="str">
        <f t="shared" si="19"/>
        <v>-</v>
      </c>
      <c r="BH7" s="55" t="str">
        <f t="shared" si="19"/>
        <v>-</v>
      </c>
      <c r="BI7" s="55">
        <f t="shared" si="19"/>
        <v>0</v>
      </c>
      <c r="BJ7" s="55" t="str">
        <f t="shared" si="19"/>
        <v>-</v>
      </c>
      <c r="BK7" s="55" t="str">
        <f t="shared" si="19"/>
        <v>-</v>
      </c>
      <c r="BL7" s="55" t="str">
        <f t="shared" si="19"/>
        <v>-</v>
      </c>
      <c r="BM7" s="55" t="str">
        <f t="shared" si="19"/>
        <v>-</v>
      </c>
      <c r="BN7" s="55">
        <f t="shared" si="19"/>
        <v>84.60</v>
      </c>
      <c r="BO7" s="55"/>
      <c r="BP7" s="55" t="str">
        <f>BP8</f>
        <v>-</v>
      </c>
      <c r="BQ7" s="55" t="str">
        <f t="shared" si="20" ref="BQ7:BY7">BQ8</f>
        <v>-</v>
      </c>
      <c r="BR7" s="55" t="str">
        <f t="shared" si="20"/>
        <v>-</v>
      </c>
      <c r="BS7" s="55" t="str">
        <f t="shared" si="20"/>
        <v>-</v>
      </c>
      <c r="BT7" s="55">
        <f t="shared" si="20"/>
        <v>80.80</v>
      </c>
      <c r="BU7" s="55" t="str">
        <f t="shared" si="20"/>
        <v>-</v>
      </c>
      <c r="BV7" s="55" t="str">
        <f t="shared" si="20"/>
        <v>-</v>
      </c>
      <c r="BW7" s="55" t="str">
        <f t="shared" si="20"/>
        <v>-</v>
      </c>
      <c r="BX7" s="55" t="str">
        <f t="shared" si="20"/>
        <v>-</v>
      </c>
      <c r="BY7" s="55">
        <f t="shared" si="20"/>
        <v>66.80</v>
      </c>
      <c r="BZ7" s="55"/>
      <c r="CA7" s="56" t="str">
        <f>CA8</f>
        <v>-</v>
      </c>
      <c r="CB7" s="56" t="str">
        <f t="shared" si="21" ref="CB7:CJ7">CB8</f>
        <v>-</v>
      </c>
      <c r="CC7" s="56" t="str">
        <f t="shared" si="21"/>
        <v>-</v>
      </c>
      <c r="CD7" s="56" t="str">
        <f t="shared" si="21"/>
        <v>-</v>
      </c>
      <c r="CE7" s="56">
        <f t="shared" si="21"/>
        <v>110140</v>
      </c>
      <c r="CF7" s="56" t="str">
        <f t="shared" si="21"/>
        <v>-</v>
      </c>
      <c r="CG7" s="56" t="str">
        <f t="shared" si="21"/>
        <v>-</v>
      </c>
      <c r="CH7" s="56" t="str">
        <f t="shared" si="21"/>
        <v>-</v>
      </c>
      <c r="CI7" s="56" t="str">
        <f t="shared" si="21"/>
        <v>-</v>
      </c>
      <c r="CJ7" s="56">
        <f t="shared" si="21"/>
        <v>59838</v>
      </c>
      <c r="CK7" s="55"/>
      <c r="CL7" s="56" t="str">
        <f>CL8</f>
        <v>-</v>
      </c>
      <c r="CM7" s="56" t="str">
        <f t="shared" si="22" ref="CM7:CU7">CM8</f>
        <v>-</v>
      </c>
      <c r="CN7" s="56" t="str">
        <f t="shared" si="22"/>
        <v>-</v>
      </c>
      <c r="CO7" s="56" t="str">
        <f t="shared" si="22"/>
        <v>-</v>
      </c>
      <c r="CP7" s="56">
        <f t="shared" si="22"/>
        <v>21868</v>
      </c>
      <c r="CQ7" s="56" t="str">
        <f t="shared" si="22"/>
        <v>-</v>
      </c>
      <c r="CR7" s="56" t="str">
        <f t="shared" si="22"/>
        <v>-</v>
      </c>
      <c r="CS7" s="56" t="str">
        <f t="shared" si="22"/>
        <v>-</v>
      </c>
      <c r="CT7" s="56" t="str">
        <f t="shared" si="22"/>
        <v>-</v>
      </c>
      <c r="CU7" s="56">
        <f t="shared" si="22"/>
        <v>16421</v>
      </c>
      <c r="CV7" s="55"/>
      <c r="CW7" s="55" t="str">
        <f>CW8</f>
        <v>-</v>
      </c>
      <c r="CX7" s="55" t="str">
        <f t="shared" si="23" ref="CX7:DF7">CX8</f>
        <v>-</v>
      </c>
      <c r="CY7" s="55" t="str">
        <f t="shared" si="23"/>
        <v>-</v>
      </c>
      <c r="CZ7" s="55" t="str">
        <f t="shared" si="23"/>
        <v>-</v>
      </c>
      <c r="DA7" s="55">
        <f t="shared" si="23"/>
        <v>44.50</v>
      </c>
      <c r="DB7" s="55" t="str">
        <f t="shared" si="23"/>
        <v>-</v>
      </c>
      <c r="DC7" s="55" t="str">
        <f t="shared" si="23"/>
        <v>-</v>
      </c>
      <c r="DD7" s="55" t="str">
        <f t="shared" si="23"/>
        <v>-</v>
      </c>
      <c r="DE7" s="55" t="str">
        <f t="shared" si="23"/>
        <v>-</v>
      </c>
      <c r="DF7" s="55">
        <f t="shared" si="23"/>
        <v>57.40</v>
      </c>
      <c r="DG7" s="55"/>
      <c r="DH7" s="55" t="str">
        <f>DH8</f>
        <v>-</v>
      </c>
      <c r="DI7" s="55" t="str">
        <f t="shared" si="24" ref="DI7:DQ7">DI8</f>
        <v>-</v>
      </c>
      <c r="DJ7" s="55" t="str">
        <f t="shared" si="24"/>
        <v>-</v>
      </c>
      <c r="DK7" s="55" t="str">
        <f t="shared" si="24"/>
        <v>-</v>
      </c>
      <c r="DL7" s="55">
        <f t="shared" si="24"/>
        <v>21.80</v>
      </c>
      <c r="DM7" s="55" t="str">
        <f t="shared" si="24"/>
        <v>-</v>
      </c>
      <c r="DN7" s="55" t="str">
        <f t="shared" si="24"/>
        <v>-</v>
      </c>
      <c r="DO7" s="55" t="str">
        <f t="shared" si="24"/>
        <v>-</v>
      </c>
      <c r="DP7" s="55" t="str">
        <f t="shared" si="24"/>
        <v>-</v>
      </c>
      <c r="DQ7" s="55">
        <f t="shared" si="24"/>
        <v>23.90</v>
      </c>
      <c r="DR7" s="55"/>
      <c r="DS7" s="55" t="str">
        <f>DS8</f>
        <v>-</v>
      </c>
      <c r="DT7" s="55" t="str">
        <f t="shared" si="25" ref="DT7:EB7">DT8</f>
        <v>-</v>
      </c>
      <c r="DU7" s="55" t="str">
        <f t="shared" si="25"/>
        <v>-</v>
      </c>
      <c r="DV7" s="55" t="str">
        <f t="shared" si="25"/>
        <v>-</v>
      </c>
      <c r="DW7" s="55">
        <f t="shared" si="25"/>
        <v>2.40</v>
      </c>
      <c r="DX7" s="55" t="str">
        <f t="shared" si="25"/>
        <v>-</v>
      </c>
      <c r="DY7" s="55" t="str">
        <f t="shared" si="25"/>
        <v>-</v>
      </c>
      <c r="DZ7" s="55" t="str">
        <f t="shared" si="25"/>
        <v>-</v>
      </c>
      <c r="EA7" s="55" t="str">
        <f t="shared" si="25"/>
        <v>-</v>
      </c>
      <c r="EB7" s="55">
        <f t="shared" si="25"/>
        <v>54.90</v>
      </c>
      <c r="EC7" s="55"/>
      <c r="ED7" s="55" t="str">
        <f>ED8</f>
        <v>-</v>
      </c>
      <c r="EE7" s="55" t="str">
        <f t="shared" si="26" ref="EE7:EM7">EE8</f>
        <v>-</v>
      </c>
      <c r="EF7" s="55" t="str">
        <f t="shared" si="26"/>
        <v>-</v>
      </c>
      <c r="EG7" s="55" t="str">
        <f t="shared" si="26"/>
        <v>-</v>
      </c>
      <c r="EH7" s="55">
        <f t="shared" si="26"/>
        <v>10.70</v>
      </c>
      <c r="EI7" s="55" t="str">
        <f t="shared" si="26"/>
        <v>-</v>
      </c>
      <c r="EJ7" s="55" t="str">
        <f t="shared" si="26"/>
        <v>-</v>
      </c>
      <c r="EK7" s="55" t="str">
        <f t="shared" si="26"/>
        <v>-</v>
      </c>
      <c r="EL7" s="55" t="str">
        <f t="shared" si="26"/>
        <v>-</v>
      </c>
      <c r="EM7" s="55">
        <f t="shared" si="26"/>
        <v>68.80</v>
      </c>
      <c r="EN7" s="55"/>
      <c r="EO7" s="56" t="str">
        <f>EO8</f>
        <v>-</v>
      </c>
      <c r="EP7" s="56" t="str">
        <f t="shared" si="27" ref="EP7:EX7">EP8</f>
        <v>-</v>
      </c>
      <c r="EQ7" s="56" t="str">
        <f t="shared" si="27"/>
        <v>-</v>
      </c>
      <c r="ER7" s="56" t="str">
        <f t="shared" si="27"/>
        <v>-</v>
      </c>
      <c r="ES7" s="56">
        <f t="shared" si="27"/>
        <v>94096073</v>
      </c>
      <c r="ET7" s="56" t="str">
        <f t="shared" si="27"/>
        <v>-</v>
      </c>
      <c r="EU7" s="56" t="str">
        <f t="shared" si="27"/>
        <v>-</v>
      </c>
      <c r="EV7" s="56" t="str">
        <f t="shared" si="27"/>
        <v>-</v>
      </c>
      <c r="EW7" s="56" t="str">
        <f t="shared" si="27"/>
        <v>-</v>
      </c>
      <c r="EX7" s="56">
        <f t="shared" si="27"/>
        <v>50294422</v>
      </c>
      <c r="EY7" s="56"/>
    </row>
    <row r="8" spans="1:155" s="57" customFormat="1" ht="13.5">
      <c r="A8" s="38"/>
      <c r="B8" s="58">
        <v>2021</v>
      </c>
      <c r="C8" s="58">
        <v>117500</v>
      </c>
      <c r="D8" s="58">
        <v>46</v>
      </c>
      <c r="E8" s="58">
        <v>6</v>
      </c>
      <c r="F8" s="58">
        <v>0</v>
      </c>
      <c r="G8" s="58">
        <v>3</v>
      </c>
      <c r="H8" s="58" t="s">
        <v>157</v>
      </c>
      <c r="I8" s="58" t="s">
        <v>158</v>
      </c>
      <c r="J8" s="58" t="s">
        <v>159</v>
      </c>
      <c r="K8" s="58" t="s">
        <v>160</v>
      </c>
      <c r="L8" s="58" t="s">
        <v>161</v>
      </c>
      <c r="M8" s="58" t="s">
        <v>162</v>
      </c>
      <c r="N8" s="58" t="s">
        <v>163</v>
      </c>
      <c r="O8" s="58" t="s">
        <v>164</v>
      </c>
      <c r="P8" s="58" t="s">
        <v>165</v>
      </c>
      <c r="Q8" s="59">
        <v>21</v>
      </c>
      <c r="R8" s="58" t="s">
        <v>166</v>
      </c>
      <c r="S8" s="58" t="s">
        <v>167</v>
      </c>
      <c r="T8" s="58" t="s">
        <v>168</v>
      </c>
      <c r="U8" s="59" t="s">
        <v>39</v>
      </c>
      <c r="V8" s="59">
        <v>65447</v>
      </c>
      <c r="W8" s="58" t="s">
        <v>169</v>
      </c>
      <c r="X8" s="58" t="s">
        <v>169</v>
      </c>
      <c r="Y8" s="60" t="s">
        <v>170</v>
      </c>
      <c r="Z8" s="59">
        <v>316</v>
      </c>
      <c r="AA8" s="59" t="s">
        <v>39</v>
      </c>
      <c r="AB8" s="59" t="s">
        <v>39</v>
      </c>
      <c r="AC8" s="59" t="s">
        <v>39</v>
      </c>
      <c r="AD8" s="59" t="s">
        <v>39</v>
      </c>
      <c r="AE8" s="59">
        <v>316</v>
      </c>
      <c r="AF8" s="59">
        <v>316</v>
      </c>
      <c r="AG8" s="59" t="s">
        <v>39</v>
      </c>
      <c r="AH8" s="59">
        <v>316</v>
      </c>
      <c r="AI8" s="61" t="s">
        <v>39</v>
      </c>
      <c r="AJ8" s="61" t="s">
        <v>39</v>
      </c>
      <c r="AK8" s="61" t="s">
        <v>39</v>
      </c>
      <c r="AL8" s="61" t="s">
        <v>39</v>
      </c>
      <c r="AM8" s="61">
        <v>100.10</v>
      </c>
      <c r="AN8" s="61" t="s">
        <v>39</v>
      </c>
      <c r="AO8" s="61" t="s">
        <v>39</v>
      </c>
      <c r="AP8" s="61" t="s">
        <v>39</v>
      </c>
      <c r="AQ8" s="61" t="s">
        <v>39</v>
      </c>
      <c r="AR8" s="61">
        <v>107.20</v>
      </c>
      <c r="AS8" s="61">
        <v>106.20</v>
      </c>
      <c r="AT8" s="61" t="s">
        <v>39</v>
      </c>
      <c r="AU8" s="61" t="s">
        <v>39</v>
      </c>
      <c r="AV8" s="61" t="s">
        <v>39</v>
      </c>
      <c r="AW8" s="61" t="s">
        <v>39</v>
      </c>
      <c r="AX8" s="61">
        <v>72.599999999999994</v>
      </c>
      <c r="AY8" s="61" t="s">
        <v>39</v>
      </c>
      <c r="AZ8" s="61" t="s">
        <v>39</v>
      </c>
      <c r="BA8" s="61" t="s">
        <v>39</v>
      </c>
      <c r="BB8" s="61" t="s">
        <v>39</v>
      </c>
      <c r="BC8" s="61">
        <v>86.30</v>
      </c>
      <c r="BD8" s="61">
        <v>86.60</v>
      </c>
      <c r="BE8" s="62" t="s">
        <v>39</v>
      </c>
      <c r="BF8" s="62" t="s">
        <v>39</v>
      </c>
      <c r="BG8" s="62" t="s">
        <v>39</v>
      </c>
      <c r="BH8" s="62" t="s">
        <v>39</v>
      </c>
      <c r="BI8" s="62">
        <v>0</v>
      </c>
      <c r="BJ8" s="62" t="s">
        <v>39</v>
      </c>
      <c r="BK8" s="62" t="s">
        <v>39</v>
      </c>
      <c r="BL8" s="62" t="s">
        <v>39</v>
      </c>
      <c r="BM8" s="62" t="s">
        <v>39</v>
      </c>
      <c r="BN8" s="62">
        <v>84.60</v>
      </c>
      <c r="BO8" s="62">
        <v>70.70</v>
      </c>
      <c r="BP8" s="61" t="s">
        <v>39</v>
      </c>
      <c r="BQ8" s="61" t="s">
        <v>39</v>
      </c>
      <c r="BR8" s="61" t="s">
        <v>39</v>
      </c>
      <c r="BS8" s="61" t="s">
        <v>39</v>
      </c>
      <c r="BT8" s="61">
        <v>80.80</v>
      </c>
      <c r="BU8" s="61" t="s">
        <v>39</v>
      </c>
      <c r="BV8" s="61" t="s">
        <v>39</v>
      </c>
      <c r="BW8" s="61" t="s">
        <v>39</v>
      </c>
      <c r="BX8" s="61" t="s">
        <v>39</v>
      </c>
      <c r="BY8" s="61">
        <v>66.80</v>
      </c>
      <c r="BZ8" s="61">
        <v>67.099999999999994</v>
      </c>
      <c r="CA8" s="62" t="s">
        <v>39</v>
      </c>
      <c r="CB8" s="62" t="s">
        <v>39</v>
      </c>
      <c r="CC8" s="62" t="s">
        <v>39</v>
      </c>
      <c r="CD8" s="62" t="s">
        <v>39</v>
      </c>
      <c r="CE8" s="62">
        <v>110140</v>
      </c>
      <c r="CF8" s="62" t="s">
        <v>39</v>
      </c>
      <c r="CG8" s="62" t="s">
        <v>39</v>
      </c>
      <c r="CH8" s="62" t="s">
        <v>39</v>
      </c>
      <c r="CI8" s="62" t="s">
        <v>39</v>
      </c>
      <c r="CJ8" s="62">
        <v>59838</v>
      </c>
      <c r="CK8" s="61">
        <v>59287</v>
      </c>
      <c r="CL8" s="62" t="s">
        <v>39</v>
      </c>
      <c r="CM8" s="62" t="s">
        <v>39</v>
      </c>
      <c r="CN8" s="62" t="s">
        <v>39</v>
      </c>
      <c r="CO8" s="62" t="s">
        <v>39</v>
      </c>
      <c r="CP8" s="62">
        <v>21868</v>
      </c>
      <c r="CQ8" s="62" t="s">
        <v>39</v>
      </c>
      <c r="CR8" s="62" t="s">
        <v>39</v>
      </c>
      <c r="CS8" s="62" t="s">
        <v>39</v>
      </c>
      <c r="CT8" s="62" t="s">
        <v>39</v>
      </c>
      <c r="CU8" s="62">
        <v>16421</v>
      </c>
      <c r="CV8" s="61">
        <v>17202</v>
      </c>
      <c r="CW8" s="62" t="s">
        <v>39</v>
      </c>
      <c r="CX8" s="62" t="s">
        <v>39</v>
      </c>
      <c r="CY8" s="62" t="s">
        <v>39</v>
      </c>
      <c r="CZ8" s="62" t="s">
        <v>39</v>
      </c>
      <c r="DA8" s="62">
        <v>44.50</v>
      </c>
      <c r="DB8" s="62" t="s">
        <v>39</v>
      </c>
      <c r="DC8" s="62" t="s">
        <v>39</v>
      </c>
      <c r="DD8" s="62" t="s">
        <v>39</v>
      </c>
      <c r="DE8" s="62" t="s">
        <v>39</v>
      </c>
      <c r="DF8" s="62">
        <v>57.40</v>
      </c>
      <c r="DG8" s="62">
        <v>56.40</v>
      </c>
      <c r="DH8" s="62" t="s">
        <v>39</v>
      </c>
      <c r="DI8" s="62" t="s">
        <v>39</v>
      </c>
      <c r="DJ8" s="62" t="s">
        <v>39</v>
      </c>
      <c r="DK8" s="62" t="s">
        <v>39</v>
      </c>
      <c r="DL8" s="62">
        <v>21.80</v>
      </c>
      <c r="DM8" s="62" t="s">
        <v>39</v>
      </c>
      <c r="DN8" s="62" t="s">
        <v>39</v>
      </c>
      <c r="DO8" s="62" t="s">
        <v>39</v>
      </c>
      <c r="DP8" s="62" t="s">
        <v>39</v>
      </c>
      <c r="DQ8" s="62">
        <v>23.90</v>
      </c>
      <c r="DR8" s="62">
        <v>24.80</v>
      </c>
      <c r="DS8" s="61" t="s">
        <v>39</v>
      </c>
      <c r="DT8" s="61" t="s">
        <v>39</v>
      </c>
      <c r="DU8" s="61" t="s">
        <v>39</v>
      </c>
      <c r="DV8" s="61" t="s">
        <v>39</v>
      </c>
      <c r="DW8" s="61">
        <v>2.40</v>
      </c>
      <c r="DX8" s="61" t="s">
        <v>39</v>
      </c>
      <c r="DY8" s="61" t="s">
        <v>39</v>
      </c>
      <c r="DZ8" s="61" t="s">
        <v>39</v>
      </c>
      <c r="EA8" s="61" t="s">
        <v>39</v>
      </c>
      <c r="EB8" s="61">
        <v>54.90</v>
      </c>
      <c r="EC8" s="61">
        <v>56</v>
      </c>
      <c r="ED8" s="61" t="s">
        <v>39</v>
      </c>
      <c r="EE8" s="61" t="s">
        <v>39</v>
      </c>
      <c r="EF8" s="61" t="s">
        <v>39</v>
      </c>
      <c r="EG8" s="61" t="s">
        <v>39</v>
      </c>
      <c r="EH8" s="61">
        <v>10.70</v>
      </c>
      <c r="EI8" s="61" t="s">
        <v>39</v>
      </c>
      <c r="EJ8" s="61" t="s">
        <v>39</v>
      </c>
      <c r="EK8" s="61" t="s">
        <v>39</v>
      </c>
      <c r="EL8" s="61" t="s">
        <v>39</v>
      </c>
      <c r="EM8" s="61">
        <v>68.80</v>
      </c>
      <c r="EN8" s="61">
        <v>70.70</v>
      </c>
      <c r="EO8" s="62" t="s">
        <v>39</v>
      </c>
      <c r="EP8" s="62" t="s">
        <v>39</v>
      </c>
      <c r="EQ8" s="62" t="s">
        <v>39</v>
      </c>
      <c r="ER8" s="62" t="s">
        <v>39</v>
      </c>
      <c r="ES8" s="62">
        <v>94096073</v>
      </c>
      <c r="ET8" s="62" t="s">
        <v>39</v>
      </c>
      <c r="EU8" s="62" t="s">
        <v>39</v>
      </c>
      <c r="EV8" s="62" t="s">
        <v>39</v>
      </c>
      <c r="EW8" s="62" t="s">
        <v>39</v>
      </c>
      <c r="EX8" s="62">
        <v>50294422</v>
      </c>
      <c r="EY8" s="62">
        <v>49765843</v>
      </c>
    </row>
    <row r="9" spans="14:155" ht="13.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ht="13.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ht="13.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4:155" ht="13.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4:155" ht="13.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4:155" ht="13.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4:155" ht="13.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4:155" ht="13.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ht="13.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ht="13.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ht="13.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ht="13.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Printed>2023-01-19T20:48:58Z</cp:lastPrinted>
  <dcterms:created xsi:type="dcterms:W3CDTF">2022-12-01T02:19:45Z</dcterms:created>
  <dcterms:modified xsi:type="dcterms:W3CDTF">2023-01-26T03:00:18Z</dcterms:modified>
  <cp:category/>
  <cp:contentType/>
  <cp:contentStatus/>
</cp:coreProperties>
</file>