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y.uei\Desktop\国回答\"/>
    </mc:Choice>
  </mc:AlternateContent>
  <xr:revisionPtr revIDLastSave="0" documentId="13_ncr:1_{1C62D029-A891-408B-B0C0-C2DFB4ADAE27}" xr6:coauthVersionLast="47" xr6:coauthVersionMax="47" xr10:uidLastSave="{00000000-0000-0000-0000-000000000000}"/>
  <workbookProtection workbookAlgorithmName="SHA-512" workbookHashValue="g54mQqMj1w9rwSWJ8pszjk+KQxkfgkNvlWrC4vtEiwRt5bQ8rYQC74hQKmnJsBvhFA/7SjF6ySZAx63GoDwmjQ==" workbookSaltValue="B/DZsgD5GNu+XweTXQDU7Q=="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BB10" i="4"/>
  <c r="AT10" i="4"/>
  <c r="AL10" i="4"/>
  <c r="W10" i="4"/>
  <c r="P8" i="4"/>
  <c r="I8" i="4"/>
  <c r="B8" i="4"/>
  <c r="B6" i="4"/>
</calcChain>
</file>

<file path=xl/sharedStrings.xml><?xml version="1.0" encoding="utf-8"?>
<sst xmlns="http://schemas.openxmlformats.org/spreadsheetml/2006/main" count="275" uniqueCount="114">
  <si>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</si>
  <si>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</si>
  <si>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</si>
  <si>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</si>
  <si>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</si>
  <si>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</si>
  <si>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</si>
  <si>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</si>
  <si>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</si>
  <si>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</si>
  <si>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</si>
  <si>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</si>
  <si>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</si>
  <si>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</si>
  <si>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</si>
  <si>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</si>
  <si>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</si>
  <si>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</si>
  <si>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</si>
  <si>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</si>
  <si>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</si>
  <si>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</si>
  <si>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</si>
  <si>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</si>
  <si>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</si>
  <si>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</si>
  <si>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</si>
  <si>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</si>
  <si>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</si>
  <si>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</si>
  <si>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</si>
  <si>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</si>
  <si>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</si>
  <si>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</si>
  <si>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</si>
  <si>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</si>
  <si>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</si>
  <si>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</si>
  <si>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</si>
  <si>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</si>
  <si>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</si>
  <si>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</si>
  <si>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</si>
  <si>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</si>
  <si>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</si>
  <si>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</si>
  <si>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</si>
  <si>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</si>
  <si>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</si>
  <si>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</si>
  <si>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</si>
  <si>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</si>
  <si>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</si>
  <si>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</si>
  <si>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</si>
  <si>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</si>
  <si>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</si>
  <si>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</si>
  <si>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</si>
  <si>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</si>
  <si>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</si>
  <si>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</si>
  <si>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</si>
  <si>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</si>
  <si>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</si>
  <si>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</si>
  <si>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</si>
  <si>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</si>
  <si>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</si>
  <si>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</si>
  <si>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</si>
  <si>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</si>
  <si>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</si>
  <si>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</si>
  <si>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</si>
  <si>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</si>
  <si>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</si>
  <si>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</si>
  <si>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</si>
  <si>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</si>
  <si>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</si>
  <si>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</si>
  <si>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</si>
  <si>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</si>
  <si>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</si>
  <si>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</si>
  <si>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</si>
  <si>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</si>
  <si>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</si>
  <si>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</si>
  <si>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</si>
  <si>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</si>
  <si>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</si>
  <si>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かずさ水道広域連合企業団</t>
  </si>
  <si>
    <t>法適用</t>
  </si>
  <si>
    <t>水道事業</t>
  </si>
  <si>
    <t>末端給水事業</t>
  </si>
  <si>
    <t>A1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</si>
  <si>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</si>
  <si>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</si>
  <si>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</si>
  <si>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</si>
  <si>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</si>
  <si>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</si>
  <si>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</si>
  <si>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</si>
  <si>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</si>
  <si>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</si>
  <si>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</si>
  <si>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</si>
  <si>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</si>
  <si>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①経常収支比率は、全国・類似団体平均を若干下回るものの、100％以上であり、健全な事業運営ができている。
　②累積欠損金比率は、累積欠損金が生じておらず問題はない。
　③流動比率は、全国・類似団体平均を下回るものの、100％を大きく上回り、短期的な債務に対する支払能力に問題はない。
　④企業債残高対給水収益比率は、前年度より若干高くなり、また300％を超えている状況は前年度と変わらず全国・類似団体平均を上回るため、今後の経過を注視する必要がある。
　⑤料金回収率は、前年度とは異なり100％を下回り、また①経常収支比率と比べて差があり、前年度に引き続き給水収益以外の収入に依存している部分が見受けられる。
　⑥給水原価は、前年度と同様全国・類似団体平均より高い傾向にあるが、これは当企業団の水道事業が受水によるところが大きく、受水元である当企業団水道用水供給事業の供給単価が類似団体平均より高いこと、また、給水区域が広く施設数が多いため維持管理費が高価になる傾向があることが要因と考えられる。
　⑦施設利用率は、全国・類似団体平均を若干上回る程度で、施設規模は概ね適正である。
　⑧有収率は、80％以上ではあるものの、全国・類似団体平均を下回っている。これは、老朽管割合が高く、漏水発生率が高い地域があることが影響しているものと考えられる。</t>
    <rPh sb="20" eb="24">
      <t>ジャッカンシタマワ</t>
    </rPh>
    <rPh sb="166" eb="167">
      <t>タカ</t>
    </rPh>
    <rPh sb="183" eb="185">
      <t>ジョウキョウ</t>
    </rPh>
    <rPh sb="186" eb="189">
      <t>ゼンネンド</t>
    </rPh>
    <rPh sb="190" eb="191">
      <t>カ</t>
    </rPh>
    <rPh sb="241" eb="242">
      <t>コト</t>
    </rPh>
    <rPh sb="249" eb="251">
      <t>シタマワ</t>
    </rPh>
    <rPh sb="314" eb="317">
      <t>ゼンネンド</t>
    </rPh>
    <rPh sb="318" eb="320">
      <t>ドウヨウ</t>
    </rPh>
    <rPh sb="469" eb="471">
      <t>ジャッカン</t>
    </rPh>
    <rPh sb="474" eb="476">
      <t>テイド</t>
    </rPh>
    <phoneticPr fontId="4"/>
  </si>
  <si>
    <t>　①有形固定資産減価償却率は全国・類似団体平均を若干下回る程度であるのに対し、②管路経年化率は前年度に引き続き全国・類似団体平均を大きく上回っている。当企業団は、脆弱な石綿管が多く残り、経年管路の割合も高いため、更新を進めることにより指標の改善に努め、これにより漏水事故等を減らして効率的な経営につなげる必要がある。
　③管路更新率は、全国・類似団体平均を上回っている。当企業団では、事業統合により生活基盤施設耐震化等交付金を活用し、管路更新事業を加速していく計画であり、今後も数値の向上を目指していく。</t>
    <rPh sb="24" eb="28">
      <t>ジャッカンシタマワ</t>
    </rPh>
    <rPh sb="47" eb="50">
      <t>ゼンネンド</t>
    </rPh>
    <rPh sb="51" eb="52">
      <t>ヒ</t>
    </rPh>
    <rPh sb="53" eb="54">
      <t>ツヅ</t>
    </rPh>
    <rPh sb="55" eb="57">
      <t>ゼンコク</t>
    </rPh>
    <rPh sb="58" eb="62">
      <t>ルイジダンタイ</t>
    </rPh>
    <rPh sb="185" eb="189">
      <t>トウキギョウダン</t>
    </rPh>
    <phoneticPr fontId="4"/>
  </si>
  <si>
    <t>　経営面では黒字を確保し、概ね良好な状況である一方、将来的に水需要の伸びは期待できず、減収が見込まれることに加え、老朽化した管路や施設の更新・耐震化事業、自然災害に強い水道を目指す災害対策事業に係る投資額が増加していくと考えられる。
　今後も、建設投資の財源に補助金等の特定財源を活用することで、企業債の借入れを抑制し、一層の経営健全化を図っていく必要がある。
　また、老朽管路更新を加速することで有収率の向上につなげ、給水料金の収益効率を上昇させることで更新費用を確保する好循環を構築するために、「君津地域水道事業統合広域化基本計画」に基づき、更なる事業の効率的運営に努めることとしている。</t>
    <rPh sb="23" eb="25">
      <t>イッポウ</t>
    </rPh>
    <rPh sb="281" eb="282">
      <t>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</si>
</sst>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1.06</c:v>
                </c:pt>
                <c:pt idx="3">
                  <c:v>1.49</c:v>
                </c:pt>
                <c:pt idx="4">
                  <c:v>1.1399999999999999</c:v>
                </c:pt>
              </c:numCache>
            </c:numRef>
          </c:val>
          <c:extLst>
            <c:ext xmlns:c16="http://schemas.microsoft.com/office/drawing/2014/chart" uri="{C3380CC4-5D6E-409C-BE32-E72D297353CC}">
              <c16:uniqueId val="{00000000-7001-4FB2-A41D-1192B7E36AC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0.73</c:v>
                </c:pt>
                <c:pt idx="3">
                  <c:v>0.79</c:v>
                </c:pt>
                <c:pt idx="4">
                  <c:v>0.75</c:v>
                </c:pt>
              </c:numCache>
            </c:numRef>
          </c:val>
          <c:smooth val="0"/>
          <c:extLst>
            <c:ext xmlns:c16="http://schemas.microsoft.com/office/drawing/2014/chart" uri="{C3380CC4-5D6E-409C-BE32-E72D297353CC}">
              <c16:uniqueId val="{00000001-7001-4FB2-A41D-1192B7E36AC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64.42</c:v>
                </c:pt>
                <c:pt idx="3">
                  <c:v>66.099999999999994</c:v>
                </c:pt>
                <c:pt idx="4">
                  <c:v>65.040000000000006</c:v>
                </c:pt>
              </c:numCache>
            </c:numRef>
          </c:val>
          <c:extLst>
            <c:ext xmlns:c16="http://schemas.microsoft.com/office/drawing/2014/chart" uri="{C3380CC4-5D6E-409C-BE32-E72D297353CC}">
              <c16:uniqueId val="{00000000-B1BB-4261-BB22-85D7A953CAF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63.16</c:v>
                </c:pt>
                <c:pt idx="3">
                  <c:v>64.41</c:v>
                </c:pt>
                <c:pt idx="4">
                  <c:v>64.11</c:v>
                </c:pt>
              </c:numCache>
            </c:numRef>
          </c:val>
          <c:smooth val="0"/>
          <c:extLst>
            <c:ext xmlns:c16="http://schemas.microsoft.com/office/drawing/2014/chart" uri="{C3380CC4-5D6E-409C-BE32-E72D297353CC}">
              <c16:uniqueId val="{00000001-B1BB-4261-BB22-85D7A953CAF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83.96</c:v>
                </c:pt>
                <c:pt idx="3">
                  <c:v>83.97</c:v>
                </c:pt>
                <c:pt idx="4">
                  <c:v>84.44</c:v>
                </c:pt>
              </c:numCache>
            </c:numRef>
          </c:val>
          <c:extLst>
            <c:ext xmlns:c16="http://schemas.microsoft.com/office/drawing/2014/chart" uri="{C3380CC4-5D6E-409C-BE32-E72D297353CC}">
              <c16:uniqueId val="{00000000-B3EA-4860-9083-5C2A2D67ED7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91.48</c:v>
                </c:pt>
                <c:pt idx="3">
                  <c:v>91.64</c:v>
                </c:pt>
                <c:pt idx="4">
                  <c:v>92.09</c:v>
                </c:pt>
              </c:numCache>
            </c:numRef>
          </c:val>
          <c:smooth val="0"/>
          <c:extLst>
            <c:ext xmlns:c16="http://schemas.microsoft.com/office/drawing/2014/chart" uri="{C3380CC4-5D6E-409C-BE32-E72D297353CC}">
              <c16:uniqueId val="{00000001-B3EA-4860-9083-5C2A2D67ED7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111.21</c:v>
                </c:pt>
                <c:pt idx="3">
                  <c:v>109.83</c:v>
                </c:pt>
                <c:pt idx="4">
                  <c:v>106.65</c:v>
                </c:pt>
              </c:numCache>
            </c:numRef>
          </c:val>
          <c:extLst>
            <c:ext xmlns:c16="http://schemas.microsoft.com/office/drawing/2014/chart" uri="{C3380CC4-5D6E-409C-BE32-E72D297353CC}">
              <c16:uniqueId val="{00000000-1C30-4293-AA5B-389925A8B35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113.57</c:v>
                </c:pt>
                <c:pt idx="3">
                  <c:v>112.59</c:v>
                </c:pt>
                <c:pt idx="4">
                  <c:v>113.87</c:v>
                </c:pt>
              </c:numCache>
            </c:numRef>
          </c:val>
          <c:smooth val="0"/>
          <c:extLst>
            <c:ext xmlns:c16="http://schemas.microsoft.com/office/drawing/2014/chart" uri="{C3380CC4-5D6E-409C-BE32-E72D297353CC}">
              <c16:uniqueId val="{00000001-1C30-4293-AA5B-389925A8B35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50.78</c:v>
                </c:pt>
                <c:pt idx="3">
                  <c:v>50.84</c:v>
                </c:pt>
                <c:pt idx="4">
                  <c:v>49.96</c:v>
                </c:pt>
              </c:numCache>
            </c:numRef>
          </c:val>
          <c:extLst>
            <c:ext xmlns:c16="http://schemas.microsoft.com/office/drawing/2014/chart" uri="{C3380CC4-5D6E-409C-BE32-E72D297353CC}">
              <c16:uniqueId val="{00000000-79E2-479C-8A92-EDD438B95DC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51.13</c:v>
                </c:pt>
                <c:pt idx="3">
                  <c:v>51.62</c:v>
                </c:pt>
                <c:pt idx="4">
                  <c:v>52.16</c:v>
                </c:pt>
              </c:numCache>
            </c:numRef>
          </c:val>
          <c:smooth val="0"/>
          <c:extLst>
            <c:ext xmlns:c16="http://schemas.microsoft.com/office/drawing/2014/chart" uri="{C3380CC4-5D6E-409C-BE32-E72D297353CC}">
              <c16:uniqueId val="{00000001-79E2-479C-8A92-EDD438B95DC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39.200000000000003</c:v>
                </c:pt>
                <c:pt idx="3">
                  <c:v>39.72</c:v>
                </c:pt>
                <c:pt idx="4">
                  <c:v>40.07</c:v>
                </c:pt>
              </c:numCache>
            </c:numRef>
          </c:val>
          <c:extLst>
            <c:ext xmlns:c16="http://schemas.microsoft.com/office/drawing/2014/chart" uri="{C3380CC4-5D6E-409C-BE32-E72D297353CC}">
              <c16:uniqueId val="{00000000-33D0-4384-9F7F-35EE681AFE2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22.41</c:v>
                </c:pt>
                <c:pt idx="3">
                  <c:v>23.68</c:v>
                </c:pt>
                <c:pt idx="4">
                  <c:v>25.76</c:v>
                </c:pt>
              </c:numCache>
            </c:numRef>
          </c:val>
          <c:smooth val="0"/>
          <c:extLst>
            <c:ext xmlns:c16="http://schemas.microsoft.com/office/drawing/2014/chart" uri="{C3380CC4-5D6E-409C-BE32-E72D297353CC}">
              <c16:uniqueId val="{00000001-33D0-4384-9F7F-35EE681AFE2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593-45A5-8377-E49F86DB477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B593-45A5-8377-E49F86DB477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177.07</c:v>
                </c:pt>
                <c:pt idx="3">
                  <c:v>153.99</c:v>
                </c:pt>
                <c:pt idx="4">
                  <c:v>153.16</c:v>
                </c:pt>
              </c:numCache>
            </c:numRef>
          </c:val>
          <c:extLst>
            <c:ext xmlns:c16="http://schemas.microsoft.com/office/drawing/2014/chart" uri="{C3380CC4-5D6E-409C-BE32-E72D297353CC}">
              <c16:uniqueId val="{00000000-EAB6-4BBA-BA6B-B00681952E3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250.03</c:v>
                </c:pt>
                <c:pt idx="3">
                  <c:v>239.45</c:v>
                </c:pt>
                <c:pt idx="4">
                  <c:v>246.01</c:v>
                </c:pt>
              </c:numCache>
            </c:numRef>
          </c:val>
          <c:smooth val="0"/>
          <c:extLst>
            <c:ext xmlns:c16="http://schemas.microsoft.com/office/drawing/2014/chart" uri="{C3380CC4-5D6E-409C-BE32-E72D297353CC}">
              <c16:uniqueId val="{00000001-EAB6-4BBA-BA6B-B00681952E3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319.64</c:v>
                </c:pt>
                <c:pt idx="3">
                  <c:v>306.83999999999997</c:v>
                </c:pt>
                <c:pt idx="4">
                  <c:v>311.14</c:v>
                </c:pt>
              </c:numCache>
            </c:numRef>
          </c:val>
          <c:extLst>
            <c:ext xmlns:c16="http://schemas.microsoft.com/office/drawing/2014/chart" uri="{C3380CC4-5D6E-409C-BE32-E72D297353CC}">
              <c16:uniqueId val="{00000000-CE10-4AF9-81C0-B8808778BFC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254.19</c:v>
                </c:pt>
                <c:pt idx="3">
                  <c:v>259.56</c:v>
                </c:pt>
                <c:pt idx="4">
                  <c:v>248.92</c:v>
                </c:pt>
              </c:numCache>
            </c:numRef>
          </c:val>
          <c:smooth val="0"/>
          <c:extLst>
            <c:ext xmlns:c16="http://schemas.microsoft.com/office/drawing/2014/chart" uri="{C3380CC4-5D6E-409C-BE32-E72D297353CC}">
              <c16:uniqueId val="{00000001-CE10-4AF9-81C0-B8808778BFC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101.25</c:v>
                </c:pt>
                <c:pt idx="3">
                  <c:v>100.7</c:v>
                </c:pt>
                <c:pt idx="4">
                  <c:v>96.49</c:v>
                </c:pt>
              </c:numCache>
            </c:numRef>
          </c:val>
          <c:extLst>
            <c:ext xmlns:c16="http://schemas.microsoft.com/office/drawing/2014/chart" uri="{C3380CC4-5D6E-409C-BE32-E72D297353CC}">
              <c16:uniqueId val="{00000000-3E9A-4DDC-8E93-5139D64F674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107.42</c:v>
                </c:pt>
                <c:pt idx="3">
                  <c:v>105.07</c:v>
                </c:pt>
                <c:pt idx="4">
                  <c:v>107.54</c:v>
                </c:pt>
              </c:numCache>
            </c:numRef>
          </c:val>
          <c:smooth val="0"/>
          <c:extLst>
            <c:ext xmlns:c16="http://schemas.microsoft.com/office/drawing/2014/chart" uri="{C3380CC4-5D6E-409C-BE32-E72D297353CC}">
              <c16:uniqueId val="{00000001-3E9A-4DDC-8E93-5139D64F674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250.37</c:v>
                </c:pt>
                <c:pt idx="3">
                  <c:v>249.22</c:v>
                </c:pt>
                <c:pt idx="4">
                  <c:v>260.52999999999997</c:v>
                </c:pt>
              </c:numCache>
            </c:numRef>
          </c:val>
          <c:extLst>
            <c:ext xmlns:c16="http://schemas.microsoft.com/office/drawing/2014/chart" uri="{C3380CC4-5D6E-409C-BE32-E72D297353CC}">
              <c16:uniqueId val="{00000000-1843-49D7-B52E-16A35022DAA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157.19</c:v>
                </c:pt>
                <c:pt idx="3">
                  <c:v>153.71</c:v>
                </c:pt>
                <c:pt idx="4">
                  <c:v>155.9</c:v>
                </c:pt>
              </c:numCache>
            </c:numRef>
          </c:val>
          <c:smooth val="0"/>
          <c:extLst>
            <c:ext xmlns:c16="http://schemas.microsoft.com/office/drawing/2014/chart" uri="{C3380CC4-5D6E-409C-BE32-E72D297353CC}">
              <c16:uniqueId val="{00000001-1843-49D7-B52E-16A35022DAA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千葉県　かずさ水道広域連合企業団</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A1</v>
      </c>
      <c r="X8" s="44"/>
      <c r="Y8" s="44"/>
      <c r="Z8" s="44"/>
      <c r="AA8" s="44"/>
      <c r="AB8" s="44"/>
      <c r="AC8" s="44"/>
      <c r="AD8" s="44" t="str">
        <f>データ!$M$6</f>
        <v>非設置</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61.53</v>
      </c>
      <c r="J10" s="47"/>
      <c r="K10" s="47"/>
      <c r="L10" s="47"/>
      <c r="M10" s="47"/>
      <c r="N10" s="47"/>
      <c r="O10" s="81"/>
      <c r="P10" s="48">
        <f>データ!$P$6</f>
        <v>98.14</v>
      </c>
      <c r="Q10" s="48"/>
      <c r="R10" s="48"/>
      <c r="S10" s="48"/>
      <c r="T10" s="48"/>
      <c r="U10" s="48"/>
      <c r="V10" s="48"/>
      <c r="W10" s="45">
        <f>データ!$Q$6</f>
        <v>4290</v>
      </c>
      <c r="X10" s="45"/>
      <c r="Y10" s="45"/>
      <c r="Z10" s="45"/>
      <c r="AA10" s="45"/>
      <c r="AB10" s="45"/>
      <c r="AC10" s="45"/>
      <c r="AD10" s="2"/>
      <c r="AE10" s="2"/>
      <c r="AF10" s="2"/>
      <c r="AG10" s="2"/>
      <c r="AH10" s="2"/>
      <c r="AI10" s="2"/>
      <c r="AJ10" s="2"/>
      <c r="AK10" s="2"/>
      <c r="AL10" s="45">
        <f>データ!$U$6</f>
        <v>319247</v>
      </c>
      <c r="AM10" s="45"/>
      <c r="AN10" s="45"/>
      <c r="AO10" s="45"/>
      <c r="AP10" s="45"/>
      <c r="AQ10" s="45"/>
      <c r="AR10" s="45"/>
      <c r="AS10" s="45"/>
      <c r="AT10" s="46">
        <f>データ!$V$6</f>
        <v>683.43</v>
      </c>
      <c r="AU10" s="47"/>
      <c r="AV10" s="47"/>
      <c r="AW10" s="47"/>
      <c r="AX10" s="47"/>
      <c r="AY10" s="47"/>
      <c r="AZ10" s="47"/>
      <c r="BA10" s="47"/>
      <c r="BB10" s="48">
        <f>データ!$W$6</f>
        <v>467.12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ilBYe5EXPbM53zv7B1NQGsglgbou0lVlO0EU+ouukWqiWX+64+/3T2EDS+NU6emsJLvkYO8gLPZc7QInxW+LzA==" saltValue="JtXh7hcWUZTo3Jcz6HBhA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128911</v>
      </c>
      <c r="D6" s="20">
        <f t="shared" si="3"/>
        <v>46</v>
      </c>
      <c r="E6" s="20">
        <f t="shared" si="3"/>
        <v>1</v>
      </c>
      <c r="F6" s="20">
        <f t="shared" si="3"/>
        <v>0</v>
      </c>
      <c r="G6" s="20">
        <f t="shared" si="3"/>
        <v>1</v>
      </c>
      <c r="H6" s="20" t="str">
        <f t="shared" si="3"/>
        <v>千葉県　かずさ水道広域連合企業団</v>
      </c>
      <c r="I6" s="20" t="str">
        <f t="shared" si="3"/>
        <v>法適用</v>
      </c>
      <c r="J6" s="20" t="str">
        <f t="shared" si="3"/>
        <v>水道事業</v>
      </c>
      <c r="K6" s="20" t="str">
        <f t="shared" si="3"/>
        <v>末端給水事業</v>
      </c>
      <c r="L6" s="20" t="str">
        <f t="shared" si="3"/>
        <v>A1</v>
      </c>
      <c r="M6" s="20" t="str">
        <f t="shared" si="3"/>
        <v>非設置</v>
      </c>
      <c r="N6" s="21" t="str">
        <f t="shared" si="3"/>
        <v>-</v>
      </c>
      <c r="O6" s="21">
        <f t="shared" si="3"/>
        <v>61.53</v>
      </c>
      <c r="P6" s="21">
        <f t="shared" si="3"/>
        <v>98.14</v>
      </c>
      <c r="Q6" s="21">
        <f t="shared" si="3"/>
        <v>4290</v>
      </c>
      <c r="R6" s="21" t="str">
        <f t="shared" si="3"/>
        <v>-</v>
      </c>
      <c r="S6" s="21" t="str">
        <f t="shared" si="3"/>
        <v>-</v>
      </c>
      <c r="T6" s="21" t="str">
        <f t="shared" si="3"/>
        <v>-</v>
      </c>
      <c r="U6" s="21">
        <f t="shared" si="3"/>
        <v>319247</v>
      </c>
      <c r="V6" s="21">
        <f t="shared" si="3"/>
        <v>683.43</v>
      </c>
      <c r="W6" s="21">
        <f t="shared" si="3"/>
        <v>467.12</v>
      </c>
      <c r="X6" s="22" t="str">
        <f>IF(X7="",NA(),X7)</f>
        <v>-</v>
      </c>
      <c r="Y6" s="22" t="str">
        <f t="shared" ref="Y6:AG6" si="4">IF(Y7="",NA(),Y7)</f>
        <v>-</v>
      </c>
      <c r="Z6" s="22">
        <f t="shared" si="4"/>
        <v>111.21</v>
      </c>
      <c r="AA6" s="22">
        <f t="shared" si="4"/>
        <v>109.83</v>
      </c>
      <c r="AB6" s="22">
        <f t="shared" si="4"/>
        <v>106.65</v>
      </c>
      <c r="AC6" s="22" t="str">
        <f t="shared" si="4"/>
        <v>-</v>
      </c>
      <c r="AD6" s="22" t="str">
        <f t="shared" si="4"/>
        <v>-</v>
      </c>
      <c r="AE6" s="22">
        <f t="shared" si="4"/>
        <v>113.57</v>
      </c>
      <c r="AF6" s="22">
        <f t="shared" si="4"/>
        <v>112.59</v>
      </c>
      <c r="AG6" s="22">
        <f t="shared" si="4"/>
        <v>113.87</v>
      </c>
      <c r="AH6" s="21" t="str">
        <f>IF(AH7="","",IF(AH7="-","【-】","【"&amp;SUBSTITUTE(TEXT(AH7,"#,##0.00"),"-","△")&amp;"】"))</f>
        <v>【111.39】</v>
      </c>
      <c r="AI6" s="22" t="str">
        <f>IF(AI7="",NA(),AI7)</f>
        <v>-</v>
      </c>
      <c r="AJ6" s="22" t="str">
        <f t="shared" ref="AJ6:AR6" si="5">IF(AJ7="",NA(),AJ7)</f>
        <v>-</v>
      </c>
      <c r="AK6" s="21">
        <f t="shared" si="5"/>
        <v>0</v>
      </c>
      <c r="AL6" s="21">
        <f t="shared" si="5"/>
        <v>0</v>
      </c>
      <c r="AM6" s="21">
        <f t="shared" si="5"/>
        <v>0</v>
      </c>
      <c r="AN6" s="22" t="str">
        <f t="shared" si="5"/>
        <v>-</v>
      </c>
      <c r="AO6" s="22" t="str">
        <f t="shared" si="5"/>
        <v>-</v>
      </c>
      <c r="AP6" s="21">
        <f t="shared" si="5"/>
        <v>0</v>
      </c>
      <c r="AQ6" s="21">
        <f t="shared" si="5"/>
        <v>0</v>
      </c>
      <c r="AR6" s="21">
        <f t="shared" si="5"/>
        <v>0</v>
      </c>
      <c r="AS6" s="21" t="str">
        <f>IF(AS7="","",IF(AS7="-","【-】","【"&amp;SUBSTITUTE(TEXT(AS7,"#,##0.00"),"-","△")&amp;"】"))</f>
        <v>【1.30】</v>
      </c>
      <c r="AT6" s="22" t="str">
        <f>IF(AT7="",NA(),AT7)</f>
        <v>-</v>
      </c>
      <c r="AU6" s="22" t="str">
        <f t="shared" ref="AU6:BC6" si="6">IF(AU7="",NA(),AU7)</f>
        <v>-</v>
      </c>
      <c r="AV6" s="22">
        <f t="shared" si="6"/>
        <v>177.07</v>
      </c>
      <c r="AW6" s="22">
        <f t="shared" si="6"/>
        <v>153.99</v>
      </c>
      <c r="AX6" s="22">
        <f t="shared" si="6"/>
        <v>153.16</v>
      </c>
      <c r="AY6" s="22" t="str">
        <f t="shared" si="6"/>
        <v>-</v>
      </c>
      <c r="AZ6" s="22" t="str">
        <f t="shared" si="6"/>
        <v>-</v>
      </c>
      <c r="BA6" s="22">
        <f t="shared" si="6"/>
        <v>250.03</v>
      </c>
      <c r="BB6" s="22">
        <f t="shared" si="6"/>
        <v>239.45</v>
      </c>
      <c r="BC6" s="22">
        <f t="shared" si="6"/>
        <v>246.01</v>
      </c>
      <c r="BD6" s="21" t="str">
        <f>IF(BD7="","",IF(BD7="-","【-】","【"&amp;SUBSTITUTE(TEXT(BD7,"#,##0.00"),"-","△")&amp;"】"))</f>
        <v>【261.51】</v>
      </c>
      <c r="BE6" s="22" t="str">
        <f>IF(BE7="",NA(),BE7)</f>
        <v>-</v>
      </c>
      <c r="BF6" s="22" t="str">
        <f t="shared" ref="BF6:BN6" si="7">IF(BF7="",NA(),BF7)</f>
        <v>-</v>
      </c>
      <c r="BG6" s="22">
        <f t="shared" si="7"/>
        <v>319.64</v>
      </c>
      <c r="BH6" s="22">
        <f t="shared" si="7"/>
        <v>306.83999999999997</v>
      </c>
      <c r="BI6" s="22">
        <f t="shared" si="7"/>
        <v>311.14</v>
      </c>
      <c r="BJ6" s="22" t="str">
        <f t="shared" si="7"/>
        <v>-</v>
      </c>
      <c r="BK6" s="22" t="str">
        <f t="shared" si="7"/>
        <v>-</v>
      </c>
      <c r="BL6" s="22">
        <f t="shared" si="7"/>
        <v>254.19</v>
      </c>
      <c r="BM6" s="22">
        <f t="shared" si="7"/>
        <v>259.56</v>
      </c>
      <c r="BN6" s="22">
        <f t="shared" si="7"/>
        <v>248.92</v>
      </c>
      <c r="BO6" s="21" t="str">
        <f>IF(BO7="","",IF(BO7="-","【-】","【"&amp;SUBSTITUTE(TEXT(BO7,"#,##0.00"),"-","△")&amp;"】"))</f>
        <v>【265.16】</v>
      </c>
      <c r="BP6" s="22" t="str">
        <f>IF(BP7="",NA(),BP7)</f>
        <v>-</v>
      </c>
      <c r="BQ6" s="22" t="str">
        <f t="shared" ref="BQ6:BY6" si="8">IF(BQ7="",NA(),BQ7)</f>
        <v>-</v>
      </c>
      <c r="BR6" s="22">
        <f t="shared" si="8"/>
        <v>101.25</v>
      </c>
      <c r="BS6" s="22">
        <f t="shared" si="8"/>
        <v>100.7</v>
      </c>
      <c r="BT6" s="22">
        <f t="shared" si="8"/>
        <v>96.49</v>
      </c>
      <c r="BU6" s="22" t="str">
        <f t="shared" si="8"/>
        <v>-</v>
      </c>
      <c r="BV6" s="22" t="str">
        <f t="shared" si="8"/>
        <v>-</v>
      </c>
      <c r="BW6" s="22">
        <f t="shared" si="8"/>
        <v>107.42</v>
      </c>
      <c r="BX6" s="22">
        <f t="shared" si="8"/>
        <v>105.07</v>
      </c>
      <c r="BY6" s="22">
        <f t="shared" si="8"/>
        <v>107.54</v>
      </c>
      <c r="BZ6" s="21" t="str">
        <f>IF(BZ7="","",IF(BZ7="-","【-】","【"&amp;SUBSTITUTE(TEXT(BZ7,"#,##0.00"),"-","△")&amp;"】"))</f>
        <v>【102.35】</v>
      </c>
      <c r="CA6" s="22" t="str">
        <f>IF(CA7="",NA(),CA7)</f>
        <v>-</v>
      </c>
      <c r="CB6" s="22" t="str">
        <f t="shared" ref="CB6:CJ6" si="9">IF(CB7="",NA(),CB7)</f>
        <v>-</v>
      </c>
      <c r="CC6" s="22">
        <f t="shared" si="9"/>
        <v>250.37</v>
      </c>
      <c r="CD6" s="22">
        <f t="shared" si="9"/>
        <v>249.22</v>
      </c>
      <c r="CE6" s="22">
        <f t="shared" si="9"/>
        <v>260.52999999999997</v>
      </c>
      <c r="CF6" s="22" t="str">
        <f t="shared" si="9"/>
        <v>-</v>
      </c>
      <c r="CG6" s="22" t="str">
        <f t="shared" si="9"/>
        <v>-</v>
      </c>
      <c r="CH6" s="22">
        <f t="shared" si="9"/>
        <v>157.19</v>
      </c>
      <c r="CI6" s="22">
        <f t="shared" si="9"/>
        <v>153.71</v>
      </c>
      <c r="CJ6" s="22">
        <f t="shared" si="9"/>
        <v>155.9</v>
      </c>
      <c r="CK6" s="21" t="str">
        <f>IF(CK7="","",IF(CK7="-","【-】","【"&amp;SUBSTITUTE(TEXT(CK7,"#,##0.00"),"-","△")&amp;"】"))</f>
        <v>【167.74】</v>
      </c>
      <c r="CL6" s="22" t="str">
        <f>IF(CL7="",NA(),CL7)</f>
        <v>-</v>
      </c>
      <c r="CM6" s="22" t="str">
        <f t="shared" ref="CM6:CU6" si="10">IF(CM7="",NA(),CM7)</f>
        <v>-</v>
      </c>
      <c r="CN6" s="22">
        <f t="shared" si="10"/>
        <v>64.42</v>
      </c>
      <c r="CO6" s="22">
        <f t="shared" si="10"/>
        <v>66.099999999999994</v>
      </c>
      <c r="CP6" s="22">
        <f t="shared" si="10"/>
        <v>65.040000000000006</v>
      </c>
      <c r="CQ6" s="22" t="str">
        <f t="shared" si="10"/>
        <v>-</v>
      </c>
      <c r="CR6" s="22" t="str">
        <f t="shared" si="10"/>
        <v>-</v>
      </c>
      <c r="CS6" s="22">
        <f t="shared" si="10"/>
        <v>63.16</v>
      </c>
      <c r="CT6" s="22">
        <f t="shared" si="10"/>
        <v>64.41</v>
      </c>
      <c r="CU6" s="22">
        <f t="shared" si="10"/>
        <v>64.11</v>
      </c>
      <c r="CV6" s="21" t="str">
        <f>IF(CV7="","",IF(CV7="-","【-】","【"&amp;SUBSTITUTE(TEXT(CV7,"#,##0.00"),"-","△")&amp;"】"))</f>
        <v>【60.29】</v>
      </c>
      <c r="CW6" s="22" t="str">
        <f>IF(CW7="",NA(),CW7)</f>
        <v>-</v>
      </c>
      <c r="CX6" s="22" t="str">
        <f t="shared" ref="CX6:DF6" si="11">IF(CX7="",NA(),CX7)</f>
        <v>-</v>
      </c>
      <c r="CY6" s="22">
        <f t="shared" si="11"/>
        <v>83.96</v>
      </c>
      <c r="CZ6" s="22">
        <f t="shared" si="11"/>
        <v>83.97</v>
      </c>
      <c r="DA6" s="22">
        <f t="shared" si="11"/>
        <v>84.44</v>
      </c>
      <c r="DB6" s="22" t="str">
        <f t="shared" si="11"/>
        <v>-</v>
      </c>
      <c r="DC6" s="22" t="str">
        <f t="shared" si="11"/>
        <v>-</v>
      </c>
      <c r="DD6" s="22">
        <f t="shared" si="11"/>
        <v>91.48</v>
      </c>
      <c r="DE6" s="22">
        <f t="shared" si="11"/>
        <v>91.64</v>
      </c>
      <c r="DF6" s="22">
        <f t="shared" si="11"/>
        <v>92.09</v>
      </c>
      <c r="DG6" s="21" t="str">
        <f>IF(DG7="","",IF(DG7="-","【-】","【"&amp;SUBSTITUTE(TEXT(DG7,"#,##0.00"),"-","△")&amp;"】"))</f>
        <v>【90.12】</v>
      </c>
      <c r="DH6" s="22" t="str">
        <f>IF(DH7="",NA(),DH7)</f>
        <v>-</v>
      </c>
      <c r="DI6" s="22" t="str">
        <f t="shared" ref="DI6:DQ6" si="12">IF(DI7="",NA(),DI7)</f>
        <v>-</v>
      </c>
      <c r="DJ6" s="22">
        <f t="shared" si="12"/>
        <v>50.78</v>
      </c>
      <c r="DK6" s="22">
        <f t="shared" si="12"/>
        <v>50.84</v>
      </c>
      <c r="DL6" s="22">
        <f t="shared" si="12"/>
        <v>49.96</v>
      </c>
      <c r="DM6" s="22" t="str">
        <f t="shared" si="12"/>
        <v>-</v>
      </c>
      <c r="DN6" s="22" t="str">
        <f t="shared" si="12"/>
        <v>-</v>
      </c>
      <c r="DO6" s="22">
        <f t="shared" si="12"/>
        <v>51.13</v>
      </c>
      <c r="DP6" s="22">
        <f t="shared" si="12"/>
        <v>51.62</v>
      </c>
      <c r="DQ6" s="22">
        <f t="shared" si="12"/>
        <v>52.16</v>
      </c>
      <c r="DR6" s="21" t="str">
        <f>IF(DR7="","",IF(DR7="-","【-】","【"&amp;SUBSTITUTE(TEXT(DR7,"#,##0.00"),"-","△")&amp;"】"))</f>
        <v>【50.88】</v>
      </c>
      <c r="DS6" s="22" t="str">
        <f>IF(DS7="",NA(),DS7)</f>
        <v>-</v>
      </c>
      <c r="DT6" s="22" t="str">
        <f t="shared" ref="DT6:EB6" si="13">IF(DT7="",NA(),DT7)</f>
        <v>-</v>
      </c>
      <c r="DU6" s="22">
        <f t="shared" si="13"/>
        <v>39.200000000000003</v>
      </c>
      <c r="DV6" s="22">
        <f t="shared" si="13"/>
        <v>39.72</v>
      </c>
      <c r="DW6" s="22">
        <f t="shared" si="13"/>
        <v>40.07</v>
      </c>
      <c r="DX6" s="22" t="str">
        <f t="shared" si="13"/>
        <v>-</v>
      </c>
      <c r="DY6" s="22" t="str">
        <f t="shared" si="13"/>
        <v>-</v>
      </c>
      <c r="DZ6" s="22">
        <f t="shared" si="13"/>
        <v>22.41</v>
      </c>
      <c r="EA6" s="22">
        <f t="shared" si="13"/>
        <v>23.68</v>
      </c>
      <c r="EB6" s="22">
        <f t="shared" si="13"/>
        <v>25.76</v>
      </c>
      <c r="EC6" s="21" t="str">
        <f>IF(EC7="","",IF(EC7="-","【-】","【"&amp;SUBSTITUTE(TEXT(EC7,"#,##0.00"),"-","△")&amp;"】"))</f>
        <v>【22.30】</v>
      </c>
      <c r="ED6" s="22" t="str">
        <f>IF(ED7="",NA(),ED7)</f>
        <v>-</v>
      </c>
      <c r="EE6" s="22" t="str">
        <f t="shared" ref="EE6:EM6" si="14">IF(EE7="",NA(),EE7)</f>
        <v>-</v>
      </c>
      <c r="EF6" s="22">
        <f t="shared" si="14"/>
        <v>1.06</v>
      </c>
      <c r="EG6" s="22">
        <f t="shared" si="14"/>
        <v>1.49</v>
      </c>
      <c r="EH6" s="22">
        <f t="shared" si="14"/>
        <v>1.1399999999999999</v>
      </c>
      <c r="EI6" s="22" t="str">
        <f t="shared" si="14"/>
        <v>-</v>
      </c>
      <c r="EJ6" s="22" t="str">
        <f t="shared" si="14"/>
        <v>-</v>
      </c>
      <c r="EK6" s="22">
        <f t="shared" si="14"/>
        <v>0.73</v>
      </c>
      <c r="EL6" s="22">
        <f t="shared" si="14"/>
        <v>0.79</v>
      </c>
      <c r="EM6" s="22">
        <f t="shared" si="14"/>
        <v>0.75</v>
      </c>
      <c r="EN6" s="21" t="str">
        <f>IF(EN7="","",IF(EN7="-","【-】","【"&amp;SUBSTITUTE(TEXT(EN7,"#,##0.00"),"-","△")&amp;"】"))</f>
        <v>【0.66】</v>
      </c>
    </row>
    <row r="7" spans="1:144" s="23" customFormat="1" x14ac:dyDescent="0.2">
      <c r="A7" s="15"/>
      <c r="B7" s="24">
        <v>2021</v>
      </c>
      <c r="C7" s="24">
        <v>128911</v>
      </c>
      <c r="D7" s="24">
        <v>46</v>
      </c>
      <c r="E7" s="24">
        <v>1</v>
      </c>
      <c r="F7" s="24">
        <v>0</v>
      </c>
      <c r="G7" s="24">
        <v>1</v>
      </c>
      <c r="H7" s="24" t="s">
        <v>93</v>
      </c>
      <c r="I7" s="24" t="s">
        <v>94</v>
      </c>
      <c r="J7" s="24" t="s">
        <v>95</v>
      </c>
      <c r="K7" s="24" t="s">
        <v>96</v>
      </c>
      <c r="L7" s="24" t="s">
        <v>97</v>
      </c>
      <c r="M7" s="24" t="s">
        <v>98</v>
      </c>
      <c r="N7" s="25" t="s">
        <v>99</v>
      </c>
      <c r="O7" s="25">
        <v>61.53</v>
      </c>
      <c r="P7" s="25">
        <v>98.14</v>
      </c>
      <c r="Q7" s="25">
        <v>4290</v>
      </c>
      <c r="R7" s="25" t="s">
        <v>99</v>
      </c>
      <c r="S7" s="25" t="s">
        <v>99</v>
      </c>
      <c r="T7" s="25" t="s">
        <v>99</v>
      </c>
      <c r="U7" s="25">
        <v>319247</v>
      </c>
      <c r="V7" s="25">
        <v>683.43</v>
      </c>
      <c r="W7" s="25">
        <v>467.12</v>
      </c>
      <c r="X7" s="25" t="s">
        <v>99</v>
      </c>
      <c r="Y7" s="25" t="s">
        <v>99</v>
      </c>
      <c r="Z7" s="25">
        <v>111.21</v>
      </c>
      <c r="AA7" s="25">
        <v>109.83</v>
      </c>
      <c r="AB7" s="25">
        <v>106.65</v>
      </c>
      <c r="AC7" s="25" t="s">
        <v>99</v>
      </c>
      <c r="AD7" s="25" t="s">
        <v>99</v>
      </c>
      <c r="AE7" s="25">
        <v>113.57</v>
      </c>
      <c r="AF7" s="25">
        <v>112.59</v>
      </c>
      <c r="AG7" s="25">
        <v>113.87</v>
      </c>
      <c r="AH7" s="25">
        <v>111.39</v>
      </c>
      <c r="AI7" s="25" t="s">
        <v>99</v>
      </c>
      <c r="AJ7" s="25" t="s">
        <v>99</v>
      </c>
      <c r="AK7" s="25">
        <v>0</v>
      </c>
      <c r="AL7" s="25">
        <v>0</v>
      </c>
      <c r="AM7" s="25">
        <v>0</v>
      </c>
      <c r="AN7" s="25" t="s">
        <v>99</v>
      </c>
      <c r="AO7" s="25" t="s">
        <v>99</v>
      </c>
      <c r="AP7" s="25">
        <v>0</v>
      </c>
      <c r="AQ7" s="25">
        <v>0</v>
      </c>
      <c r="AR7" s="25">
        <v>0</v>
      </c>
      <c r="AS7" s="25">
        <v>1.3</v>
      </c>
      <c r="AT7" s="25" t="s">
        <v>99</v>
      </c>
      <c r="AU7" s="25" t="s">
        <v>99</v>
      </c>
      <c r="AV7" s="25">
        <v>177.07</v>
      </c>
      <c r="AW7" s="25">
        <v>153.99</v>
      </c>
      <c r="AX7" s="25">
        <v>153.16</v>
      </c>
      <c r="AY7" s="25" t="s">
        <v>99</v>
      </c>
      <c r="AZ7" s="25" t="s">
        <v>99</v>
      </c>
      <c r="BA7" s="25">
        <v>250.03</v>
      </c>
      <c r="BB7" s="25">
        <v>239.45</v>
      </c>
      <c r="BC7" s="25">
        <v>246.01</v>
      </c>
      <c r="BD7" s="25">
        <v>261.51</v>
      </c>
      <c r="BE7" s="25" t="s">
        <v>99</v>
      </c>
      <c r="BF7" s="25" t="s">
        <v>99</v>
      </c>
      <c r="BG7" s="25">
        <v>319.64</v>
      </c>
      <c r="BH7" s="25">
        <v>306.83999999999997</v>
      </c>
      <c r="BI7" s="25">
        <v>311.14</v>
      </c>
      <c r="BJ7" s="25" t="s">
        <v>99</v>
      </c>
      <c r="BK7" s="25" t="s">
        <v>99</v>
      </c>
      <c r="BL7" s="25">
        <v>254.19</v>
      </c>
      <c r="BM7" s="25">
        <v>259.56</v>
      </c>
      <c r="BN7" s="25">
        <v>248.92</v>
      </c>
      <c r="BO7" s="25">
        <v>265.16000000000003</v>
      </c>
      <c r="BP7" s="25" t="s">
        <v>99</v>
      </c>
      <c r="BQ7" s="25" t="s">
        <v>99</v>
      </c>
      <c r="BR7" s="25">
        <v>101.25</v>
      </c>
      <c r="BS7" s="25">
        <v>100.7</v>
      </c>
      <c r="BT7" s="25">
        <v>96.49</v>
      </c>
      <c r="BU7" s="25" t="s">
        <v>99</v>
      </c>
      <c r="BV7" s="25" t="s">
        <v>99</v>
      </c>
      <c r="BW7" s="25">
        <v>107.42</v>
      </c>
      <c r="BX7" s="25">
        <v>105.07</v>
      </c>
      <c r="BY7" s="25">
        <v>107.54</v>
      </c>
      <c r="BZ7" s="25">
        <v>102.35</v>
      </c>
      <c r="CA7" s="25" t="s">
        <v>99</v>
      </c>
      <c r="CB7" s="25" t="s">
        <v>99</v>
      </c>
      <c r="CC7" s="25">
        <v>250.37</v>
      </c>
      <c r="CD7" s="25">
        <v>249.22</v>
      </c>
      <c r="CE7" s="25">
        <v>260.52999999999997</v>
      </c>
      <c r="CF7" s="25" t="s">
        <v>99</v>
      </c>
      <c r="CG7" s="25" t="s">
        <v>99</v>
      </c>
      <c r="CH7" s="25">
        <v>157.19</v>
      </c>
      <c r="CI7" s="25">
        <v>153.71</v>
      </c>
      <c r="CJ7" s="25">
        <v>155.9</v>
      </c>
      <c r="CK7" s="25">
        <v>167.74</v>
      </c>
      <c r="CL7" s="25" t="s">
        <v>99</v>
      </c>
      <c r="CM7" s="25" t="s">
        <v>99</v>
      </c>
      <c r="CN7" s="25">
        <v>64.42</v>
      </c>
      <c r="CO7" s="25">
        <v>66.099999999999994</v>
      </c>
      <c r="CP7" s="25">
        <v>65.040000000000006</v>
      </c>
      <c r="CQ7" s="25" t="s">
        <v>99</v>
      </c>
      <c r="CR7" s="25" t="s">
        <v>99</v>
      </c>
      <c r="CS7" s="25">
        <v>63.16</v>
      </c>
      <c r="CT7" s="25">
        <v>64.41</v>
      </c>
      <c r="CU7" s="25">
        <v>64.11</v>
      </c>
      <c r="CV7" s="25">
        <v>60.29</v>
      </c>
      <c r="CW7" s="25" t="s">
        <v>99</v>
      </c>
      <c r="CX7" s="25" t="s">
        <v>99</v>
      </c>
      <c r="CY7" s="25">
        <v>83.96</v>
      </c>
      <c r="CZ7" s="25">
        <v>83.97</v>
      </c>
      <c r="DA7" s="25">
        <v>84.44</v>
      </c>
      <c r="DB7" s="25" t="s">
        <v>99</v>
      </c>
      <c r="DC7" s="25" t="s">
        <v>99</v>
      </c>
      <c r="DD7" s="25">
        <v>91.48</v>
      </c>
      <c r="DE7" s="25">
        <v>91.64</v>
      </c>
      <c r="DF7" s="25">
        <v>92.09</v>
      </c>
      <c r="DG7" s="25">
        <v>90.12</v>
      </c>
      <c r="DH7" s="25" t="s">
        <v>99</v>
      </c>
      <c r="DI7" s="25" t="s">
        <v>99</v>
      </c>
      <c r="DJ7" s="25">
        <v>50.78</v>
      </c>
      <c r="DK7" s="25">
        <v>50.84</v>
      </c>
      <c r="DL7" s="25">
        <v>49.96</v>
      </c>
      <c r="DM7" s="25" t="s">
        <v>99</v>
      </c>
      <c r="DN7" s="25" t="s">
        <v>99</v>
      </c>
      <c r="DO7" s="25">
        <v>51.13</v>
      </c>
      <c r="DP7" s="25">
        <v>51.62</v>
      </c>
      <c r="DQ7" s="25">
        <v>52.16</v>
      </c>
      <c r="DR7" s="25">
        <v>50.88</v>
      </c>
      <c r="DS7" s="25" t="s">
        <v>99</v>
      </c>
      <c r="DT7" s="25" t="s">
        <v>99</v>
      </c>
      <c r="DU7" s="25">
        <v>39.200000000000003</v>
      </c>
      <c r="DV7" s="25">
        <v>39.72</v>
      </c>
      <c r="DW7" s="25">
        <v>40.07</v>
      </c>
      <c r="DX7" s="25" t="s">
        <v>99</v>
      </c>
      <c r="DY7" s="25" t="s">
        <v>99</v>
      </c>
      <c r="DZ7" s="25">
        <v>22.41</v>
      </c>
      <c r="EA7" s="25">
        <v>23.68</v>
      </c>
      <c r="EB7" s="25">
        <v>25.76</v>
      </c>
      <c r="EC7" s="25">
        <v>22.3</v>
      </c>
      <c r="ED7" s="25" t="s">
        <v>99</v>
      </c>
      <c r="EE7" s="25" t="s">
        <v>99</v>
      </c>
      <c r="EF7" s="25">
        <v>1.06</v>
      </c>
      <c r="EG7" s="25">
        <v>1.49</v>
      </c>
      <c r="EH7" s="25">
        <v>1.1399999999999999</v>
      </c>
      <c r="EI7" s="25" t="s">
        <v>99</v>
      </c>
      <c r="EJ7" s="25" t="s">
        <v>99</v>
      </c>
      <c r="EK7" s="25">
        <v>0.73</v>
      </c>
      <c r="EL7" s="25">
        <v>0.79</v>
      </c>
      <c r="EM7" s="25">
        <v>0.75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47119</v>
      </c>
      <c r="C10" s="29">
        <f>DATEVALUE($B7+12-C11&amp;"/1/"&amp;C12)</f>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上井 佑介</cp:lastModifiedBy>
  <cp:lastPrinted>2023-01-25T13:18:34Z</cp:lastPrinted>
  <dcterms:created xsi:type="dcterms:W3CDTF">2022-12-01T00:56:38Z</dcterms:created>
  <dcterms:modified xsi:type="dcterms:W3CDTF">2023-01-25T13:18:38Z</dcterms:modified>
  <cp:category/>
</cp:coreProperties>
</file>