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r3-fsa01\010総務部\G-0102140-000総務部主計課決算担当\07 総務省／財務局／他都市からの照会\01 （財務局）総務省資料関係\R3決算\03 経営比較分析表\03_起案\"/>
    </mc:Choice>
  </mc:AlternateContent>
  <workbookProtection workbookAlgorithmName="SHA-512" workbookHashValue="ybPn8bJ+dEsDqxASvugZ0isO10mFohHdLuDBZXlUtHjX1NgfJlgY4gS7p17gXx+5DsM1VJuXjJrL//qVf832Fg==" workbookSaltValue="X6fUNaHauH/4JPFykSqqG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<sst xmlns="http://schemas.openxmlformats.org/spreadsheetml/2006/main" count="228" uniqueCount="115">
  <si>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</si>
  <si>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</si>
  <si>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</si>
  <si>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</si>
  <si>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</si>
  <si>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</si>
  <si>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</si>
  <si>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</si>
  <si>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</si>
  <si>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</si>
  <si>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</si>
  <si>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</si>
  <si>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</si>
  <si>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</si>
  <si>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</si>
  <si>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</si>
  <si>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</si>
  <si>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</si>
  <si>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</si>
  <si>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</si>
  <si>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</si>
  <si>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</si>
  <si>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</si>
  <si>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</si>
  <si>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</si>
  <si>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</si>
  <si>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</si>
  <si>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</si>
  <si>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</si>
  <si>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</si>
  <si>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</si>
  <si>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</si>
  <si>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</si>
  <si>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</si>
  <si>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</si>
  <si>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</si>
  <si>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</si>
  <si>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</si>
  <si>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</si>
  <si>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</si>
  <si>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</si>
  <si>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</si>
  <si>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</si>
  <si>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</si>
  <si>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</si>
  <si>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</si>
  <si>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</si>
  <si>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</si>
  <si>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</si>
  <si>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</si>
  <si>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</si>
  <si>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</si>
  <si>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</si>
  <si>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</si>
  <si>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</si>
  <si>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</si>
  <si>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</si>
  <si>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</si>
  <si>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</si>
  <si>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</si>
  <si>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</si>
  <si>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</si>
  <si>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</si>
  <si>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</si>
  <si>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</si>
  <si>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</si>
  <si>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</si>
  <si>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</si>
  <si>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</si>
  <si>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</si>
  <si>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</si>
  <si>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</si>
  <si>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</si>
  <si>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</si>
  <si>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</si>
  <si>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</si>
  <si>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</si>
  <si>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</si>
  <si>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</si>
  <si>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</si>
  <si>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</si>
  <si>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</si>
  <si>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</si>
  <si>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</si>
  <si>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</si>
  <si>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</si>
  <si>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</si>
  <si>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</si>
  <si>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</si>
  <si>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</si>
  <si>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</si>
  <si>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</si>
  <si>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</si>
  <si>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</si>
  <si>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</si>
  <si>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</si>
  <si>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</si>
  <si>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</si>
  <si>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</si>
  <si>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</si>
  <si>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</si>
  <si>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</si>
  <si>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</si>
  <si>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</si>
  <si>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</si>
  <si>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</si>
  <si>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</si>
  <si>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</si>
  <si>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</si>
  <si>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</si>
  <si>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</si>
  <si>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</si>
  <si>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都では従来から、安定給水を確保しながら着実に施設の更新等を行っていくため、施設の経過年数や老朽化の状況を踏まえ、優先順位に配慮した計画的な施設整備を進めています。
　「①有形固定資産減価償却率」及び「②管路経年化率」は、類似団体平均値に比べて低い水準で推移しています。
　「③管路更新率」は、耐震継手管への取替えを進めており、類似団体平均値と概ね同水準で推移しています。</t>
    <phoneticPr fontId="4"/>
  </si>
  <si>
    <t>　令和３年度は、「東京水道経営プラン２０２１」の初年度として、計画に掲げた主要施策を中心に事業を着実に実施しました。
　「①経常収支比率」は、100％以上を維持しており、健全な事業運営を行っています。
　「③流動比率」は、令和２年度に比べ低下しましたが、100％以上であるため支払い能力に問題はありません。
　「④企業債残高対給水収益比率」は、引き続き企業債の償還促進に努めた結果、類似団体平均値に比べて低い水準で推移しています。
　⑤料金回収率」及び「⑥給水原価」は、年間総有収水量が低下したことで、給水原価が増加したものの、料金回収率は上昇し、いずれも令和２年度と概ね同水準となっています。
　「⑦施設利用率」及び「⑧有収率」は、類似団体平均値を上回り、効率的な施設の運用を行っています。</t>
    <phoneticPr fontId="4"/>
  </si>
  <si>
    <t>　今後都の人口が令和７年をピークに減少に転じ、これに伴い料金収入が減少していく中、高度経済成長期に整備した大規模浄水場等の施設を適切に更新していかなければなりません。また基盤強化に向けた検討や、気候変動による自然災害の多発、デジタルトランスフォーメーションの推進など、事業を取り巻く環境はかつて経験したことのない局面にあります。
　今後とも不断の経営努力による経費縮減と収入確保に努めるとともに、中長期的な視点に立ち、料金収入と企業債のバランスや世代間負担の公平性に配慮しながら財源を確保することで、持続可能な経営を行っ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</si>
</sst>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1.1299999999999999</c:v>
                </c:pt>
                <c:pt idx="1">
                  <c:v>1.01</c:v>
                </c:pt>
                <c:pt idx="2">
                  <c:v>0.97</c:v>
                </c:pt>
                <c:pt idx="3">
                  <c:v>1.07</c:v>
                </c:pt>
                <c:pt idx="4">
                  <c:v>1.1399999999999999</c:v>
                </c:pt>
              </c:numCache>
            </c:numRef>
          </c:val>
          <c:extLst>
            <c:ext xmlns:c16="http://schemas.microsoft.com/office/drawing/2014/chart" uri="{C3380CC4-5D6E-409C-BE32-E72D297353CC}">
              <c16:uniqueId val="{00000000-1E03-4457-8752-322A2D21032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0.97</c:v>
                </c:pt>
                <c:pt idx="1">
                  <c:v>1.03</c:v>
                </c:pt>
                <c:pt idx="2">
                  <c:v>0.97</c:v>
                </c:pt>
                <c:pt idx="3">
                  <c:v>0.99</c:v>
                </c:pt>
                <c:pt idx="4">
                  <c:v>0.97</c:v>
                </c:pt>
              </c:numCache>
            </c:numRef>
          </c:val>
          <c:smooth val="0"/>
          <c:extLst>
            <c:ext xmlns:c16="http://schemas.microsoft.com/office/drawing/2014/chart" uri="{C3380CC4-5D6E-409C-BE32-E72D297353CC}">
              <c16:uniqueId val="{00000001-1E03-4457-8752-322A2D21032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61.58</c:v>
                </c:pt>
                <c:pt idx="1">
                  <c:v>61.54</c:v>
                </c:pt>
                <c:pt idx="2">
                  <c:v>61.45</c:v>
                </c:pt>
                <c:pt idx="3">
                  <c:v>61.68</c:v>
                </c:pt>
                <c:pt idx="4">
                  <c:v>60.9</c:v>
                </c:pt>
              </c:numCache>
            </c:numRef>
          </c:val>
          <c:extLst>
            <c:ext xmlns:c16="http://schemas.microsoft.com/office/drawing/2014/chart" uri="{C3380CC4-5D6E-409C-BE32-E72D297353CC}">
              <c16:uniqueId val="{00000000-558D-4D1D-87CA-D6C40CE02E2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59.36</c:v>
                </c:pt>
                <c:pt idx="1">
                  <c:v>59.32</c:v>
                </c:pt>
                <c:pt idx="2">
                  <c:v>59.12</c:v>
                </c:pt>
                <c:pt idx="3">
                  <c:v>59.37</c:v>
                </c:pt>
                <c:pt idx="4">
                  <c:v>58.84</c:v>
                </c:pt>
              </c:numCache>
            </c:numRef>
          </c:val>
          <c:smooth val="0"/>
          <c:extLst>
            <c:ext xmlns:c16="http://schemas.microsoft.com/office/drawing/2014/chart" uri="{C3380CC4-5D6E-409C-BE32-E72D297353CC}">
              <c16:uniqueId val="{00000001-558D-4D1D-87CA-D6C40CE02E2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95.81</c:v>
                </c:pt>
                <c:pt idx="1">
                  <c:v>96.13</c:v>
                </c:pt>
                <c:pt idx="2">
                  <c:v>95.83</c:v>
                </c:pt>
                <c:pt idx="3">
                  <c:v>95.7</c:v>
                </c:pt>
                <c:pt idx="4">
                  <c:v>95.99</c:v>
                </c:pt>
              </c:numCache>
            </c:numRef>
          </c:val>
          <c:extLst>
            <c:ext xmlns:c16="http://schemas.microsoft.com/office/drawing/2014/chart" uri="{C3380CC4-5D6E-409C-BE32-E72D297353CC}">
              <c16:uniqueId val="{00000000-7CBA-45BC-8268-E3401442B8C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93.82</c:v>
                </c:pt>
                <c:pt idx="1">
                  <c:v>93.74</c:v>
                </c:pt>
                <c:pt idx="2">
                  <c:v>93.64</c:v>
                </c:pt>
                <c:pt idx="3">
                  <c:v>93.68</c:v>
                </c:pt>
                <c:pt idx="4">
                  <c:v>94.13</c:v>
                </c:pt>
              </c:numCache>
            </c:numRef>
          </c:val>
          <c:smooth val="0"/>
          <c:extLst>
            <c:ext xmlns:c16="http://schemas.microsoft.com/office/drawing/2014/chart" uri="{C3380CC4-5D6E-409C-BE32-E72D297353CC}">
              <c16:uniqueId val="{00000001-7CBA-45BC-8268-E3401442B8C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110.34</c:v>
                </c:pt>
                <c:pt idx="1">
                  <c:v>110.9</c:v>
                </c:pt>
                <c:pt idx="2">
                  <c:v>109.68</c:v>
                </c:pt>
                <c:pt idx="3">
                  <c:v>106.56</c:v>
                </c:pt>
                <c:pt idx="4">
                  <c:v>107.67</c:v>
                </c:pt>
              </c:numCache>
            </c:numRef>
          </c:val>
          <c:extLst>
            <c:ext xmlns:c16="http://schemas.microsoft.com/office/drawing/2014/chart" uri="{C3380CC4-5D6E-409C-BE32-E72D297353CC}">
              <c16:uniqueId val="{00000000-6419-4C18-BEFD-B06405E2CC7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113.59</c:v>
                </c:pt>
                <c:pt idx="1">
                  <c:v>113.62</c:v>
                </c:pt>
                <c:pt idx="2">
                  <c:v>112.54</c:v>
                </c:pt>
                <c:pt idx="3">
                  <c:v>108.59</c:v>
                </c:pt>
                <c:pt idx="4">
                  <c:v>110.89</c:v>
                </c:pt>
              </c:numCache>
            </c:numRef>
          </c:val>
          <c:smooth val="0"/>
          <c:extLst>
            <c:ext xmlns:c16="http://schemas.microsoft.com/office/drawing/2014/chart" uri="{C3380CC4-5D6E-409C-BE32-E72D297353CC}">
              <c16:uniqueId val="{00000001-6419-4C18-BEFD-B06405E2CC7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47.43</c:v>
                </c:pt>
                <c:pt idx="1">
                  <c:v>47.88</c:v>
                </c:pt>
                <c:pt idx="2">
                  <c:v>48.47</c:v>
                </c:pt>
                <c:pt idx="3">
                  <c:v>49.1</c:v>
                </c:pt>
                <c:pt idx="4">
                  <c:v>49.78</c:v>
                </c:pt>
              </c:numCache>
            </c:numRef>
          </c:val>
          <c:extLst>
            <c:ext xmlns:c16="http://schemas.microsoft.com/office/drawing/2014/chart" uri="{C3380CC4-5D6E-409C-BE32-E72D297353CC}">
              <c16:uniqueId val="{00000000-D8B5-44D9-8F9A-7200551A907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48.64</c:v>
                </c:pt>
                <c:pt idx="1">
                  <c:v>49.23</c:v>
                </c:pt>
                <c:pt idx="2">
                  <c:v>49.78</c:v>
                </c:pt>
                <c:pt idx="3">
                  <c:v>50.32</c:v>
                </c:pt>
                <c:pt idx="4">
                  <c:v>50.93</c:v>
                </c:pt>
              </c:numCache>
            </c:numRef>
          </c:val>
          <c:smooth val="0"/>
          <c:extLst>
            <c:ext xmlns:c16="http://schemas.microsoft.com/office/drawing/2014/chart" uri="{C3380CC4-5D6E-409C-BE32-E72D297353CC}">
              <c16:uniqueId val="{00000001-D8B5-44D9-8F9A-7200551A907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14.77</c:v>
                </c:pt>
                <c:pt idx="1">
                  <c:v>16.23</c:v>
                </c:pt>
                <c:pt idx="2">
                  <c:v>17.54</c:v>
                </c:pt>
                <c:pt idx="3">
                  <c:v>18.79</c:v>
                </c:pt>
                <c:pt idx="4">
                  <c:v>19.89</c:v>
                </c:pt>
              </c:numCache>
            </c:numRef>
          </c:val>
          <c:extLst>
            <c:ext xmlns:c16="http://schemas.microsoft.com/office/drawing/2014/chart" uri="{C3380CC4-5D6E-409C-BE32-E72D297353CC}">
              <c16:uniqueId val="{00000000-E7B6-4856-83E0-7DB617A7561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19.95</c:v>
                </c:pt>
                <c:pt idx="1">
                  <c:v>21.62</c:v>
                </c:pt>
                <c:pt idx="2">
                  <c:v>22.79</c:v>
                </c:pt>
                <c:pt idx="3">
                  <c:v>24.26</c:v>
                </c:pt>
                <c:pt idx="4">
                  <c:v>25.55</c:v>
                </c:pt>
              </c:numCache>
            </c:numRef>
          </c:val>
          <c:smooth val="0"/>
          <c:extLst>
            <c:ext xmlns:c16="http://schemas.microsoft.com/office/drawing/2014/chart" uri="{C3380CC4-5D6E-409C-BE32-E72D297353CC}">
              <c16:uniqueId val="{00000001-E7B6-4856-83E0-7DB617A7561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82-4806-B999-951ED076E41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782-4806-B999-951ED076E41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177.58</c:v>
                </c:pt>
                <c:pt idx="1">
                  <c:v>170.22</c:v>
                </c:pt>
                <c:pt idx="2">
                  <c:v>174.19</c:v>
                </c:pt>
                <c:pt idx="3">
                  <c:v>186.04</c:v>
                </c:pt>
                <c:pt idx="4">
                  <c:v>176.61</c:v>
                </c:pt>
              </c:numCache>
            </c:numRef>
          </c:val>
          <c:extLst>
            <c:ext xmlns:c16="http://schemas.microsoft.com/office/drawing/2014/chart" uri="{C3380CC4-5D6E-409C-BE32-E72D297353CC}">
              <c16:uniqueId val="{00000000-9B0D-4FE2-90BF-77F052382B1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169.68</c:v>
                </c:pt>
                <c:pt idx="1">
                  <c:v>166.51</c:v>
                </c:pt>
                <c:pt idx="2">
                  <c:v>172.47</c:v>
                </c:pt>
                <c:pt idx="3">
                  <c:v>170.76</c:v>
                </c:pt>
                <c:pt idx="4">
                  <c:v>169.11</c:v>
                </c:pt>
              </c:numCache>
            </c:numRef>
          </c:val>
          <c:smooth val="0"/>
          <c:extLst>
            <c:ext xmlns:c16="http://schemas.microsoft.com/office/drawing/2014/chart" uri="{C3380CC4-5D6E-409C-BE32-E72D297353CC}">
              <c16:uniqueId val="{00000001-9B0D-4FE2-90BF-77F052382B1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82.88</c:v>
                </c:pt>
                <c:pt idx="1">
                  <c:v>82.49</c:v>
                </c:pt>
                <c:pt idx="2">
                  <c:v>81.45</c:v>
                </c:pt>
                <c:pt idx="3">
                  <c:v>85.79</c:v>
                </c:pt>
                <c:pt idx="4">
                  <c:v>87.7</c:v>
                </c:pt>
              </c:numCache>
            </c:numRef>
          </c:val>
          <c:extLst>
            <c:ext xmlns:c16="http://schemas.microsoft.com/office/drawing/2014/chart" uri="{C3380CC4-5D6E-409C-BE32-E72D297353CC}">
              <c16:uniqueId val="{00000000-F52E-4204-B188-A815C1E325E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203.63</c:v>
                </c:pt>
                <c:pt idx="1">
                  <c:v>198.51</c:v>
                </c:pt>
                <c:pt idx="2">
                  <c:v>193.57</c:v>
                </c:pt>
                <c:pt idx="3">
                  <c:v>200.12</c:v>
                </c:pt>
                <c:pt idx="4">
                  <c:v>194.42</c:v>
                </c:pt>
              </c:numCache>
            </c:numRef>
          </c:val>
          <c:smooth val="0"/>
          <c:extLst>
            <c:ext xmlns:c16="http://schemas.microsoft.com/office/drawing/2014/chart" uri="{C3380CC4-5D6E-409C-BE32-E72D297353CC}">
              <c16:uniqueId val="{00000001-F52E-4204-B188-A815C1E325E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97.17</c:v>
                </c:pt>
                <c:pt idx="1">
                  <c:v>97.75</c:v>
                </c:pt>
                <c:pt idx="2">
                  <c:v>96.69</c:v>
                </c:pt>
                <c:pt idx="3">
                  <c:v>93.45</c:v>
                </c:pt>
                <c:pt idx="4">
                  <c:v>94.31</c:v>
                </c:pt>
              </c:numCache>
            </c:numRef>
          </c:val>
          <c:extLst>
            <c:ext xmlns:c16="http://schemas.microsoft.com/office/drawing/2014/chart" uri="{C3380CC4-5D6E-409C-BE32-E72D297353CC}">
              <c16:uniqueId val="{00000000-71D3-42BA-9A1C-594FB39EE57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103.04</c:v>
                </c:pt>
                <c:pt idx="1">
                  <c:v>103.28</c:v>
                </c:pt>
                <c:pt idx="2">
                  <c:v>102.26</c:v>
                </c:pt>
                <c:pt idx="3">
                  <c:v>98.26</c:v>
                </c:pt>
                <c:pt idx="4">
                  <c:v>100.4</c:v>
                </c:pt>
              </c:numCache>
            </c:numRef>
          </c:val>
          <c:smooth val="0"/>
          <c:extLst>
            <c:ext xmlns:c16="http://schemas.microsoft.com/office/drawing/2014/chart" uri="{C3380CC4-5D6E-409C-BE32-E72D297353CC}">
              <c16:uniqueId val="{00000001-71D3-42BA-9A1C-594FB39EE57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201.17</c:v>
                </c:pt>
                <c:pt idx="1">
                  <c:v>200.72</c:v>
                </c:pt>
                <c:pt idx="2">
                  <c:v>202.39</c:v>
                </c:pt>
                <c:pt idx="3">
                  <c:v>198.18</c:v>
                </c:pt>
                <c:pt idx="4">
                  <c:v>198.42</c:v>
                </c:pt>
              </c:numCache>
            </c:numRef>
          </c:val>
          <c:extLst>
            <c:ext xmlns:c16="http://schemas.microsoft.com/office/drawing/2014/chart" uri="{C3380CC4-5D6E-409C-BE32-E72D297353CC}">
              <c16:uniqueId val="{00000000-CADB-4F34-B516-A40CC7D79A3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c:v>
                </c:pt>
                <c:pt idx="1">
                  <c:v>173.11</c:v>
                </c:pt>
                <c:pt idx="2">
                  <c:v>174.34</c:v>
                </c:pt>
                <c:pt idx="3">
                  <c:v>172.33</c:v>
                </c:pt>
                <c:pt idx="4">
                  <c:v>172.8</c:v>
                </c:pt>
              </c:numCache>
            </c:numRef>
          </c:val>
          <c:smooth val="0"/>
          <c:extLst>
            <c:ext xmlns:c16="http://schemas.microsoft.com/office/drawing/2014/chart" uri="{C3380CC4-5D6E-409C-BE32-E72D297353CC}">
              <c16:uniqueId val="{00000001-CADB-4F34-B516-A40CC7D79A3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東京都</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政令市等</v>
      </c>
      <c r="X8" s="44"/>
      <c r="Y8" s="44"/>
      <c r="Z8" s="44"/>
      <c r="AA8" s="44"/>
      <c r="AB8" s="44"/>
      <c r="AC8" s="44"/>
      <c r="AD8" s="44" t="str">
        <f>データ!$M$6</f>
        <v>自治体職員</v>
      </c>
      <c r="AE8" s="44"/>
      <c r="AF8" s="44"/>
      <c r="AG8" s="44"/>
      <c r="AH8" s="44"/>
      <c r="AI8" s="44"/>
      <c r="AJ8" s="44"/>
      <c r="AK8" s="2"/>
      <c r="AL8" s="45">
        <f>データ!$R$6</f>
        <v>13794933</v>
      </c>
      <c r="AM8" s="45"/>
      <c r="AN8" s="45"/>
      <c r="AO8" s="45"/>
      <c r="AP8" s="45"/>
      <c r="AQ8" s="45"/>
      <c r="AR8" s="45"/>
      <c r="AS8" s="45"/>
      <c r="AT8" s="46">
        <f>データ!$S$6</f>
        <v>2194.0500000000002</v>
      </c>
      <c r="AU8" s="47"/>
      <c r="AV8" s="47"/>
      <c r="AW8" s="47"/>
      <c r="AX8" s="47"/>
      <c r="AY8" s="47"/>
      <c r="AZ8" s="47"/>
      <c r="BA8" s="47"/>
      <c r="BB8" s="48">
        <f>データ!$T$6</f>
        <v>6287.43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84.49</v>
      </c>
      <c r="J10" s="47"/>
      <c r="K10" s="47"/>
      <c r="L10" s="47"/>
      <c r="M10" s="47"/>
      <c r="N10" s="47"/>
      <c r="O10" s="81"/>
      <c r="P10" s="48">
        <f>データ!$P$6</f>
        <v>100</v>
      </c>
      <c r="Q10" s="48"/>
      <c r="R10" s="48"/>
      <c r="S10" s="48"/>
      <c r="T10" s="48"/>
      <c r="U10" s="48"/>
      <c r="V10" s="48"/>
      <c r="W10" s="45">
        <f>データ!$Q$6</f>
        <v>2475</v>
      </c>
      <c r="X10" s="45"/>
      <c r="Y10" s="45"/>
      <c r="Z10" s="45"/>
      <c r="AA10" s="45"/>
      <c r="AB10" s="45"/>
      <c r="AC10" s="45"/>
      <c r="AD10" s="2"/>
      <c r="AE10" s="2"/>
      <c r="AF10" s="2"/>
      <c r="AG10" s="2"/>
      <c r="AH10" s="2"/>
      <c r="AI10" s="2"/>
      <c r="AJ10" s="2"/>
      <c r="AK10" s="2"/>
      <c r="AL10" s="45">
        <f>データ!$U$6</f>
        <v>13650789</v>
      </c>
      <c r="AM10" s="45"/>
      <c r="AN10" s="45"/>
      <c r="AO10" s="45"/>
      <c r="AP10" s="45"/>
      <c r="AQ10" s="45"/>
      <c r="AR10" s="45"/>
      <c r="AS10" s="45"/>
      <c r="AT10" s="46">
        <f>データ!$V$6</f>
        <v>1239.23</v>
      </c>
      <c r="AU10" s="47"/>
      <c r="AV10" s="47"/>
      <c r="AW10" s="47"/>
      <c r="AX10" s="47"/>
      <c r="AY10" s="47"/>
      <c r="AZ10" s="47"/>
      <c r="BA10" s="47"/>
      <c r="BB10" s="48">
        <f>データ!$W$6</f>
        <v>11015.54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0+XKC2e4piFbLhffJoz9Ch5D+ifYbkvIIKqkxVhTnrm6LpexzFk0NIkOa1XyxB69+ZcxqpSnKPIMPqF1paYXxQ==" saltValue="2ktiYdIWxJyEEfuylaNld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130001</v>
      </c>
      <c r="D6" s="20">
        <f t="shared" si="3"/>
        <v>46</v>
      </c>
      <c r="E6" s="20">
        <f t="shared" si="3"/>
        <v>1</v>
      </c>
      <c r="F6" s="20">
        <f t="shared" si="3"/>
        <v>0</v>
      </c>
      <c r="G6" s="20">
        <f t="shared" si="3"/>
        <v>1</v>
      </c>
      <c r="H6" s="20" t="str">
        <f t="shared" si="3"/>
        <v>東京都</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84.49</v>
      </c>
      <c r="P6" s="21">
        <f t="shared" si="3"/>
        <v>100</v>
      </c>
      <c r="Q6" s="21">
        <f t="shared" si="3"/>
        <v>2475</v>
      </c>
      <c r="R6" s="21">
        <f t="shared" si="3"/>
        <v>13794933</v>
      </c>
      <c r="S6" s="21">
        <f t="shared" si="3"/>
        <v>2194.0500000000002</v>
      </c>
      <c r="T6" s="21">
        <f t="shared" si="3"/>
        <v>6287.43</v>
      </c>
      <c r="U6" s="21">
        <f t="shared" si="3"/>
        <v>13650789</v>
      </c>
      <c r="V6" s="21">
        <f t="shared" si="3"/>
        <v>1239.23</v>
      </c>
      <c r="W6" s="21">
        <f t="shared" si="3"/>
        <v>11015.54</v>
      </c>
      <c r="X6" s="22">
        <f>IF(X7="",NA(),X7)</f>
        <v>110.34</v>
      </c>
      <c r="Y6" s="22">
        <f t="shared" ref="Y6:AG6" si="4">IF(Y7="",NA(),Y7)</f>
        <v>110.9</v>
      </c>
      <c r="Z6" s="22">
        <f t="shared" si="4"/>
        <v>109.68</v>
      </c>
      <c r="AA6" s="22">
        <f t="shared" si="4"/>
        <v>106.56</v>
      </c>
      <c r="AB6" s="22">
        <f t="shared" si="4"/>
        <v>107.67</v>
      </c>
      <c r="AC6" s="22">
        <f t="shared" si="4"/>
        <v>113.59</v>
      </c>
      <c r="AD6" s="22">
        <f t="shared" si="4"/>
        <v>113.62</v>
      </c>
      <c r="AE6" s="22">
        <f t="shared" si="4"/>
        <v>112.54</v>
      </c>
      <c r="AF6" s="22">
        <f t="shared" si="4"/>
        <v>108.59</v>
      </c>
      <c r="AG6" s="22">
        <f t="shared" si="4"/>
        <v>110.89</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【1.30】</v>
      </c>
      <c r="AT6" s="22">
        <f>IF(AT7="",NA(),AT7)</f>
        <v>177.58</v>
      </c>
      <c r="AU6" s="22">
        <f t="shared" ref="AU6:BC6" si="6">IF(AU7="",NA(),AU7)</f>
        <v>170.22</v>
      </c>
      <c r="AV6" s="22">
        <f t="shared" si="6"/>
        <v>174.19</v>
      </c>
      <c r="AW6" s="22">
        <f t="shared" si="6"/>
        <v>186.04</v>
      </c>
      <c r="AX6" s="22">
        <f t="shared" si="6"/>
        <v>176.61</v>
      </c>
      <c r="AY6" s="22">
        <f t="shared" si="6"/>
        <v>169.68</v>
      </c>
      <c r="AZ6" s="22">
        <f t="shared" si="6"/>
        <v>166.51</v>
      </c>
      <c r="BA6" s="22">
        <f t="shared" si="6"/>
        <v>172.47</v>
      </c>
      <c r="BB6" s="22">
        <f t="shared" si="6"/>
        <v>170.76</v>
      </c>
      <c r="BC6" s="22">
        <f t="shared" si="6"/>
        <v>169.11</v>
      </c>
      <c r="BD6" s="21" t="str">
        <f>IF(BD7="","",IF(BD7="-","【-】","【"&amp;SUBSTITUTE(TEXT(BD7,"#,##0.00"),"-","△")&amp;"】"))</f>
        <v>【261.51】</v>
      </c>
      <c r="BE6" s="22">
        <f>IF(BE7="",NA(),BE7)</f>
        <v>82.88</v>
      </c>
      <c r="BF6" s="22">
        <f t="shared" ref="BF6:BN6" si="7">IF(BF7="",NA(),BF7)</f>
        <v>82.49</v>
      </c>
      <c r="BG6" s="22">
        <f t="shared" si="7"/>
        <v>81.45</v>
      </c>
      <c r="BH6" s="22">
        <f t="shared" si="7"/>
        <v>85.79</v>
      </c>
      <c r="BI6" s="22">
        <f t="shared" si="7"/>
        <v>87.7</v>
      </c>
      <c r="BJ6" s="22">
        <f t="shared" si="7"/>
        <v>203.63</v>
      </c>
      <c r="BK6" s="22">
        <f t="shared" si="7"/>
        <v>198.51</v>
      </c>
      <c r="BL6" s="22">
        <f t="shared" si="7"/>
        <v>193.57</v>
      </c>
      <c r="BM6" s="22">
        <f t="shared" si="7"/>
        <v>200.12</v>
      </c>
      <c r="BN6" s="22">
        <f t="shared" si="7"/>
        <v>194.42</v>
      </c>
      <c r="BO6" s="21" t="str">
        <f>IF(BO7="","",IF(BO7="-","【-】","【"&amp;SUBSTITUTE(TEXT(BO7,"#,##0.00"),"-","△")&amp;"】"))</f>
        <v>【265.16】</v>
      </c>
      <c r="BP6" s="22">
        <f>IF(BP7="",NA(),BP7)</f>
        <v>97.17</v>
      </c>
      <c r="BQ6" s="22">
        <f t="shared" ref="BQ6:BY6" si="8">IF(BQ7="",NA(),BQ7)</f>
        <v>97.75</v>
      </c>
      <c r="BR6" s="22">
        <f t="shared" si="8"/>
        <v>96.69</v>
      </c>
      <c r="BS6" s="22">
        <f t="shared" si="8"/>
        <v>93.45</v>
      </c>
      <c r="BT6" s="22">
        <f t="shared" si="8"/>
        <v>94.31</v>
      </c>
      <c r="BU6" s="22">
        <f t="shared" si="8"/>
        <v>103.04</v>
      </c>
      <c r="BV6" s="22">
        <f t="shared" si="8"/>
        <v>103.28</v>
      </c>
      <c r="BW6" s="22">
        <f t="shared" si="8"/>
        <v>102.26</v>
      </c>
      <c r="BX6" s="22">
        <f t="shared" si="8"/>
        <v>98.26</v>
      </c>
      <c r="BY6" s="22">
        <f t="shared" si="8"/>
        <v>100.4</v>
      </c>
      <c r="BZ6" s="21" t="str">
        <f>IF(BZ7="","",IF(BZ7="-","【-】","【"&amp;SUBSTITUTE(TEXT(BZ7,"#,##0.00"),"-","△")&amp;"】"))</f>
        <v>【102.35】</v>
      </c>
      <c r="CA6" s="22">
        <f>IF(CA7="",NA(),CA7)</f>
        <v>201.17</v>
      </c>
      <c r="CB6" s="22">
        <f t="shared" ref="CB6:CJ6" si="9">IF(CB7="",NA(),CB7)</f>
        <v>200.72</v>
      </c>
      <c r="CC6" s="22">
        <f t="shared" si="9"/>
        <v>202.39</v>
      </c>
      <c r="CD6" s="22">
        <f t="shared" si="9"/>
        <v>198.18</v>
      </c>
      <c r="CE6" s="22">
        <f t="shared" si="9"/>
        <v>198.42</v>
      </c>
      <c r="CF6" s="22">
        <f t="shared" si="9"/>
        <v>173</v>
      </c>
      <c r="CG6" s="22">
        <f t="shared" si="9"/>
        <v>173.11</v>
      </c>
      <c r="CH6" s="22">
        <f t="shared" si="9"/>
        <v>174.34</v>
      </c>
      <c r="CI6" s="22">
        <f t="shared" si="9"/>
        <v>172.33</v>
      </c>
      <c r="CJ6" s="22">
        <f t="shared" si="9"/>
        <v>172.8</v>
      </c>
      <c r="CK6" s="21" t="str">
        <f>IF(CK7="","",IF(CK7="-","【-】","【"&amp;SUBSTITUTE(TEXT(CK7,"#,##0.00"),"-","△")&amp;"】"))</f>
        <v>【167.74】</v>
      </c>
      <c r="CL6" s="22">
        <f>IF(CL7="",NA(),CL7)</f>
        <v>61.58</v>
      </c>
      <c r="CM6" s="22">
        <f t="shared" ref="CM6:CU6" si="10">IF(CM7="",NA(),CM7)</f>
        <v>61.54</v>
      </c>
      <c r="CN6" s="22">
        <f t="shared" si="10"/>
        <v>61.45</v>
      </c>
      <c r="CO6" s="22">
        <f t="shared" si="10"/>
        <v>61.68</v>
      </c>
      <c r="CP6" s="22">
        <f t="shared" si="10"/>
        <v>60.9</v>
      </c>
      <c r="CQ6" s="22">
        <f t="shared" si="10"/>
        <v>59.36</v>
      </c>
      <c r="CR6" s="22">
        <f t="shared" si="10"/>
        <v>59.32</v>
      </c>
      <c r="CS6" s="22">
        <f t="shared" si="10"/>
        <v>59.12</v>
      </c>
      <c r="CT6" s="22">
        <f t="shared" si="10"/>
        <v>59.37</v>
      </c>
      <c r="CU6" s="22">
        <f t="shared" si="10"/>
        <v>58.84</v>
      </c>
      <c r="CV6" s="21" t="str">
        <f>IF(CV7="","",IF(CV7="-","【-】","【"&amp;SUBSTITUTE(TEXT(CV7,"#,##0.00"),"-","△")&amp;"】"))</f>
        <v>【60.29】</v>
      </c>
      <c r="CW6" s="22">
        <f>IF(CW7="",NA(),CW7)</f>
        <v>95.81</v>
      </c>
      <c r="CX6" s="22">
        <f t="shared" ref="CX6:DF6" si="11">IF(CX7="",NA(),CX7)</f>
        <v>96.13</v>
      </c>
      <c r="CY6" s="22">
        <f t="shared" si="11"/>
        <v>95.83</v>
      </c>
      <c r="CZ6" s="22">
        <f t="shared" si="11"/>
        <v>95.7</v>
      </c>
      <c r="DA6" s="22">
        <f t="shared" si="11"/>
        <v>95.99</v>
      </c>
      <c r="DB6" s="22">
        <f t="shared" si="11"/>
        <v>93.82</v>
      </c>
      <c r="DC6" s="22">
        <f t="shared" si="11"/>
        <v>93.74</v>
      </c>
      <c r="DD6" s="22">
        <f t="shared" si="11"/>
        <v>93.64</v>
      </c>
      <c r="DE6" s="22">
        <f t="shared" si="11"/>
        <v>93.68</v>
      </c>
      <c r="DF6" s="22">
        <f t="shared" si="11"/>
        <v>94.13</v>
      </c>
      <c r="DG6" s="21" t="str">
        <f>IF(DG7="","",IF(DG7="-","【-】","【"&amp;SUBSTITUTE(TEXT(DG7,"#,##0.00"),"-","△")&amp;"】"))</f>
        <v>【90.12】</v>
      </c>
      <c r="DH6" s="22">
        <f>IF(DH7="",NA(),DH7)</f>
        <v>47.43</v>
      </c>
      <c r="DI6" s="22">
        <f t="shared" ref="DI6:DQ6" si="12">IF(DI7="",NA(),DI7)</f>
        <v>47.88</v>
      </c>
      <c r="DJ6" s="22">
        <f t="shared" si="12"/>
        <v>48.47</v>
      </c>
      <c r="DK6" s="22">
        <f t="shared" si="12"/>
        <v>49.1</v>
      </c>
      <c r="DL6" s="22">
        <f t="shared" si="12"/>
        <v>49.78</v>
      </c>
      <c r="DM6" s="22">
        <f t="shared" si="12"/>
        <v>48.64</v>
      </c>
      <c r="DN6" s="22">
        <f t="shared" si="12"/>
        <v>49.23</v>
      </c>
      <c r="DO6" s="22">
        <f t="shared" si="12"/>
        <v>49.78</v>
      </c>
      <c r="DP6" s="22">
        <f t="shared" si="12"/>
        <v>50.32</v>
      </c>
      <c r="DQ6" s="22">
        <f t="shared" si="12"/>
        <v>50.93</v>
      </c>
      <c r="DR6" s="21" t="str">
        <f>IF(DR7="","",IF(DR7="-","【-】","【"&amp;SUBSTITUTE(TEXT(DR7,"#,##0.00"),"-","△")&amp;"】"))</f>
        <v>【50.88】</v>
      </c>
      <c r="DS6" s="22">
        <f>IF(DS7="",NA(),DS7)</f>
        <v>14.77</v>
      </c>
      <c r="DT6" s="22">
        <f t="shared" ref="DT6:EB6" si="13">IF(DT7="",NA(),DT7)</f>
        <v>16.23</v>
      </c>
      <c r="DU6" s="22">
        <f t="shared" si="13"/>
        <v>17.54</v>
      </c>
      <c r="DV6" s="22">
        <f t="shared" si="13"/>
        <v>18.79</v>
      </c>
      <c r="DW6" s="22">
        <f t="shared" si="13"/>
        <v>19.89</v>
      </c>
      <c r="DX6" s="22">
        <f t="shared" si="13"/>
        <v>19.95</v>
      </c>
      <c r="DY6" s="22">
        <f t="shared" si="13"/>
        <v>21.62</v>
      </c>
      <c r="DZ6" s="22">
        <f t="shared" si="13"/>
        <v>22.79</v>
      </c>
      <c r="EA6" s="22">
        <f t="shared" si="13"/>
        <v>24.26</v>
      </c>
      <c r="EB6" s="22">
        <f t="shared" si="13"/>
        <v>25.55</v>
      </c>
      <c r="EC6" s="21" t="str">
        <f>IF(EC7="","",IF(EC7="-","【-】","【"&amp;SUBSTITUTE(TEXT(EC7,"#,##0.00"),"-","△")&amp;"】"))</f>
        <v>【22.30】</v>
      </c>
      <c r="ED6" s="22">
        <f>IF(ED7="",NA(),ED7)</f>
        <v>1.1299999999999999</v>
      </c>
      <c r="EE6" s="22">
        <f t="shared" ref="EE6:EM6" si="14">IF(EE7="",NA(),EE7)</f>
        <v>1.01</v>
      </c>
      <c r="EF6" s="22">
        <f t="shared" si="14"/>
        <v>0.97</v>
      </c>
      <c r="EG6" s="22">
        <f t="shared" si="14"/>
        <v>1.07</v>
      </c>
      <c r="EH6" s="22">
        <f t="shared" si="14"/>
        <v>1.1399999999999999</v>
      </c>
      <c r="EI6" s="22">
        <f t="shared" si="14"/>
        <v>0.97</v>
      </c>
      <c r="EJ6" s="22">
        <f t="shared" si="14"/>
        <v>1.03</v>
      </c>
      <c r="EK6" s="22">
        <f t="shared" si="14"/>
        <v>0.97</v>
      </c>
      <c r="EL6" s="22">
        <f t="shared" si="14"/>
        <v>0.99</v>
      </c>
      <c r="EM6" s="22">
        <f t="shared" si="14"/>
        <v>0.97</v>
      </c>
      <c r="EN6" s="21" t="str">
        <f>IF(EN7="","",IF(EN7="-","【-】","【"&amp;SUBSTITUTE(TEXT(EN7,"#,##0.00"),"-","△")&amp;"】"))</f>
        <v>【0.66】</v>
      </c>
    </row>
    <row r="7" spans="1:144" s="23" customFormat="1" x14ac:dyDescent="0.15">
      <c r="A7" s="15"/>
      <c r="B7" s="24">
        <v>2021</v>
      </c>
      <c r="C7" s="24">
        <v>130001</v>
      </c>
      <c r="D7" s="24">
        <v>46</v>
      </c>
      <c r="E7" s="24">
        <v>1</v>
      </c>
      <c r="F7" s="24">
        <v>0</v>
      </c>
      <c r="G7" s="24">
        <v>1</v>
      </c>
      <c r="H7" s="24" t="s">
        <v>93</v>
      </c>
      <c r="I7" s="24" t="s">
        <v>94</v>
      </c>
      <c r="J7" s="24" t="s">
        <v>95</v>
      </c>
      <c r="K7" s="24" t="s">
        <v>96</v>
      </c>
      <c r="L7" s="24" t="s">
        <v>97</v>
      </c>
      <c r="M7" s="24" t="s">
        <v>98</v>
      </c>
      <c r="N7" s="25" t="s">
        <v>99</v>
      </c>
      <c r="O7" s="25">
        <v>84.49</v>
      </c>
      <c r="P7" s="25">
        <v>100</v>
      </c>
      <c r="Q7" s="25">
        <v>2475</v>
      </c>
      <c r="R7" s="25">
        <v>13794933</v>
      </c>
      <c r="S7" s="25">
        <v>2194.0500000000002</v>
      </c>
      <c r="T7" s="25">
        <v>6287.43</v>
      </c>
      <c r="U7" s="25">
        <v>13650789</v>
      </c>
      <c r="V7" s="25">
        <v>1239.23</v>
      </c>
      <c r="W7" s="25">
        <v>11015.54</v>
      </c>
      <c r="X7" s="25">
        <v>110.34</v>
      </c>
      <c r="Y7" s="25">
        <v>110.9</v>
      </c>
      <c r="Z7" s="25">
        <v>109.68</v>
      </c>
      <c r="AA7" s="25">
        <v>106.56</v>
      </c>
      <c r="AB7" s="25">
        <v>107.67</v>
      </c>
      <c r="AC7" s="25">
        <v>113.59</v>
      </c>
      <c r="AD7" s="25">
        <v>113.62</v>
      </c>
      <c r="AE7" s="25">
        <v>112.54</v>
      </c>
      <c r="AF7" s="25">
        <v>108.59</v>
      </c>
      <c r="AG7" s="25">
        <v>110.89</v>
      </c>
      <c r="AH7" s="25">
        <v>111.39</v>
      </c>
      <c r="AI7" s="25">
        <v>0</v>
      </c>
      <c r="AJ7" s="25">
        <v>0</v>
      </c>
      <c r="AK7" s="25">
        <v>0</v>
      </c>
      <c r="AL7" s="25">
        <v>0</v>
      </c>
      <c r="AM7" s="25">
        <v>0</v>
      </c>
      <c r="AN7" s="25">
        <v>0</v>
      </c>
      <c r="AO7" s="25">
        <v>0</v>
      </c>
      <c r="AP7" s="25">
        <v>0</v>
      </c>
      <c r="AQ7" s="25">
        <v>0</v>
      </c>
      <c r="AR7" s="25">
        <v>0</v>
      </c>
      <c r="AS7" s="25">
        <v>1.3</v>
      </c>
      <c r="AT7" s="25">
        <v>177.58</v>
      </c>
      <c r="AU7" s="25">
        <v>170.22</v>
      </c>
      <c r="AV7" s="25">
        <v>174.19</v>
      </c>
      <c r="AW7" s="25">
        <v>186.04</v>
      </c>
      <c r="AX7" s="25">
        <v>176.61</v>
      </c>
      <c r="AY7" s="25">
        <v>169.68</v>
      </c>
      <c r="AZ7" s="25">
        <v>166.51</v>
      </c>
      <c r="BA7" s="25">
        <v>172.47</v>
      </c>
      <c r="BB7" s="25">
        <v>170.76</v>
      </c>
      <c r="BC7" s="25">
        <v>169.11</v>
      </c>
      <c r="BD7" s="25">
        <v>261.51</v>
      </c>
      <c r="BE7" s="25">
        <v>82.88</v>
      </c>
      <c r="BF7" s="25">
        <v>82.49</v>
      </c>
      <c r="BG7" s="25">
        <v>81.45</v>
      </c>
      <c r="BH7" s="25">
        <v>85.79</v>
      </c>
      <c r="BI7" s="25">
        <v>87.7</v>
      </c>
      <c r="BJ7" s="25">
        <v>203.63</v>
      </c>
      <c r="BK7" s="25">
        <v>198.51</v>
      </c>
      <c r="BL7" s="25">
        <v>193.57</v>
      </c>
      <c r="BM7" s="25">
        <v>200.12</v>
      </c>
      <c r="BN7" s="25">
        <v>194.42</v>
      </c>
      <c r="BO7" s="25">
        <v>265.16000000000003</v>
      </c>
      <c r="BP7" s="25">
        <v>97.17</v>
      </c>
      <c r="BQ7" s="25">
        <v>97.75</v>
      </c>
      <c r="BR7" s="25">
        <v>96.69</v>
      </c>
      <c r="BS7" s="25">
        <v>93.45</v>
      </c>
      <c r="BT7" s="25">
        <v>94.31</v>
      </c>
      <c r="BU7" s="25">
        <v>103.04</v>
      </c>
      <c r="BV7" s="25">
        <v>103.28</v>
      </c>
      <c r="BW7" s="25">
        <v>102.26</v>
      </c>
      <c r="BX7" s="25">
        <v>98.26</v>
      </c>
      <c r="BY7" s="25">
        <v>100.4</v>
      </c>
      <c r="BZ7" s="25">
        <v>102.35</v>
      </c>
      <c r="CA7" s="25">
        <v>201.17</v>
      </c>
      <c r="CB7" s="25">
        <v>200.72</v>
      </c>
      <c r="CC7" s="25">
        <v>202.39</v>
      </c>
      <c r="CD7" s="25">
        <v>198.18</v>
      </c>
      <c r="CE7" s="25">
        <v>198.42</v>
      </c>
      <c r="CF7" s="25">
        <v>173</v>
      </c>
      <c r="CG7" s="25">
        <v>173.11</v>
      </c>
      <c r="CH7" s="25">
        <v>174.34</v>
      </c>
      <c r="CI7" s="25">
        <v>172.33</v>
      </c>
      <c r="CJ7" s="25">
        <v>172.8</v>
      </c>
      <c r="CK7" s="25">
        <v>167.74</v>
      </c>
      <c r="CL7" s="25">
        <v>61.58</v>
      </c>
      <c r="CM7" s="25">
        <v>61.54</v>
      </c>
      <c r="CN7" s="25">
        <v>61.45</v>
      </c>
      <c r="CO7" s="25">
        <v>61.68</v>
      </c>
      <c r="CP7" s="25">
        <v>60.9</v>
      </c>
      <c r="CQ7" s="25">
        <v>59.36</v>
      </c>
      <c r="CR7" s="25">
        <v>59.32</v>
      </c>
      <c r="CS7" s="25">
        <v>59.12</v>
      </c>
      <c r="CT7" s="25">
        <v>59.37</v>
      </c>
      <c r="CU7" s="25">
        <v>58.84</v>
      </c>
      <c r="CV7" s="25">
        <v>60.29</v>
      </c>
      <c r="CW7" s="25">
        <v>95.81</v>
      </c>
      <c r="CX7" s="25">
        <v>96.13</v>
      </c>
      <c r="CY7" s="25">
        <v>95.83</v>
      </c>
      <c r="CZ7" s="25">
        <v>95.7</v>
      </c>
      <c r="DA7" s="25">
        <v>95.99</v>
      </c>
      <c r="DB7" s="25">
        <v>93.82</v>
      </c>
      <c r="DC7" s="25">
        <v>93.74</v>
      </c>
      <c r="DD7" s="25">
        <v>93.64</v>
      </c>
      <c r="DE7" s="25">
        <v>93.68</v>
      </c>
      <c r="DF7" s="25">
        <v>94.13</v>
      </c>
      <c r="DG7" s="25">
        <v>90.12</v>
      </c>
      <c r="DH7" s="25">
        <v>47.43</v>
      </c>
      <c r="DI7" s="25">
        <v>47.88</v>
      </c>
      <c r="DJ7" s="25">
        <v>48.47</v>
      </c>
      <c r="DK7" s="25">
        <v>49.1</v>
      </c>
      <c r="DL7" s="25">
        <v>49.78</v>
      </c>
      <c r="DM7" s="25">
        <v>48.64</v>
      </c>
      <c r="DN7" s="25">
        <v>49.23</v>
      </c>
      <c r="DO7" s="25">
        <v>49.78</v>
      </c>
      <c r="DP7" s="25">
        <v>50.32</v>
      </c>
      <c r="DQ7" s="25">
        <v>50.93</v>
      </c>
      <c r="DR7" s="25">
        <v>50.88</v>
      </c>
      <c r="DS7" s="25">
        <v>14.77</v>
      </c>
      <c r="DT7" s="25">
        <v>16.23</v>
      </c>
      <c r="DU7" s="25">
        <v>17.54</v>
      </c>
      <c r="DV7" s="25">
        <v>18.79</v>
      </c>
      <c r="DW7" s="25">
        <v>19.89</v>
      </c>
      <c r="DX7" s="25">
        <v>19.95</v>
      </c>
      <c r="DY7" s="25">
        <v>21.62</v>
      </c>
      <c r="DZ7" s="25">
        <v>22.79</v>
      </c>
      <c r="EA7" s="25">
        <v>24.26</v>
      </c>
      <c r="EB7" s="25">
        <v>25.55</v>
      </c>
      <c r="EC7" s="25">
        <v>22.3</v>
      </c>
      <c r="ED7" s="25">
        <v>1.1299999999999999</v>
      </c>
      <c r="EE7" s="25">
        <v>1.01</v>
      </c>
      <c r="EF7" s="25">
        <v>0.97</v>
      </c>
      <c r="EG7" s="25">
        <v>1.07</v>
      </c>
      <c r="EH7" s="25">
        <v>1.1399999999999999</v>
      </c>
      <c r="EI7" s="25">
        <v>0.97</v>
      </c>
      <c r="EJ7" s="25">
        <v>1.03</v>
      </c>
      <c r="EK7" s="25">
        <v>0.97</v>
      </c>
      <c r="EL7" s="25">
        <v>0.99</v>
      </c>
      <c r="EM7" s="25">
        <v>0.97</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飯野 亮平</cp:lastModifiedBy>
  <cp:lastPrinted>2023-01-19T06:07:55Z</cp:lastPrinted>
  <dcterms:created xsi:type="dcterms:W3CDTF">2022-12-01T00:56:40Z</dcterms:created>
  <dcterms:modified xsi:type="dcterms:W3CDTF">2023-01-19T07:58:36Z</dcterms:modified>
  <cp:category/>
</cp:coreProperties>
</file>