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22年度\2022起債ライン\23_経営比較分析表\05_財務局へ回答\"/>
    </mc:Choice>
  </mc:AlternateContent>
  <workbookProtection workbookAlgorithmName="SHA-512" workbookHashValue="JWBNOV1Odvc4oh6yYmy6tevNp1u+pT5REPjNLMrKbFC/37gwqerhDtk8MbpESAnYVbs2Vv519i04z3VyzP17Kw==" workbookSaltValue="nqiR61/X0cQJTDvBVsHqF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<sst xmlns="http://schemas.openxmlformats.org/spreadsheetml/2006/main" count="231" uniqueCount="117">
  <si>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</si>
  <si>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</si>
  <si>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</si>
  <si>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</si>
  <si>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</si>
  <si>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</si>
  <si>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</si>
  <si>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</si>
  <si>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</si>
  <si>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</si>
  <si>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</si>
  <si>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</si>
  <si>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</si>
  <si>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</si>
  <si>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</si>
  <si>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</si>
  <si>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</si>
  <si>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</si>
  <si>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</si>
  <si>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</si>
  <si>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</si>
  <si>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</si>
  <si>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</si>
  <si>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</si>
  <si>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</si>
  <si>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</si>
  <si>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</si>
  <si>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</si>
  <si>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</si>
  <si>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</si>
  <si>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</si>
  <si>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</si>
  <si>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</si>
  <si>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</si>
  <si>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</si>
  <si>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</si>
  <si>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</si>
  <si>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</si>
  <si>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</si>
  <si>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</si>
  <si>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</si>
  <si>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</si>
  <si>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</si>
  <si>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</si>
  <si>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</si>
  <si>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</si>
  <si>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</si>
  <si>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</si>
  <si>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</si>
  <si>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</si>
  <si>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</si>
  <si>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</si>
  <si>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</si>
  <si>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</si>
  <si>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</si>
  <si>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</si>
  <si>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</si>
  <si>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</si>
  <si>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</si>
  <si>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</si>
  <si>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</si>
  <si>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</si>
  <si>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</si>
  <si>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</si>
  <si>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</si>
  <si>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</si>
  <si>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</si>
  <si>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</si>
  <si>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</si>
  <si>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</si>
  <si>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</si>
  <si>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</si>
  <si>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</si>
  <si>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</si>
  <si>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</si>
  <si>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</si>
  <si>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</si>
  <si>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</si>
  <si>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</si>
  <si>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</si>
  <si>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</si>
  <si>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</si>
  <si>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</si>
  <si>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</si>
  <si>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</si>
  <si>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</si>
  <si>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</si>
  <si>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</si>
  <si>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</si>
  <si>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</si>
  <si>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</si>
  <si>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</si>
  <si>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</si>
  <si>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</si>
  <si>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</si>
  <si>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</si>
  <si>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</si>
  <si>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</si>
  <si>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</si>
  <si>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</si>
  <si>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</si>
  <si>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</si>
  <si>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</si>
  <si>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</si>
  <si>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</si>
  <si>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</si>
  <si>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</si>
  <si>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</si>
  <si>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</si>
  <si>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</si>
  <si>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</si>
  <si>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</si>
  <si>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</si>
  <si>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</si>
  <si>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 経常収支比率
　令和３年度は、旧本部庁舎用地売却による特別利益をもって一般会計補助金を減額したことなどにより100%を下回っている
② 累積欠損金比率
　累積欠損金は生じていない
③ 流動比率
　100％を超えて推移し、支払能力に支障はない
④ 企業債残高対事業規模比率
　企業債の償還財源は全て一般会計が負担している
⑤ 経費回収率
　流域下水道の維持管理に要する経費は、公共下水道事業者である市町村からの負担金で賄っている
⑥ 汚水処理原価
　スケールメリットによる効率的な事業運営を行ってきた結果、類似団体平均を下回っている
⑦ 施設利用率
　昼夜間の人口比率や地理的条件、気象状況等の変動等の影響があり、類似団体平均を下回っている
</t>
    <rPh sb="158" eb="160">
      <t>フタン</t>
    </rPh>
    <phoneticPr fontId="4"/>
  </si>
  <si>
    <t xml:space="preserve">・多摩地域の下水道は、都の流域下水道と市町村の公共下水道が一つのシステムとして機能するものである
・今後も、市町村との連携を一層強化して、多摩地域の安定的な下水道経営を推進していく
</t>
    <phoneticPr fontId="4"/>
  </si>
  <si>
    <t>① 有形固定資産減価償却率
　計画的な維持管理により法定耐用年数を上回る経済的耐用年数まで延命化し、減価償却が進んでいるため、類似団体平均を上回っている
② 管渠老朽化率
　事業開始から50年が経過し、初期に建設された下水道幹線が法定耐用年数（50年）を超えたため、令和３年度は数値を計上した
③ 管渠改善率
　流域下水道幹線については、算出対象となる値はない</t>
    <rPh sb="88" eb="90">
      <t>ジギョウ</t>
    </rPh>
    <rPh sb="90" eb="92">
      <t>カイシ</t>
    </rPh>
    <rPh sb="96" eb="97">
      <t>ネン</t>
    </rPh>
    <rPh sb="98" eb="100">
      <t>ケイカ</t>
    </rPh>
    <rPh sb="102" eb="104">
      <t>ショキ</t>
    </rPh>
    <rPh sb="105" eb="107">
      <t>ケンセツ</t>
    </rPh>
    <rPh sb="110" eb="113">
      <t>ゲスイドウ</t>
    </rPh>
    <rPh sb="113" eb="115">
      <t>カンセン</t>
    </rPh>
    <rPh sb="125" eb="126">
      <t>ネン</t>
    </rPh>
    <rPh sb="128" eb="129">
      <t>コ</t>
    </rPh>
    <rPh sb="134" eb="136">
      <t>レイワ</t>
    </rPh>
    <rPh sb="137" eb="139">
      <t>ネンド</t>
    </rPh>
    <rPh sb="140" eb="142">
      <t>スウチ</t>
    </rPh>
    <rPh sb="143" eb="145">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</si>
</sst>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7E-450A-89FB-A9734E4C56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0.05</c:v>
                </c:pt>
                <c:pt idx="2">
                  <c:v>7.0000000000000007E-2</c:v>
                </c:pt>
                <c:pt idx="3">
                  <c:v>1.87</c:v>
                </c:pt>
                <c:pt idx="4">
                  <c:v>0.1</c:v>
                </c:pt>
              </c:numCache>
            </c:numRef>
          </c:val>
          <c:smooth val="0"/>
          <c:extLst>
            <c:ext xmlns:c16="http://schemas.microsoft.com/office/drawing/2014/chart" uri="{C3380CC4-5D6E-409C-BE32-E72D297353CC}">
              <c16:uniqueId val="{00000001-127E-450A-89FB-A9734E4C56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100.46</c:v>
                </c:pt>
                <c:pt idx="1">
                  <c:v>96.46</c:v>
                </c:pt>
                <c:pt idx="2">
                  <c:v>99.13</c:v>
                </c:pt>
                <c:pt idx="3">
                  <c:v>97.84</c:v>
                </c:pt>
                <c:pt idx="4">
                  <c:v>81.97</c:v>
                </c:pt>
              </c:numCache>
            </c:numRef>
          </c:val>
          <c:extLst>
            <c:ext xmlns:c16="http://schemas.microsoft.com/office/drawing/2014/chart" uri="{C3380CC4-5D6E-409C-BE32-E72D297353CC}">
              <c16:uniqueId val="{00000000-C502-4C29-94E9-0E758ABD5E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c:v>
                </c:pt>
                <c:pt idx="1">
                  <c:v>98.64</c:v>
                </c:pt>
                <c:pt idx="2">
                  <c:v>100.49</c:v>
                </c:pt>
                <c:pt idx="3">
                  <c:v>101.63</c:v>
                </c:pt>
                <c:pt idx="4">
                  <c:v>100.14</c:v>
                </c:pt>
              </c:numCache>
            </c:numRef>
          </c:val>
          <c:smooth val="0"/>
          <c:extLst>
            <c:ext xmlns:c16="http://schemas.microsoft.com/office/drawing/2014/chart" uri="{C3380CC4-5D6E-409C-BE32-E72D297353CC}">
              <c16:uniqueId val="{00000001-C502-4C29-94E9-0E758ABD5E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48.93</c:v>
                </c:pt>
                <c:pt idx="1">
                  <c:v>50.57</c:v>
                </c:pt>
                <c:pt idx="2">
                  <c:v>51.1</c:v>
                </c:pt>
                <c:pt idx="3">
                  <c:v>51.25</c:v>
                </c:pt>
                <c:pt idx="4">
                  <c:v>52.81</c:v>
                </c:pt>
              </c:numCache>
            </c:numRef>
          </c:val>
          <c:extLst>
            <c:ext xmlns:c16="http://schemas.microsoft.com/office/drawing/2014/chart" uri="{C3380CC4-5D6E-409C-BE32-E72D297353CC}">
              <c16:uniqueId val="{00000000-FAB5-4749-8A2B-36EC7757D1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44.38</c:v>
                </c:pt>
                <c:pt idx="1">
                  <c:v>48.81</c:v>
                </c:pt>
                <c:pt idx="2">
                  <c:v>39.35</c:v>
                </c:pt>
                <c:pt idx="3">
                  <c:v>31.96</c:v>
                </c:pt>
                <c:pt idx="4">
                  <c:v>34.17</c:v>
                </c:pt>
              </c:numCache>
            </c:numRef>
          </c:val>
          <c:smooth val="0"/>
          <c:extLst>
            <c:ext xmlns:c16="http://schemas.microsoft.com/office/drawing/2014/chart" uri="{C3380CC4-5D6E-409C-BE32-E72D297353CC}">
              <c16:uniqueId val="{00000001-FAB5-4749-8A2B-36EC7757D1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1.65</c:v>
                </c:pt>
              </c:numCache>
            </c:numRef>
          </c:val>
          <c:extLst>
            <c:ext xmlns:c16="http://schemas.microsoft.com/office/drawing/2014/chart" uri="{C3380CC4-5D6E-409C-BE32-E72D297353CC}">
              <c16:uniqueId val="{00000000-879E-4F78-A119-57448938EC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1.17</c:v>
                </c:pt>
                <c:pt idx="3" formatCode="#,##0.00;&quot;△&quot;#,##0.00;&quot;-&quot;">
                  <c:v>0.93</c:v>
                </c:pt>
                <c:pt idx="4" formatCode="#,##0.00;&quot;△&quot;#,##0.00;&quot;-&quot;">
                  <c:v>1.04</c:v>
                </c:pt>
              </c:numCache>
            </c:numRef>
          </c:val>
          <c:smooth val="0"/>
          <c:extLst>
            <c:ext xmlns:c16="http://schemas.microsoft.com/office/drawing/2014/chart" uri="{C3380CC4-5D6E-409C-BE32-E72D297353CC}">
              <c16:uniqueId val="{00000001-879E-4F78-A119-57448938EC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43-42EB-8401-E83BE5C10D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9.5</c:v>
                </c:pt>
                <c:pt idx="2">
                  <c:v>7.27</c:v>
                </c:pt>
                <c:pt idx="3">
                  <c:v>9.1</c:v>
                </c:pt>
                <c:pt idx="4">
                  <c:v>10.71</c:v>
                </c:pt>
              </c:numCache>
            </c:numRef>
          </c:val>
          <c:smooth val="0"/>
          <c:extLst>
            <c:ext xmlns:c16="http://schemas.microsoft.com/office/drawing/2014/chart" uri="{C3380CC4-5D6E-409C-BE32-E72D297353CC}">
              <c16:uniqueId val="{00000001-0E43-42EB-8401-E83BE5C10D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182.99</c:v>
                </c:pt>
                <c:pt idx="1">
                  <c:v>168.94</c:v>
                </c:pt>
                <c:pt idx="2">
                  <c:v>161.52000000000001</c:v>
                </c:pt>
                <c:pt idx="3">
                  <c:v>191.7</c:v>
                </c:pt>
                <c:pt idx="4">
                  <c:v>169.41</c:v>
                </c:pt>
              </c:numCache>
            </c:numRef>
          </c:val>
          <c:extLst>
            <c:ext xmlns:c16="http://schemas.microsoft.com/office/drawing/2014/chart" uri="{C3380CC4-5D6E-409C-BE32-E72D297353CC}">
              <c16:uniqueId val="{00000000-624E-4636-91FB-9E36168C0C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142.66999999999999</c:v>
                </c:pt>
                <c:pt idx="1">
                  <c:v>95.77</c:v>
                </c:pt>
                <c:pt idx="2">
                  <c:v>97.37</c:v>
                </c:pt>
                <c:pt idx="3">
                  <c:v>101.14</c:v>
                </c:pt>
                <c:pt idx="4">
                  <c:v>104.74</c:v>
                </c:pt>
              </c:numCache>
            </c:numRef>
          </c:val>
          <c:smooth val="0"/>
          <c:extLst>
            <c:ext xmlns:c16="http://schemas.microsoft.com/office/drawing/2014/chart" uri="{C3380CC4-5D6E-409C-BE32-E72D297353CC}">
              <c16:uniqueId val="{00000001-624E-4636-91FB-9E36168C0C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AB-4CCD-8A61-1653FE1473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337.85</c:v>
                </c:pt>
                <c:pt idx="1">
                  <c:v>290.94</c:v>
                </c:pt>
                <c:pt idx="2">
                  <c:v>287.39</c:v>
                </c:pt>
                <c:pt idx="3">
                  <c:v>255.67</c:v>
                </c:pt>
                <c:pt idx="4">
                  <c:v>242.44</c:v>
                </c:pt>
              </c:numCache>
            </c:numRef>
          </c:val>
          <c:smooth val="0"/>
          <c:extLst>
            <c:ext xmlns:c16="http://schemas.microsoft.com/office/drawing/2014/chart" uri="{C3380CC4-5D6E-409C-BE32-E72D297353CC}">
              <c16:uniqueId val="{00000001-33AB-4CCD-8A61-1653FE1473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29-48CF-816D-8D054C41D8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29-48CF-816D-8D054C41D8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30.4</c:v>
                </c:pt>
                <c:pt idx="1">
                  <c:v>33.08</c:v>
                </c:pt>
                <c:pt idx="2">
                  <c:v>30.41</c:v>
                </c:pt>
                <c:pt idx="3">
                  <c:v>31.08</c:v>
                </c:pt>
                <c:pt idx="4">
                  <c:v>33.1</c:v>
                </c:pt>
              </c:numCache>
            </c:numRef>
          </c:val>
          <c:extLst>
            <c:ext xmlns:c16="http://schemas.microsoft.com/office/drawing/2014/chart" uri="{C3380CC4-5D6E-409C-BE32-E72D297353CC}">
              <c16:uniqueId val="{00000000-DF15-4E12-89C9-F967727566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56.65</c:v>
                </c:pt>
                <c:pt idx="1">
                  <c:v>55.61</c:v>
                </c:pt>
                <c:pt idx="2">
                  <c:v>50.64</c:v>
                </c:pt>
                <c:pt idx="3">
                  <c:v>50.67</c:v>
                </c:pt>
                <c:pt idx="4">
                  <c:v>48.7</c:v>
                </c:pt>
              </c:numCache>
            </c:numRef>
          </c:val>
          <c:smooth val="0"/>
          <c:extLst>
            <c:ext xmlns:c16="http://schemas.microsoft.com/office/drawing/2014/chart" uri="{C3380CC4-5D6E-409C-BE32-E72D297353CC}">
              <c16:uniqueId val="{00000001-DF15-4E12-89C9-F967727566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60.85</c:v>
                </c:pt>
                <c:pt idx="1">
                  <c:v>56.06</c:v>
                </c:pt>
                <c:pt idx="2">
                  <c:v>63.46</c:v>
                </c:pt>
                <c:pt idx="3">
                  <c:v>63.38</c:v>
                </c:pt>
                <c:pt idx="4">
                  <c:v>62.96</c:v>
                </c:pt>
              </c:numCache>
            </c:numRef>
          </c:val>
          <c:extLst>
            <c:ext xmlns:c16="http://schemas.microsoft.com/office/drawing/2014/chart" uri="{C3380CC4-5D6E-409C-BE32-E72D297353CC}">
              <c16:uniqueId val="{00000000-F18C-4A88-A6BD-7F8D1CD324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65.33</c:v>
                </c:pt>
                <c:pt idx="1">
                  <c:v>66.11</c:v>
                </c:pt>
                <c:pt idx="2">
                  <c:v>67.209999999999994</c:v>
                </c:pt>
                <c:pt idx="3">
                  <c:v>68.2</c:v>
                </c:pt>
                <c:pt idx="4">
                  <c:v>68.05</c:v>
                </c:pt>
              </c:numCache>
            </c:numRef>
          </c:val>
          <c:smooth val="0"/>
          <c:extLst>
            <c:ext xmlns:c16="http://schemas.microsoft.com/office/drawing/2014/chart" uri="{C3380CC4-5D6E-409C-BE32-E72D297353CC}">
              <c16:uniqueId val="{00000001-F18C-4A88-A6BD-7F8D1CD324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99.07</c:v>
                </c:pt>
                <c:pt idx="1">
                  <c:v>99.08</c:v>
                </c:pt>
                <c:pt idx="2">
                  <c:v>99.11</c:v>
                </c:pt>
                <c:pt idx="3">
                  <c:v>99.2</c:v>
                </c:pt>
                <c:pt idx="4">
                  <c:v>99.23</c:v>
                </c:pt>
              </c:numCache>
            </c:numRef>
          </c:val>
          <c:extLst>
            <c:ext xmlns:c16="http://schemas.microsoft.com/office/drawing/2014/chart" uri="{C3380CC4-5D6E-409C-BE32-E72D297353CC}">
              <c16:uniqueId val="{00000000-23FB-4D60-B609-754A1B69F4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92.64</c:v>
                </c:pt>
                <c:pt idx="1">
                  <c:v>92.98</c:v>
                </c:pt>
                <c:pt idx="2">
                  <c:v>93.21</c:v>
                </c:pt>
                <c:pt idx="3">
                  <c:v>94.01</c:v>
                </c:pt>
                <c:pt idx="4">
                  <c:v>94.14</c:v>
                </c:pt>
              </c:numCache>
            </c:numRef>
          </c:val>
          <c:smooth val="0"/>
          <c:extLst>
            <c:ext xmlns:c16="http://schemas.microsoft.com/office/drawing/2014/chart" uri="{C3380CC4-5D6E-409C-BE32-E72D297353CC}">
              <c16:uniqueId val="{00000001-23FB-4D60-B609-754A1B69F4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東京都</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自治体職員</v>
      </c>
      <c r="AE8" s="72"/>
      <c r="AF8" s="72"/>
      <c r="AG8" s="72"/>
      <c r="AH8" s="72"/>
      <c r="AI8" s="72"/>
      <c r="AJ8" s="72"/>
      <c r="AK8" s="3"/>
      <c r="AL8" s="52">
        <f>データ!S6</f>
        <v>13794933</v>
      </c>
      <c r="AM8" s="52"/>
      <c r="AN8" s="52"/>
      <c r="AO8" s="52"/>
      <c r="AP8" s="52"/>
      <c r="AQ8" s="52"/>
      <c r="AR8" s="52"/>
      <c r="AS8" s="52"/>
      <c r="AT8" s="51">
        <f>データ!T6</f>
        <v>2194.0500000000002</v>
      </c>
      <c r="AU8" s="51"/>
      <c r="AV8" s="51"/>
      <c r="AW8" s="51"/>
      <c r="AX8" s="51"/>
      <c r="AY8" s="51"/>
      <c r="AZ8" s="51"/>
      <c r="BA8" s="51"/>
      <c r="BB8" s="51">
        <f>データ!U6</f>
        <v>6287.43</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f>データ!O6</f>
        <v>91.63</v>
      </c>
      <c r="J10" s="51"/>
      <c r="K10" s="51"/>
      <c r="L10" s="51"/>
      <c r="M10" s="51"/>
      <c r="N10" s="51"/>
      <c r="O10" s="51"/>
      <c r="P10" s="51">
        <f>データ!P6</f>
        <v>81.61</v>
      </c>
      <c r="Q10" s="51"/>
      <c r="R10" s="51"/>
      <c r="S10" s="51"/>
      <c r="T10" s="51"/>
      <c r="U10" s="51"/>
      <c r="V10" s="51"/>
      <c r="W10" s="51">
        <f>データ!Q6</f>
        <v>104.42</v>
      </c>
      <c r="X10" s="51"/>
      <c r="Y10" s="51"/>
      <c r="Z10" s="51"/>
      <c r="AA10" s="51"/>
      <c r="AB10" s="51"/>
      <c r="AC10" s="51"/>
      <c r="AD10" s="52">
        <f>データ!R6</f>
        <v>0</v>
      </c>
      <c r="AE10" s="52"/>
      <c r="AF10" s="52"/>
      <c r="AG10" s="52"/>
      <c r="AH10" s="52"/>
      <c r="AI10" s="52"/>
      <c r="AJ10" s="52"/>
      <c r="AK10" s="2"/>
      <c r="AL10" s="52">
        <f>データ!V6</f>
        <v>3465113</v>
      </c>
      <c r="AM10" s="52"/>
      <c r="AN10" s="52"/>
      <c r="AO10" s="52"/>
      <c r="AP10" s="52"/>
      <c r="AQ10" s="52"/>
      <c r="AR10" s="52"/>
      <c r="AS10" s="52"/>
      <c r="AT10" s="51">
        <f>データ!W6</f>
        <v>421.64</v>
      </c>
      <c r="AU10" s="51"/>
      <c r="AV10" s="51"/>
      <c r="AW10" s="51"/>
      <c r="AX10" s="51"/>
      <c r="AY10" s="51"/>
      <c r="AZ10" s="51"/>
      <c r="BA10" s="51"/>
      <c r="BB10" s="51">
        <f>データ!X6</f>
        <v>8218.18</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XKl/xBLxZf7rQ60laQCoHbQScJ4eImodasc5JGSfzpUVlSgIREgIjNnu15i0L8ow4c+jhnOEiOfsXSiIulGZ2A==" saltValue="QVYjewn+U9vQAfZd61hp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130001</v>
      </c>
      <c r="D6" s="19">
        <f t="shared" si="3"/>
        <v>46</v>
      </c>
      <c r="E6" s="19">
        <f t="shared" si="3"/>
        <v>17</v>
      </c>
      <c r="F6" s="19">
        <f t="shared" si="3"/>
        <v>3</v>
      </c>
      <c r="G6" s="19">
        <f t="shared" si="3"/>
        <v>0</v>
      </c>
      <c r="H6" s="19" t="str">
        <f t="shared" si="3"/>
        <v>東京都</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91.63</v>
      </c>
      <c r="P6" s="20">
        <f t="shared" si="3"/>
        <v>81.61</v>
      </c>
      <c r="Q6" s="20">
        <f t="shared" si="3"/>
        <v>104.42</v>
      </c>
      <c r="R6" s="20">
        <f t="shared" si="3"/>
        <v>0</v>
      </c>
      <c r="S6" s="20">
        <f t="shared" si="3"/>
        <v>13794933</v>
      </c>
      <c r="T6" s="20">
        <f t="shared" si="3"/>
        <v>2194.0500000000002</v>
      </c>
      <c r="U6" s="20">
        <f t="shared" si="3"/>
        <v>6287.43</v>
      </c>
      <c r="V6" s="20">
        <f t="shared" si="3"/>
        <v>3465113</v>
      </c>
      <c r="W6" s="20">
        <f t="shared" si="3"/>
        <v>421.64</v>
      </c>
      <c r="X6" s="20">
        <f t="shared" si="3"/>
        <v>8218.18</v>
      </c>
      <c r="Y6" s="21">
        <f>IF(Y7="",NA(),Y7)</f>
        <v>100.46</v>
      </c>
      <c r="Z6" s="21">
        <f t="shared" ref="Z6:AH6" si="4">IF(Z7="",NA(),Z7)</f>
        <v>96.46</v>
      </c>
      <c r="AA6" s="21">
        <f t="shared" si="4"/>
        <v>99.13</v>
      </c>
      <c r="AB6" s="21">
        <f t="shared" si="4"/>
        <v>97.84</v>
      </c>
      <c r="AC6" s="21">
        <f t="shared" si="4"/>
        <v>81.97</v>
      </c>
      <c r="AD6" s="21">
        <f t="shared" si="4"/>
        <v>102.1</v>
      </c>
      <c r="AE6" s="21">
        <f t="shared" si="4"/>
        <v>98.64</v>
      </c>
      <c r="AF6" s="21">
        <f t="shared" si="4"/>
        <v>100.49</v>
      </c>
      <c r="AG6" s="21">
        <f t="shared" si="4"/>
        <v>101.63</v>
      </c>
      <c r="AH6" s="21">
        <f t="shared" si="4"/>
        <v>100.14</v>
      </c>
      <c r="AI6" s="20" t="str">
        <f>IF(AI7="","",IF(AI7="-","【-】","【"&amp;SUBSTITUTE(TEXT(AI7,"#,##0.00"),"-","△")&amp;"】"))</f>
        <v>【100.18】</v>
      </c>
      <c r="AJ6" s="20">
        <f>IF(AJ7="",NA(),AJ7)</f>
        <v>0</v>
      </c>
      <c r="AK6" s="20">
        <f t="shared" ref="AK6:AS6" si="5">IF(AK7="",NA(),AK7)</f>
        <v>0</v>
      </c>
      <c r="AL6" s="20">
        <f t="shared" si="5"/>
        <v>0</v>
      </c>
      <c r="AM6" s="20">
        <f t="shared" si="5"/>
        <v>0</v>
      </c>
      <c r="AN6" s="20">
        <f t="shared" si="5"/>
        <v>0</v>
      </c>
      <c r="AO6" s="20">
        <f t="shared" si="5"/>
        <v>0</v>
      </c>
      <c r="AP6" s="21">
        <f t="shared" si="5"/>
        <v>9.5</v>
      </c>
      <c r="AQ6" s="21">
        <f t="shared" si="5"/>
        <v>7.27</v>
      </c>
      <c r="AR6" s="21">
        <f t="shared" si="5"/>
        <v>9.1</v>
      </c>
      <c r="AS6" s="21">
        <f t="shared" si="5"/>
        <v>10.71</v>
      </c>
      <c r="AT6" s="20" t="str">
        <f>IF(AT7="","",IF(AT7="-","【-】","【"&amp;SUBSTITUTE(TEXT(AT7,"#,##0.00"),"-","△")&amp;"】"))</f>
        <v>【10.64】</v>
      </c>
      <c r="AU6" s="21">
        <f>IF(AU7="",NA(),AU7)</f>
        <v>182.99</v>
      </c>
      <c r="AV6" s="21">
        <f t="shared" ref="AV6:BD6" si="6">IF(AV7="",NA(),AV7)</f>
        <v>168.94</v>
      </c>
      <c r="AW6" s="21">
        <f t="shared" si="6"/>
        <v>161.52000000000001</v>
      </c>
      <c r="AX6" s="21">
        <f t="shared" si="6"/>
        <v>191.7</v>
      </c>
      <c r="AY6" s="21">
        <f t="shared" si="6"/>
        <v>169.41</v>
      </c>
      <c r="AZ6" s="21">
        <f t="shared" si="6"/>
        <v>142.66999999999999</v>
      </c>
      <c r="BA6" s="21">
        <f t="shared" si="6"/>
        <v>95.77</v>
      </c>
      <c r="BB6" s="21">
        <f t="shared" si="6"/>
        <v>97.37</v>
      </c>
      <c r="BC6" s="21">
        <f t="shared" si="6"/>
        <v>101.14</v>
      </c>
      <c r="BD6" s="21">
        <f t="shared" si="6"/>
        <v>104.74</v>
      </c>
      <c r="BE6" s="20" t="str">
        <f>IF(BE7="","",IF(BE7="-","【-】","【"&amp;SUBSTITUTE(TEXT(BE7,"#,##0.00"),"-","△")&amp;"】"))</f>
        <v>【104.34】</v>
      </c>
      <c r="BF6" s="20">
        <f>IF(BF7="",NA(),BF7)</f>
        <v>0</v>
      </c>
      <c r="BG6" s="20">
        <f t="shared" ref="BG6:BO6" si="7">IF(BG7="",NA(),BG7)</f>
        <v>0</v>
      </c>
      <c r="BH6" s="20">
        <f t="shared" si="7"/>
        <v>0</v>
      </c>
      <c r="BI6" s="20">
        <f t="shared" si="7"/>
        <v>0</v>
      </c>
      <c r="BJ6" s="20">
        <f t="shared" si="7"/>
        <v>0</v>
      </c>
      <c r="BK6" s="21">
        <f t="shared" si="7"/>
        <v>337.85</v>
      </c>
      <c r="BL6" s="21">
        <f t="shared" si="7"/>
        <v>290.94</v>
      </c>
      <c r="BM6" s="21">
        <f t="shared" si="7"/>
        <v>287.39</v>
      </c>
      <c r="BN6" s="21">
        <f t="shared" si="7"/>
        <v>255.67</v>
      </c>
      <c r="BO6" s="21">
        <f t="shared" si="7"/>
        <v>242.44</v>
      </c>
      <c r="BP6" s="20" t="str">
        <f>IF(BP7="","",IF(BP7="-","【-】","【"&amp;SUBSTITUTE(TEXT(BP7,"#,##0.00"),"-","△")&amp;"】"))</f>
        <v>【245.36】</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30.4</v>
      </c>
      <c r="CC6" s="21">
        <f t="shared" ref="CC6:CK6" si="9">IF(CC7="",NA(),CC7)</f>
        <v>33.08</v>
      </c>
      <c r="CD6" s="21">
        <f t="shared" si="9"/>
        <v>30.41</v>
      </c>
      <c r="CE6" s="21">
        <f t="shared" si="9"/>
        <v>31.08</v>
      </c>
      <c r="CF6" s="21">
        <f t="shared" si="9"/>
        <v>33.1</v>
      </c>
      <c r="CG6" s="21">
        <f t="shared" si="9"/>
        <v>56.65</v>
      </c>
      <c r="CH6" s="21">
        <f t="shared" si="9"/>
        <v>55.61</v>
      </c>
      <c r="CI6" s="21">
        <f t="shared" si="9"/>
        <v>50.64</v>
      </c>
      <c r="CJ6" s="21">
        <f t="shared" si="9"/>
        <v>50.67</v>
      </c>
      <c r="CK6" s="21">
        <f t="shared" si="9"/>
        <v>48.7</v>
      </c>
      <c r="CL6" s="20" t="str">
        <f>IF(CL7="","",IF(CL7="-","【-】","【"&amp;SUBSTITUTE(TEXT(CL7,"#,##0.00"),"-","△")&amp;"】"))</f>
        <v>【48.89】</v>
      </c>
      <c r="CM6" s="21">
        <f>IF(CM7="",NA(),CM7)</f>
        <v>60.85</v>
      </c>
      <c r="CN6" s="21">
        <f t="shared" ref="CN6:CV6" si="10">IF(CN7="",NA(),CN7)</f>
        <v>56.06</v>
      </c>
      <c r="CO6" s="21">
        <f t="shared" si="10"/>
        <v>63.46</v>
      </c>
      <c r="CP6" s="21">
        <f t="shared" si="10"/>
        <v>63.38</v>
      </c>
      <c r="CQ6" s="21">
        <f t="shared" si="10"/>
        <v>62.96</v>
      </c>
      <c r="CR6" s="21">
        <f t="shared" si="10"/>
        <v>65.33</v>
      </c>
      <c r="CS6" s="21">
        <f t="shared" si="10"/>
        <v>66.11</v>
      </c>
      <c r="CT6" s="21">
        <f t="shared" si="10"/>
        <v>67.209999999999994</v>
      </c>
      <c r="CU6" s="21">
        <f t="shared" si="10"/>
        <v>68.2</v>
      </c>
      <c r="CV6" s="21">
        <f t="shared" si="10"/>
        <v>68.05</v>
      </c>
      <c r="CW6" s="20" t="str">
        <f>IF(CW7="","",IF(CW7="-","【-】","【"&amp;SUBSTITUTE(TEXT(CW7,"#,##0.00"),"-","△")&amp;"】"))</f>
        <v>【68.03】</v>
      </c>
      <c r="CX6" s="21">
        <f>IF(CX7="",NA(),CX7)</f>
        <v>99.07</v>
      </c>
      <c r="CY6" s="21">
        <f t="shared" ref="CY6:DG6" si="11">IF(CY7="",NA(),CY7)</f>
        <v>99.08</v>
      </c>
      <c r="CZ6" s="21">
        <f t="shared" si="11"/>
        <v>99.11</v>
      </c>
      <c r="DA6" s="21">
        <f t="shared" si="11"/>
        <v>99.2</v>
      </c>
      <c r="DB6" s="21">
        <f t="shared" si="11"/>
        <v>99.23</v>
      </c>
      <c r="DC6" s="21">
        <f t="shared" si="11"/>
        <v>92.64</v>
      </c>
      <c r="DD6" s="21">
        <f t="shared" si="11"/>
        <v>92.98</v>
      </c>
      <c r="DE6" s="21">
        <f t="shared" si="11"/>
        <v>93.21</v>
      </c>
      <c r="DF6" s="21">
        <f t="shared" si="11"/>
        <v>94.01</v>
      </c>
      <c r="DG6" s="21">
        <f t="shared" si="11"/>
        <v>94.14</v>
      </c>
      <c r="DH6" s="20" t="str">
        <f>IF(DH7="","",IF(DH7="-","【-】","【"&amp;SUBSTITUTE(TEXT(DH7,"#,##0.00"),"-","△")&amp;"】"))</f>
        <v>【94.07】</v>
      </c>
      <c r="DI6" s="21">
        <f>IF(DI7="",NA(),DI7)</f>
        <v>48.93</v>
      </c>
      <c r="DJ6" s="21">
        <f t="shared" ref="DJ6:DR6" si="12">IF(DJ7="",NA(),DJ7)</f>
        <v>50.57</v>
      </c>
      <c r="DK6" s="21">
        <f t="shared" si="12"/>
        <v>51.1</v>
      </c>
      <c r="DL6" s="21">
        <f t="shared" si="12"/>
        <v>51.25</v>
      </c>
      <c r="DM6" s="21">
        <f t="shared" si="12"/>
        <v>52.81</v>
      </c>
      <c r="DN6" s="21">
        <f t="shared" si="12"/>
        <v>44.38</v>
      </c>
      <c r="DO6" s="21">
        <f t="shared" si="12"/>
        <v>48.81</v>
      </c>
      <c r="DP6" s="21">
        <f t="shared" si="12"/>
        <v>39.35</v>
      </c>
      <c r="DQ6" s="21">
        <f t="shared" si="12"/>
        <v>31.96</v>
      </c>
      <c r="DR6" s="21">
        <f t="shared" si="12"/>
        <v>34.17</v>
      </c>
      <c r="DS6" s="20" t="str">
        <f>IF(DS7="","",IF(DS7="-","【-】","【"&amp;SUBSTITUTE(TEXT(DS7,"#,##0.00"),"-","△")&amp;"】"))</f>
        <v>【33.95】</v>
      </c>
      <c r="DT6" s="20">
        <f>IF(DT7="",NA(),DT7)</f>
        <v>0</v>
      </c>
      <c r="DU6" s="20">
        <f t="shared" ref="DU6:EC6" si="13">IF(DU7="",NA(),DU7)</f>
        <v>0</v>
      </c>
      <c r="DV6" s="20">
        <f t="shared" si="13"/>
        <v>0</v>
      </c>
      <c r="DW6" s="20">
        <f t="shared" si="13"/>
        <v>0</v>
      </c>
      <c r="DX6" s="21">
        <f t="shared" si="13"/>
        <v>1.65</v>
      </c>
      <c r="DY6" s="20">
        <f t="shared" si="13"/>
        <v>0</v>
      </c>
      <c r="DZ6" s="20">
        <f t="shared" si="13"/>
        <v>0</v>
      </c>
      <c r="EA6" s="21">
        <f t="shared" si="13"/>
        <v>1.17</v>
      </c>
      <c r="EB6" s="21">
        <f t="shared" si="13"/>
        <v>0.93</v>
      </c>
      <c r="EC6" s="21">
        <f t="shared" si="13"/>
        <v>1.04</v>
      </c>
      <c r="ED6" s="20" t="str">
        <f>IF(ED7="","",IF(ED7="-","【-】","【"&amp;SUBSTITUTE(TEXT(ED7,"#,##0.00"),"-","△")&amp;"】"))</f>
        <v>【1.02】</v>
      </c>
      <c r="EE6" s="20">
        <f>IF(EE7="",NA(),EE7)</f>
        <v>0</v>
      </c>
      <c r="EF6" s="20">
        <f t="shared" ref="EF6:EN6" si="14">IF(EF7="",NA(),EF7)</f>
        <v>0</v>
      </c>
      <c r="EG6" s="20">
        <f t="shared" si="14"/>
        <v>0</v>
      </c>
      <c r="EH6" s="20">
        <f t="shared" si="14"/>
        <v>0</v>
      </c>
      <c r="EI6" s="20">
        <f t="shared" si="14"/>
        <v>0</v>
      </c>
      <c r="EJ6" s="21">
        <f t="shared" si="14"/>
        <v>0.17</v>
      </c>
      <c r="EK6" s="21">
        <f t="shared" si="14"/>
        <v>0.05</v>
      </c>
      <c r="EL6" s="21">
        <f t="shared" si="14"/>
        <v>7.0000000000000007E-2</v>
      </c>
      <c r="EM6" s="21">
        <f t="shared" si="14"/>
        <v>1.87</v>
      </c>
      <c r="EN6" s="21">
        <f t="shared" si="14"/>
        <v>0.1</v>
      </c>
      <c r="EO6" s="20" t="str">
        <f>IF(EO7="","",IF(EO7="-","【-】","【"&amp;SUBSTITUTE(TEXT(EO7,"#,##0.00"),"-","△")&amp;"】"))</f>
        <v>【0.10】</v>
      </c>
    </row>
    <row r="7" spans="1:148" s="22" customFormat="1" x14ac:dyDescent="0.2">
      <c r="A7" s="14"/>
      <c r="B7" s="23">
        <v>2021</v>
      </c>
      <c r="C7" s="23">
        <v>130001</v>
      </c>
      <c r="D7" s="23">
        <v>46</v>
      </c>
      <c r="E7" s="23">
        <v>17</v>
      </c>
      <c r="F7" s="23">
        <v>3</v>
      </c>
      <c r="G7" s="23">
        <v>0</v>
      </c>
      <c r="H7" s="23" t="s">
        <v>95</v>
      </c>
      <c r="I7" s="23" t="s">
        <v>96</v>
      </c>
      <c r="J7" s="23" t="s">
        <v>97</v>
      </c>
      <c r="K7" s="23" t="s">
        <v>98</v>
      </c>
      <c r="L7" s="23" t="s">
        <v>99</v>
      </c>
      <c r="M7" s="23" t="s">
        <v>100</v>
      </c>
      <c r="N7" s="24" t="s">
        <v>101</v>
      </c>
      <c r="O7" s="24">
        <v>91.63</v>
      </c>
      <c r="P7" s="24">
        <v>81.61</v>
      </c>
      <c r="Q7" s="24">
        <v>104.42</v>
      </c>
      <c r="R7" s="24">
        <v>0</v>
      </c>
      <c r="S7" s="24">
        <v>13794933</v>
      </c>
      <c r="T7" s="24">
        <v>2194.0500000000002</v>
      </c>
      <c r="U7" s="24">
        <v>6287.43</v>
      </c>
      <c r="V7" s="24">
        <v>3465113</v>
      </c>
      <c r="W7" s="24">
        <v>421.64</v>
      </c>
      <c r="X7" s="24">
        <v>8218.18</v>
      </c>
      <c r="Y7" s="24">
        <v>100.46</v>
      </c>
      <c r="Z7" s="24">
        <v>96.46</v>
      </c>
      <c r="AA7" s="24">
        <v>99.13</v>
      </c>
      <c r="AB7" s="24">
        <v>97.84</v>
      </c>
      <c r="AC7" s="24">
        <v>81.97</v>
      </c>
      <c r="AD7" s="24">
        <v>102.1</v>
      </c>
      <c r="AE7" s="24">
        <v>98.64</v>
      </c>
      <c r="AF7" s="24">
        <v>100.49</v>
      </c>
      <c r="AG7" s="24">
        <v>101.63</v>
      </c>
      <c r="AH7" s="24">
        <v>100.14</v>
      </c>
      <c r="AI7" s="24">
        <v>100.18</v>
      </c>
      <c r="AJ7" s="24">
        <v>0</v>
      </c>
      <c r="AK7" s="24">
        <v>0</v>
      </c>
      <c r="AL7" s="24">
        <v>0</v>
      </c>
      <c r="AM7" s="24">
        <v>0</v>
      </c>
      <c r="AN7" s="24">
        <v>0</v>
      </c>
      <c r="AO7" s="24">
        <v>0</v>
      </c>
      <c r="AP7" s="24">
        <v>9.5</v>
      </c>
      <c r="AQ7" s="24">
        <v>7.27</v>
      </c>
      <c r="AR7" s="24">
        <v>9.1</v>
      </c>
      <c r="AS7" s="24">
        <v>10.71</v>
      </c>
      <c r="AT7" s="24">
        <v>10.64</v>
      </c>
      <c r="AU7" s="24">
        <v>182.99</v>
      </c>
      <c r="AV7" s="24">
        <v>168.94</v>
      </c>
      <c r="AW7" s="24">
        <v>161.52000000000001</v>
      </c>
      <c r="AX7" s="24">
        <v>191.7</v>
      </c>
      <c r="AY7" s="24">
        <v>169.41</v>
      </c>
      <c r="AZ7" s="24">
        <v>142.66999999999999</v>
      </c>
      <c r="BA7" s="24">
        <v>95.77</v>
      </c>
      <c r="BB7" s="24">
        <v>97.37</v>
      </c>
      <c r="BC7" s="24">
        <v>101.14</v>
      </c>
      <c r="BD7" s="24">
        <v>104.74</v>
      </c>
      <c r="BE7" s="24">
        <v>104.34</v>
      </c>
      <c r="BF7" s="24">
        <v>0</v>
      </c>
      <c r="BG7" s="24">
        <v>0</v>
      </c>
      <c r="BH7" s="24">
        <v>0</v>
      </c>
      <c r="BI7" s="24">
        <v>0</v>
      </c>
      <c r="BJ7" s="24">
        <v>0</v>
      </c>
      <c r="BK7" s="24">
        <v>337.85</v>
      </c>
      <c r="BL7" s="24">
        <v>290.94</v>
      </c>
      <c r="BM7" s="24">
        <v>287.39</v>
      </c>
      <c r="BN7" s="24">
        <v>255.67</v>
      </c>
      <c r="BO7" s="24">
        <v>242.44</v>
      </c>
      <c r="BP7" s="24">
        <v>245.36</v>
      </c>
      <c r="BQ7" s="24">
        <v>0</v>
      </c>
      <c r="BR7" s="24">
        <v>0</v>
      </c>
      <c r="BS7" s="24">
        <v>0</v>
      </c>
      <c r="BT7" s="24">
        <v>0</v>
      </c>
      <c r="BU7" s="24">
        <v>0</v>
      </c>
      <c r="BV7" s="24">
        <v>0</v>
      </c>
      <c r="BW7" s="24">
        <v>0</v>
      </c>
      <c r="BX7" s="24">
        <v>0</v>
      </c>
      <c r="BY7" s="24">
        <v>0</v>
      </c>
      <c r="BZ7" s="24">
        <v>0</v>
      </c>
      <c r="CA7" s="24">
        <v>0</v>
      </c>
      <c r="CB7" s="24">
        <v>30.4</v>
      </c>
      <c r="CC7" s="24">
        <v>33.08</v>
      </c>
      <c r="CD7" s="24">
        <v>30.41</v>
      </c>
      <c r="CE7" s="24">
        <v>31.08</v>
      </c>
      <c r="CF7" s="24">
        <v>33.1</v>
      </c>
      <c r="CG7" s="24">
        <v>56.65</v>
      </c>
      <c r="CH7" s="24">
        <v>55.61</v>
      </c>
      <c r="CI7" s="24">
        <v>50.64</v>
      </c>
      <c r="CJ7" s="24">
        <v>50.67</v>
      </c>
      <c r="CK7" s="24">
        <v>48.7</v>
      </c>
      <c r="CL7" s="24">
        <v>48.89</v>
      </c>
      <c r="CM7" s="24">
        <v>60.85</v>
      </c>
      <c r="CN7" s="24">
        <v>56.06</v>
      </c>
      <c r="CO7" s="24">
        <v>63.46</v>
      </c>
      <c r="CP7" s="24">
        <v>63.38</v>
      </c>
      <c r="CQ7" s="24">
        <v>62.96</v>
      </c>
      <c r="CR7" s="24">
        <v>65.33</v>
      </c>
      <c r="CS7" s="24">
        <v>66.11</v>
      </c>
      <c r="CT7" s="24">
        <v>67.209999999999994</v>
      </c>
      <c r="CU7" s="24">
        <v>68.2</v>
      </c>
      <c r="CV7" s="24">
        <v>68.05</v>
      </c>
      <c r="CW7" s="24">
        <v>68.03</v>
      </c>
      <c r="CX7" s="24">
        <v>99.07</v>
      </c>
      <c r="CY7" s="24">
        <v>99.08</v>
      </c>
      <c r="CZ7" s="24">
        <v>99.11</v>
      </c>
      <c r="DA7" s="24">
        <v>99.2</v>
      </c>
      <c r="DB7" s="24">
        <v>99.23</v>
      </c>
      <c r="DC7" s="24">
        <v>92.64</v>
      </c>
      <c r="DD7" s="24">
        <v>92.98</v>
      </c>
      <c r="DE7" s="24">
        <v>93.21</v>
      </c>
      <c r="DF7" s="24">
        <v>94.01</v>
      </c>
      <c r="DG7" s="24">
        <v>94.14</v>
      </c>
      <c r="DH7" s="24">
        <v>94.07</v>
      </c>
      <c r="DI7" s="24">
        <v>48.93</v>
      </c>
      <c r="DJ7" s="24">
        <v>50.57</v>
      </c>
      <c r="DK7" s="24">
        <v>51.1</v>
      </c>
      <c r="DL7" s="24">
        <v>51.25</v>
      </c>
      <c r="DM7" s="24">
        <v>52.81</v>
      </c>
      <c r="DN7" s="24">
        <v>44.38</v>
      </c>
      <c r="DO7" s="24">
        <v>48.81</v>
      </c>
      <c r="DP7" s="24">
        <v>39.35</v>
      </c>
      <c r="DQ7" s="24">
        <v>31.96</v>
      </c>
      <c r="DR7" s="24">
        <v>34.17</v>
      </c>
      <c r="DS7" s="24">
        <v>33.950000000000003</v>
      </c>
      <c r="DT7" s="24">
        <v>0</v>
      </c>
      <c r="DU7" s="24">
        <v>0</v>
      </c>
      <c r="DV7" s="24">
        <v>0</v>
      </c>
      <c r="DW7" s="24">
        <v>0</v>
      </c>
      <c r="DX7" s="24">
        <v>1.65</v>
      </c>
      <c r="DY7" s="24">
        <v>0</v>
      </c>
      <c r="DZ7" s="24">
        <v>0</v>
      </c>
      <c r="EA7" s="24">
        <v>1.17</v>
      </c>
      <c r="EB7" s="24">
        <v>0.93</v>
      </c>
      <c r="EC7" s="24">
        <v>1.04</v>
      </c>
      <c r="ED7" s="24">
        <v>1.02</v>
      </c>
      <c r="EE7" s="24">
        <v>0</v>
      </c>
      <c r="EF7" s="24">
        <v>0</v>
      </c>
      <c r="EG7" s="24">
        <v>0</v>
      </c>
      <c r="EH7" s="24">
        <v>0</v>
      </c>
      <c r="EI7" s="24">
        <v>0</v>
      </c>
      <c r="EJ7" s="24">
        <v>0.17</v>
      </c>
      <c r="EK7" s="24">
        <v>0.05</v>
      </c>
      <c r="EL7" s="24">
        <v>7.0000000000000007E-2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19GPC0047</cp:lastModifiedBy>
  <dcterms:created xsi:type="dcterms:W3CDTF">2023-01-12T23:36:24Z</dcterms:created>
  <dcterms:modified xsi:type="dcterms:W3CDTF">2023-01-23T02:58:12Z</dcterms:modified>
  <cp:category/>
</cp:coreProperties>
</file>