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_財務企画グループ\予算・決算主任\50_経営比較分析表\令和４年度\02_【1.20〆】経営比較分析表\05_起案\"/>
    </mc:Choice>
  </mc:AlternateContent>
  <workbookProtection workbookAlgorithmName="SHA-512" workbookHashValue="W/gRZzw7MXSCJL5VxupGqY23WBRUbbq27sNZr04mssPtJNskui/FVez6Aq1QoqlSoStEfM3uE6dSO48zcX+sAg==" workbookSaltValue="nL6leR4qnpNwGnqu7OSQQ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<sst xmlns="http://schemas.openxmlformats.org/spreadsheetml/2006/main" count="228" uniqueCount="116">
  <si>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</si>
  <si>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</si>
  <si>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</si>
  <si>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</si>
  <si>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</si>
  <si>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</si>
  <si>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</si>
  <si>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</si>
  <si>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</si>
  <si>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</si>
  <si>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</si>
  <si>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</si>
  <si>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</si>
  <si>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</si>
  <si>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</si>
  <si>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</si>
  <si>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</si>
  <si>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</si>
  <si>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</si>
  <si>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</si>
  <si>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</si>
  <si>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</si>
  <si>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</si>
  <si>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</si>
  <si>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</si>
  <si>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</si>
  <si>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</si>
  <si>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</si>
  <si>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</si>
  <si>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</si>
  <si>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</si>
  <si>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</si>
  <si>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</si>
  <si>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</si>
  <si>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</si>
  <si>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</si>
  <si>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</si>
  <si>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</si>
  <si>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</si>
  <si>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</si>
  <si>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</si>
  <si>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</si>
  <si>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</si>
  <si>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</si>
  <si>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</si>
  <si>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</si>
  <si>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</si>
  <si>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</si>
  <si>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</si>
  <si>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</si>
  <si>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</si>
  <si>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</si>
  <si>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</si>
  <si>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</si>
  <si>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</si>
  <si>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</si>
  <si>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</si>
  <si>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</si>
  <si>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</si>
  <si>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</si>
  <si>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</si>
  <si>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</si>
  <si>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</si>
  <si>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</si>
  <si>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</si>
  <si>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</si>
  <si>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</si>
  <si>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</si>
  <si>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</si>
  <si>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</si>
  <si>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</si>
  <si>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</si>
  <si>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</si>
  <si>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</si>
  <si>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</si>
  <si>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</si>
  <si>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</si>
  <si>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</si>
  <si>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</si>
  <si>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</si>
  <si>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</si>
  <si>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</si>
  <si>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</si>
  <si>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</si>
  <si>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</si>
  <si>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</si>
  <si>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</si>
  <si>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</si>
  <si>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</si>
  <si>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</si>
  <si>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</si>
  <si>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</si>
  <si>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</si>
  <si>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</si>
  <si>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</si>
  <si>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</si>
  <si>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</si>
  <si>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</si>
  <si>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</si>
  <si>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</si>
  <si>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</si>
  <si>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</si>
  <si>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</si>
  <si>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</si>
  <si>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</si>
  <si>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</si>
  <si>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</si>
  <si>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</si>
  <si>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</si>
  <si>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</si>
  <si>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</si>
  <si>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</si>
  <si>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</si>
  <si>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「①有形固定資産減価償却率」及び「②管路経年化率」は、類似団体と同様に上昇傾向にある中で、平均値を上回っています。
　この要因は、我が国最初の広域水道として昭和８年に発足して以降、市町村の施設の移管を受けながら給水区域を拡大してきた経緯があり、近年まで、これらの地域の安定供給を図るために管路整備を優先して行ってきたことによるものです。
　管路の更新については、現在、送水管や配水本管などの基幹管路や、災害拠点病院などの重要給水施設への供給管路などから重点的・優先的に実施しているところです。
　また、「③管路更新率」は、令和５年度時点で年間管路更新率１％を目標として段階的に引き上げているところであり、現経営計画における令和３年度の目標（0.77%）を上回っています。</t>
    <phoneticPr fontId="4"/>
  </si>
  <si>
    <t>　県営水道の給水区域は、12市６町の広範囲に及び、効率性が発揮しにくい中において、経営の健全性の確保に努めているところです。
　今後は、人口減少等に伴い水需要が減少する一方で、水道施設の老朽化や激甚化・頻発化する自然災害への対応を着実かつ迅速に図る必要があるなど、経営環境は一段と厳しさを増すことが見込まれます。
　現在、令和元年度に策定した「神奈川県営水道事業経営計画」に基づき、水道施設の維持更新や災害対策等に計画的に取り組んでおり、今後もコロナ禍などによる計画策定時からの変化に対しても的確かつ臨機応変に対応していきます。</t>
    <rPh sb="219" eb="221">
      <t>コンゴ</t>
    </rPh>
    <phoneticPr fontId="4"/>
  </si>
  <si>
    <t>　「①経常収支比率」は、100％を上回りましたが、類似団体の平均値を下回っています。
　「③流動比率」は、類似団体の平均値を下回っているものの、100％を上回っており短期的な債務に対する支払能力を有していると言えます。
　「④企業債残高対給水収益比率」は、健全経営に向け企業債残高逓減に取り組んできた結果、類似団体の平均値を下回っています。
　「⑤料金回収率」は、類似団体の平均値より低い率となっています。これは、給水費用を給水収益だけでなく、水道利用加入金等の付帯収益により補う収入構造にあることによるものです。
　「⑥給水原価」については、令和２年度はコロナ禍における外出自粛等の影響により、一般家庭における水の使用が増えたことを受けて年間有収水量が増加した結果、原価が低下しましたが、令和３年度は年間有収水量が減少に転じたため、コロナ禍前の令和元年度の数値に戻りつつあります。
　「⑦施設利用率」は、類似団体の平均値よりやや低いものの、全国平均と同程度となっています。
 　｢⑧有収率｣は、類似団体と概ね同水準となっています。</t>
    <rPh sb="25" eb="27">
      <t>ルイジ</t>
    </rPh>
    <rPh sb="27" eb="29">
      <t>ダンタイ</t>
    </rPh>
    <rPh sb="153" eb="157">
      <t>ルイジダンタイ</t>
    </rPh>
    <rPh sb="182" eb="186">
      <t>ルイジダンタイ</t>
    </rPh>
    <rPh sb="337" eb="339">
      <t>テイカ</t>
    </rPh>
    <rPh sb="351" eb="353">
      <t>ネンカン</t>
    </rPh>
    <rPh sb="353" eb="355">
      <t>ユウシュウ</t>
    </rPh>
    <rPh sb="355" eb="357">
      <t>スイリョウ</t>
    </rPh>
    <rPh sb="358" eb="360">
      <t>ゲンショウ</t>
    </rPh>
    <rPh sb="361" eb="362">
      <t>テン</t>
    </rPh>
    <rPh sb="379" eb="380">
      <t>スウ</t>
    </rPh>
    <rPh sb="403" eb="405">
      <t>ルイジ</t>
    </rPh>
    <rPh sb="405" eb="407">
      <t>ダンタイ</t>
    </rPh>
    <rPh sb="408" eb="411">
      <t>ヘイキンチ</t>
    </rPh>
    <rPh sb="415" eb="416">
      <t>ヒク</t>
    </rPh>
    <rPh sb="421" eb="423">
      <t>ゼンコク</t>
    </rPh>
    <rPh sb="423" eb="425">
      <t>ヘイキン</t>
    </rPh>
    <rPh sb="426" eb="429">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</si>
</sst>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0.78</c:v>
                </c:pt>
                <c:pt idx="2">
                  <c:v>0.73</c:v>
                </c:pt>
                <c:pt idx="3">
                  <c:v>0.8</c:v>
                </c:pt>
                <c:pt idx="4">
                  <c:v>0.84</c:v>
                </c:pt>
              </c:numCache>
            </c:numRef>
          </c:val>
          <c:extLst>
            <c:ext xmlns:c16="http://schemas.microsoft.com/office/drawing/2014/chart" uri="{C3380CC4-5D6E-409C-BE32-E72D297353CC}">
              <c16:uniqueId val="{00000000-A49B-400C-B9F9-BDC4722F51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A49B-400C-B9F9-BDC4722F51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61.2</c:v>
                </c:pt>
                <c:pt idx="1">
                  <c:v>60.6</c:v>
                </c:pt>
                <c:pt idx="2">
                  <c:v>59.9</c:v>
                </c:pt>
                <c:pt idx="3">
                  <c:v>61.17</c:v>
                </c:pt>
                <c:pt idx="4">
                  <c:v>60.88</c:v>
                </c:pt>
              </c:numCache>
            </c:numRef>
          </c:val>
          <c:extLst>
            <c:ext xmlns:c16="http://schemas.microsoft.com/office/drawing/2014/chart" uri="{C3380CC4-5D6E-409C-BE32-E72D297353CC}">
              <c16:uniqueId val="{00000000-CE24-48EB-BB0A-39B0BC3A97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CE24-48EB-BB0A-39B0BC3A97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90.34</c:v>
                </c:pt>
                <c:pt idx="1">
                  <c:v>91.01</c:v>
                </c:pt>
                <c:pt idx="2">
                  <c:v>91.37</c:v>
                </c:pt>
                <c:pt idx="3">
                  <c:v>91.64</c:v>
                </c:pt>
                <c:pt idx="4">
                  <c:v>91.61</c:v>
                </c:pt>
              </c:numCache>
            </c:numRef>
          </c:val>
          <c:extLst>
            <c:ext xmlns:c16="http://schemas.microsoft.com/office/drawing/2014/chart" uri="{C3380CC4-5D6E-409C-BE32-E72D297353CC}">
              <c16:uniqueId val="{00000000-EA01-4CB8-A7F4-FDE78A785C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EA01-4CB8-A7F4-FDE78A785C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114.03</c:v>
                </c:pt>
                <c:pt idx="1">
                  <c:v>112.8</c:v>
                </c:pt>
                <c:pt idx="2">
                  <c:v>110.15</c:v>
                </c:pt>
                <c:pt idx="3">
                  <c:v>106.45</c:v>
                </c:pt>
                <c:pt idx="4">
                  <c:v>108.33</c:v>
                </c:pt>
              </c:numCache>
            </c:numRef>
          </c:val>
          <c:extLst>
            <c:ext xmlns:c16="http://schemas.microsoft.com/office/drawing/2014/chart" uri="{C3380CC4-5D6E-409C-BE32-E72D297353CC}">
              <c16:uniqueId val="{00000000-9E57-4069-8076-5F22A1EF51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9E57-4069-8076-5F22A1EF51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54.52</c:v>
                </c:pt>
                <c:pt idx="1">
                  <c:v>54.29</c:v>
                </c:pt>
                <c:pt idx="2">
                  <c:v>54.67</c:v>
                </c:pt>
                <c:pt idx="3">
                  <c:v>55.19</c:v>
                </c:pt>
                <c:pt idx="4">
                  <c:v>55.5</c:v>
                </c:pt>
              </c:numCache>
            </c:numRef>
          </c:val>
          <c:extLst>
            <c:ext xmlns:c16="http://schemas.microsoft.com/office/drawing/2014/chart" uri="{C3380CC4-5D6E-409C-BE32-E72D297353CC}">
              <c16:uniqueId val="{00000000-A323-4569-AD31-0CBF3A032A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A323-4569-AD31-0CBF3A032A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24.57</c:v>
                </c:pt>
                <c:pt idx="1">
                  <c:v>26.32</c:v>
                </c:pt>
                <c:pt idx="2">
                  <c:v>27.82</c:v>
                </c:pt>
                <c:pt idx="3">
                  <c:v>29</c:v>
                </c:pt>
                <c:pt idx="4">
                  <c:v>29.81</c:v>
                </c:pt>
              </c:numCache>
            </c:numRef>
          </c:val>
          <c:extLst>
            <c:ext xmlns:c16="http://schemas.microsoft.com/office/drawing/2014/chart" uri="{C3380CC4-5D6E-409C-BE32-E72D297353CC}">
              <c16:uniqueId val="{00000000-4F37-4B6B-80F7-B38C1751AE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4F37-4B6B-80F7-B38C1751AE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B6-4D85-80BE-1BBC9B5FFB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B6-4D85-80BE-1BBC9B5FFB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124.99</c:v>
                </c:pt>
                <c:pt idx="1">
                  <c:v>111.97</c:v>
                </c:pt>
                <c:pt idx="2">
                  <c:v>114.95</c:v>
                </c:pt>
                <c:pt idx="3">
                  <c:v>114.27</c:v>
                </c:pt>
                <c:pt idx="4">
                  <c:v>120.34</c:v>
                </c:pt>
              </c:numCache>
            </c:numRef>
          </c:val>
          <c:extLst>
            <c:ext xmlns:c16="http://schemas.microsoft.com/office/drawing/2014/chart" uri="{C3380CC4-5D6E-409C-BE32-E72D297353CC}">
              <c16:uniqueId val="{00000000-16D0-4629-BB83-CB8240DF11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16D0-4629-BB83-CB8240DF11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236.95</c:v>
                </c:pt>
                <c:pt idx="1">
                  <c:v>226.05</c:v>
                </c:pt>
                <c:pt idx="2">
                  <c:v>224.71</c:v>
                </c:pt>
                <c:pt idx="3">
                  <c:v>224.3</c:v>
                </c:pt>
                <c:pt idx="4">
                  <c:v>216.21</c:v>
                </c:pt>
              </c:numCache>
            </c:numRef>
          </c:val>
          <c:extLst>
            <c:ext xmlns:c16="http://schemas.microsoft.com/office/drawing/2014/chart" uri="{C3380CC4-5D6E-409C-BE32-E72D297353CC}">
              <c16:uniqueId val="{00000000-CAB6-4A12-A6E5-442AB0F8A0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CAB6-4A12-A6E5-442AB0F8A0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103.9</c:v>
                </c:pt>
                <c:pt idx="1">
                  <c:v>102.8</c:v>
                </c:pt>
                <c:pt idx="2">
                  <c:v>100.91</c:v>
                </c:pt>
                <c:pt idx="3">
                  <c:v>97.36</c:v>
                </c:pt>
                <c:pt idx="4">
                  <c:v>99.29</c:v>
                </c:pt>
              </c:numCache>
            </c:numRef>
          </c:val>
          <c:extLst>
            <c:ext xmlns:c16="http://schemas.microsoft.com/office/drawing/2014/chart" uri="{C3380CC4-5D6E-409C-BE32-E72D297353CC}">
              <c16:uniqueId val="{00000000-D030-4EF2-AB79-90133C4D3E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D030-4EF2-AB79-90133C4D3E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151.4</c:v>
                </c:pt>
                <c:pt idx="1">
                  <c:v>153.03</c:v>
                </c:pt>
                <c:pt idx="2">
                  <c:v>155.21</c:v>
                </c:pt>
                <c:pt idx="3">
                  <c:v>152.03</c:v>
                </c:pt>
                <c:pt idx="4">
                  <c:v>154.08000000000001</c:v>
                </c:pt>
              </c:numCache>
            </c:numRef>
          </c:val>
          <c:extLst>
            <c:ext xmlns:c16="http://schemas.microsoft.com/office/drawing/2014/chart" uri="{C3380CC4-5D6E-409C-BE32-E72D297353CC}">
              <c16:uniqueId val="{00000000-0448-4430-A17D-F023037C2E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0448-4430-A17D-F023037C2E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9215210</v>
      </c>
      <c r="AM8" s="45"/>
      <c r="AN8" s="45"/>
      <c r="AO8" s="45"/>
      <c r="AP8" s="45"/>
      <c r="AQ8" s="45"/>
      <c r="AR8" s="45"/>
      <c r="AS8" s="45"/>
      <c r="AT8" s="46">
        <f>データ!$S$6</f>
        <v>2416.11</v>
      </c>
      <c r="AU8" s="47"/>
      <c r="AV8" s="47"/>
      <c r="AW8" s="47"/>
      <c r="AX8" s="47"/>
      <c r="AY8" s="47"/>
      <c r="AZ8" s="47"/>
      <c r="BA8" s="47"/>
      <c r="BB8" s="48">
        <f>データ!$T$6</f>
        <v>3814.07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58.92</v>
      </c>
      <c r="J10" s="47"/>
      <c r="K10" s="47"/>
      <c r="L10" s="47"/>
      <c r="M10" s="47"/>
      <c r="N10" s="47"/>
      <c r="O10" s="81"/>
      <c r="P10" s="48">
        <f>データ!$P$6</f>
        <v>92.91</v>
      </c>
      <c r="Q10" s="48"/>
      <c r="R10" s="48"/>
      <c r="S10" s="48"/>
      <c r="T10" s="48"/>
      <c r="U10" s="48"/>
      <c r="V10" s="48"/>
      <c r="W10" s="45">
        <f>データ!$Q$6</f>
        <v>2509</v>
      </c>
      <c r="X10" s="45"/>
      <c r="Y10" s="45"/>
      <c r="Z10" s="45"/>
      <c r="AA10" s="45"/>
      <c r="AB10" s="45"/>
      <c r="AC10" s="45"/>
      <c r="AD10" s="2"/>
      <c r="AE10" s="2"/>
      <c r="AF10" s="2"/>
      <c r="AG10" s="2"/>
      <c r="AH10" s="2"/>
      <c r="AI10" s="2"/>
      <c r="AJ10" s="2"/>
      <c r="AK10" s="2"/>
      <c r="AL10" s="45">
        <f>データ!$U$6</f>
        <v>2844676</v>
      </c>
      <c r="AM10" s="45"/>
      <c r="AN10" s="45"/>
      <c r="AO10" s="45"/>
      <c r="AP10" s="45"/>
      <c r="AQ10" s="45"/>
      <c r="AR10" s="45"/>
      <c r="AS10" s="45"/>
      <c r="AT10" s="46">
        <f>データ!$V$6</f>
        <v>808.48</v>
      </c>
      <c r="AU10" s="47"/>
      <c r="AV10" s="47"/>
      <c r="AW10" s="47"/>
      <c r="AX10" s="47"/>
      <c r="AY10" s="47"/>
      <c r="AZ10" s="47"/>
      <c r="BA10" s="47"/>
      <c r="BB10" s="48">
        <f>データ!$W$6</f>
        <v>3518.55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84QWlsf6aYifEfad/VSo19D4Sg9JVKs+bY+W9vyRbyoHLSHbm2yCHRdfrzOQsAOF9i6lhv0OMnnsytWfoML3A==" saltValue="lmPRVrSenGaVd9rsf8fh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140007</v>
      </c>
      <c r="D6" s="20">
        <f t="shared" si="3"/>
        <v>46</v>
      </c>
      <c r="E6" s="20">
        <f t="shared" si="3"/>
        <v>1</v>
      </c>
      <c r="F6" s="20">
        <f t="shared" si="3"/>
        <v>0</v>
      </c>
      <c r="G6" s="20">
        <f t="shared" si="3"/>
        <v>1</v>
      </c>
      <c r="H6" s="20" t="str">
        <f t="shared" si="3"/>
        <v>神奈川県</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58.92</v>
      </c>
      <c r="P6" s="21">
        <f t="shared" si="3"/>
        <v>92.91</v>
      </c>
      <c r="Q6" s="21">
        <f t="shared" si="3"/>
        <v>2509</v>
      </c>
      <c r="R6" s="21">
        <f t="shared" si="3"/>
        <v>9215210</v>
      </c>
      <c r="S6" s="21">
        <f t="shared" si="3"/>
        <v>2416.11</v>
      </c>
      <c r="T6" s="21">
        <f t="shared" si="3"/>
        <v>3814.07</v>
      </c>
      <c r="U6" s="21">
        <f t="shared" si="3"/>
        <v>2844676</v>
      </c>
      <c r="V6" s="21">
        <f t="shared" si="3"/>
        <v>808.48</v>
      </c>
      <c r="W6" s="21">
        <f t="shared" si="3"/>
        <v>3518.55</v>
      </c>
      <c r="X6" s="22">
        <f>IF(X7="",NA(),X7)</f>
        <v>114.03</v>
      </c>
      <c r="Y6" s="22">
        <f t="shared" ref="Y6:AG6" si="4">IF(Y7="",NA(),Y7)</f>
        <v>112.8</v>
      </c>
      <c r="Z6" s="22">
        <f t="shared" si="4"/>
        <v>110.15</v>
      </c>
      <c r="AA6" s="22">
        <f t="shared" si="4"/>
        <v>106.45</v>
      </c>
      <c r="AB6" s="22">
        <f t="shared" si="4"/>
        <v>108.33</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124.99</v>
      </c>
      <c r="AU6" s="22">
        <f t="shared" ref="AU6:BC6" si="6">IF(AU7="",NA(),AU7)</f>
        <v>111.97</v>
      </c>
      <c r="AV6" s="22">
        <f t="shared" si="6"/>
        <v>114.95</v>
      </c>
      <c r="AW6" s="22">
        <f t="shared" si="6"/>
        <v>114.27</v>
      </c>
      <c r="AX6" s="22">
        <f t="shared" si="6"/>
        <v>120.34</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236.95</v>
      </c>
      <c r="BF6" s="22">
        <f t="shared" ref="BF6:BN6" si="7">IF(BF7="",NA(),BF7)</f>
        <v>226.05</v>
      </c>
      <c r="BG6" s="22">
        <f t="shared" si="7"/>
        <v>224.71</v>
      </c>
      <c r="BH6" s="22">
        <f t="shared" si="7"/>
        <v>224.3</v>
      </c>
      <c r="BI6" s="22">
        <f t="shared" si="7"/>
        <v>216.21</v>
      </c>
      <c r="BJ6" s="22">
        <f t="shared" si="7"/>
        <v>258.63</v>
      </c>
      <c r="BK6" s="22">
        <f t="shared" si="7"/>
        <v>255.12</v>
      </c>
      <c r="BL6" s="22">
        <f t="shared" si="7"/>
        <v>254.19</v>
      </c>
      <c r="BM6" s="22">
        <f t="shared" si="7"/>
        <v>259.56</v>
      </c>
      <c r="BN6" s="22">
        <f t="shared" si="7"/>
        <v>248.92</v>
      </c>
      <c r="BO6" s="21" t="str">
        <f>IF(BO7="","",IF(BO7="-","【-】","【"&amp;SUBSTITUTE(TEXT(BO7,"#,##0.00"),"-","△")&amp;"】"))</f>
        <v>【265.16】</v>
      </c>
      <c r="BP6" s="22">
        <f>IF(BP7="",NA(),BP7)</f>
        <v>103.9</v>
      </c>
      <c r="BQ6" s="22">
        <f t="shared" ref="BQ6:BY6" si="8">IF(BQ7="",NA(),BQ7)</f>
        <v>102.8</v>
      </c>
      <c r="BR6" s="22">
        <f t="shared" si="8"/>
        <v>100.91</v>
      </c>
      <c r="BS6" s="22">
        <f t="shared" si="8"/>
        <v>97.36</v>
      </c>
      <c r="BT6" s="22">
        <f t="shared" si="8"/>
        <v>99.29</v>
      </c>
      <c r="BU6" s="22">
        <f t="shared" si="8"/>
        <v>110.3</v>
      </c>
      <c r="BV6" s="22">
        <f t="shared" si="8"/>
        <v>109.12</v>
      </c>
      <c r="BW6" s="22">
        <f t="shared" si="8"/>
        <v>107.42</v>
      </c>
      <c r="BX6" s="22">
        <f t="shared" si="8"/>
        <v>105.07</v>
      </c>
      <c r="BY6" s="22">
        <f t="shared" si="8"/>
        <v>107.54</v>
      </c>
      <c r="BZ6" s="21" t="str">
        <f>IF(BZ7="","",IF(BZ7="-","【-】","【"&amp;SUBSTITUTE(TEXT(BZ7,"#,##0.00"),"-","△")&amp;"】"))</f>
        <v>【102.35】</v>
      </c>
      <c r="CA6" s="22">
        <f>IF(CA7="",NA(),CA7)</f>
        <v>151.4</v>
      </c>
      <c r="CB6" s="22">
        <f t="shared" ref="CB6:CJ6" si="9">IF(CB7="",NA(),CB7)</f>
        <v>153.03</v>
      </c>
      <c r="CC6" s="22">
        <f t="shared" si="9"/>
        <v>155.21</v>
      </c>
      <c r="CD6" s="22">
        <f t="shared" si="9"/>
        <v>152.03</v>
      </c>
      <c r="CE6" s="22">
        <f t="shared" si="9"/>
        <v>154.08000000000001</v>
      </c>
      <c r="CF6" s="22">
        <f t="shared" si="9"/>
        <v>151.85</v>
      </c>
      <c r="CG6" s="22">
        <f t="shared" si="9"/>
        <v>153.88</v>
      </c>
      <c r="CH6" s="22">
        <f t="shared" si="9"/>
        <v>157.19</v>
      </c>
      <c r="CI6" s="22">
        <f t="shared" si="9"/>
        <v>153.71</v>
      </c>
      <c r="CJ6" s="22">
        <f t="shared" si="9"/>
        <v>155.9</v>
      </c>
      <c r="CK6" s="21" t="str">
        <f>IF(CK7="","",IF(CK7="-","【-】","【"&amp;SUBSTITUTE(TEXT(CK7,"#,##0.00"),"-","△")&amp;"】"))</f>
        <v>【167.74】</v>
      </c>
      <c r="CL6" s="22">
        <f>IF(CL7="",NA(),CL7)</f>
        <v>61.2</v>
      </c>
      <c r="CM6" s="22">
        <f t="shared" ref="CM6:CU6" si="10">IF(CM7="",NA(),CM7)</f>
        <v>60.6</v>
      </c>
      <c r="CN6" s="22">
        <f t="shared" si="10"/>
        <v>59.9</v>
      </c>
      <c r="CO6" s="22">
        <f t="shared" si="10"/>
        <v>61.17</v>
      </c>
      <c r="CP6" s="22">
        <f t="shared" si="10"/>
        <v>60.88</v>
      </c>
      <c r="CQ6" s="22">
        <f t="shared" si="10"/>
        <v>63.54</v>
      </c>
      <c r="CR6" s="22">
        <f t="shared" si="10"/>
        <v>63.53</v>
      </c>
      <c r="CS6" s="22">
        <f t="shared" si="10"/>
        <v>63.16</v>
      </c>
      <c r="CT6" s="22">
        <f t="shared" si="10"/>
        <v>64.41</v>
      </c>
      <c r="CU6" s="22">
        <f t="shared" si="10"/>
        <v>64.11</v>
      </c>
      <c r="CV6" s="21" t="str">
        <f>IF(CV7="","",IF(CV7="-","【-】","【"&amp;SUBSTITUTE(TEXT(CV7,"#,##0.00"),"-","△")&amp;"】"))</f>
        <v>【60.29】</v>
      </c>
      <c r="CW6" s="22">
        <f>IF(CW7="",NA(),CW7)</f>
        <v>90.34</v>
      </c>
      <c r="CX6" s="22">
        <f t="shared" ref="CX6:DF6" si="11">IF(CX7="",NA(),CX7)</f>
        <v>91.01</v>
      </c>
      <c r="CY6" s="22">
        <f t="shared" si="11"/>
        <v>91.37</v>
      </c>
      <c r="CZ6" s="22">
        <f t="shared" si="11"/>
        <v>91.64</v>
      </c>
      <c r="DA6" s="22">
        <f t="shared" si="11"/>
        <v>91.61</v>
      </c>
      <c r="DB6" s="22">
        <f t="shared" si="11"/>
        <v>91.48</v>
      </c>
      <c r="DC6" s="22">
        <f t="shared" si="11"/>
        <v>91.58</v>
      </c>
      <c r="DD6" s="22">
        <f t="shared" si="11"/>
        <v>91.48</v>
      </c>
      <c r="DE6" s="22">
        <f t="shared" si="11"/>
        <v>91.64</v>
      </c>
      <c r="DF6" s="22">
        <f t="shared" si="11"/>
        <v>92.09</v>
      </c>
      <c r="DG6" s="21" t="str">
        <f>IF(DG7="","",IF(DG7="-","【-】","【"&amp;SUBSTITUTE(TEXT(DG7,"#,##0.00"),"-","△")&amp;"】"))</f>
        <v>【90.12】</v>
      </c>
      <c r="DH6" s="22">
        <f>IF(DH7="",NA(),DH7)</f>
        <v>54.52</v>
      </c>
      <c r="DI6" s="22">
        <f t="shared" ref="DI6:DQ6" si="12">IF(DI7="",NA(),DI7)</f>
        <v>54.29</v>
      </c>
      <c r="DJ6" s="22">
        <f t="shared" si="12"/>
        <v>54.67</v>
      </c>
      <c r="DK6" s="22">
        <f t="shared" si="12"/>
        <v>55.19</v>
      </c>
      <c r="DL6" s="22">
        <f t="shared" si="12"/>
        <v>55.5</v>
      </c>
      <c r="DM6" s="22">
        <f t="shared" si="12"/>
        <v>49.66</v>
      </c>
      <c r="DN6" s="22">
        <f t="shared" si="12"/>
        <v>50.41</v>
      </c>
      <c r="DO6" s="22">
        <f t="shared" si="12"/>
        <v>51.13</v>
      </c>
      <c r="DP6" s="22">
        <f t="shared" si="12"/>
        <v>51.62</v>
      </c>
      <c r="DQ6" s="22">
        <f t="shared" si="12"/>
        <v>52.16</v>
      </c>
      <c r="DR6" s="21" t="str">
        <f>IF(DR7="","",IF(DR7="-","【-】","【"&amp;SUBSTITUTE(TEXT(DR7,"#,##0.00"),"-","△")&amp;"】"))</f>
        <v>【50.88】</v>
      </c>
      <c r="DS6" s="22">
        <f>IF(DS7="",NA(),DS7)</f>
        <v>24.57</v>
      </c>
      <c r="DT6" s="22">
        <f t="shared" ref="DT6:EB6" si="13">IF(DT7="",NA(),DT7)</f>
        <v>26.32</v>
      </c>
      <c r="DU6" s="22">
        <f t="shared" si="13"/>
        <v>27.82</v>
      </c>
      <c r="DV6" s="22">
        <f t="shared" si="13"/>
        <v>29</v>
      </c>
      <c r="DW6" s="22">
        <f t="shared" si="13"/>
        <v>29.81</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0.7</v>
      </c>
      <c r="EE6" s="22">
        <f t="shared" ref="EE6:EM6" si="14">IF(EE7="",NA(),EE7)</f>
        <v>0.78</v>
      </c>
      <c r="EF6" s="22">
        <f t="shared" si="14"/>
        <v>0.73</v>
      </c>
      <c r="EG6" s="22">
        <f t="shared" si="14"/>
        <v>0.8</v>
      </c>
      <c r="EH6" s="22">
        <f t="shared" si="14"/>
        <v>0.84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140007</v>
      </c>
      <c r="D7" s="24">
        <v>46</v>
      </c>
      <c r="E7" s="24">
        <v>1</v>
      </c>
      <c r="F7" s="24">
        <v>0</v>
      </c>
      <c r="G7" s="24">
        <v>1</v>
      </c>
      <c r="H7" s="24" t="s">
        <v>93</v>
      </c>
      <c r="I7" s="24" t="s">
        <v>94</v>
      </c>
      <c r="J7" s="24" t="s">
        <v>95</v>
      </c>
      <c r="K7" s="24" t="s">
        <v>96</v>
      </c>
      <c r="L7" s="24" t="s">
        <v>97</v>
      </c>
      <c r="M7" s="24" t="s">
        <v>98</v>
      </c>
      <c r="N7" s="25" t="s">
        <v>99</v>
      </c>
      <c r="O7" s="25">
        <v>58.92</v>
      </c>
      <c r="P7" s="25">
        <v>92.91</v>
      </c>
      <c r="Q7" s="25">
        <v>2509</v>
      </c>
      <c r="R7" s="25">
        <v>9215210</v>
      </c>
      <c r="S7" s="25">
        <v>2416.11</v>
      </c>
      <c r="T7" s="25">
        <v>3814.07</v>
      </c>
      <c r="U7" s="25">
        <v>2844676</v>
      </c>
      <c r="V7" s="25">
        <v>808.48</v>
      </c>
      <c r="W7" s="25">
        <v>3518.55</v>
      </c>
      <c r="X7" s="25">
        <v>114.03</v>
      </c>
      <c r="Y7" s="25">
        <v>112.8</v>
      </c>
      <c r="Z7" s="25">
        <v>110.15</v>
      </c>
      <c r="AA7" s="25">
        <v>106.45</v>
      </c>
      <c r="AB7" s="25">
        <v>108.33</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124.99</v>
      </c>
      <c r="AU7" s="25">
        <v>111.97</v>
      </c>
      <c r="AV7" s="25">
        <v>114.95</v>
      </c>
      <c r="AW7" s="25">
        <v>114.27</v>
      </c>
      <c r="AX7" s="25">
        <v>120.34</v>
      </c>
      <c r="AY7" s="25">
        <v>254.05</v>
      </c>
      <c r="AZ7" s="25">
        <v>258.22000000000003</v>
      </c>
      <c r="BA7" s="25">
        <v>250.03</v>
      </c>
      <c r="BB7" s="25">
        <v>239.45</v>
      </c>
      <c r="BC7" s="25">
        <v>246.01</v>
      </c>
      <c r="BD7" s="25">
        <v>261.51</v>
      </c>
      <c r="BE7" s="25">
        <v>236.95</v>
      </c>
      <c r="BF7" s="25">
        <v>226.05</v>
      </c>
      <c r="BG7" s="25">
        <v>224.71</v>
      </c>
      <c r="BH7" s="25">
        <v>224.3</v>
      </c>
      <c r="BI7" s="25">
        <v>216.21</v>
      </c>
      <c r="BJ7" s="25">
        <v>258.63</v>
      </c>
      <c r="BK7" s="25">
        <v>255.12</v>
      </c>
      <c r="BL7" s="25">
        <v>254.19</v>
      </c>
      <c r="BM7" s="25">
        <v>259.56</v>
      </c>
      <c r="BN7" s="25">
        <v>248.92</v>
      </c>
      <c r="BO7" s="25">
        <v>265.16000000000003</v>
      </c>
      <c r="BP7" s="25">
        <v>103.9</v>
      </c>
      <c r="BQ7" s="25">
        <v>102.8</v>
      </c>
      <c r="BR7" s="25">
        <v>100.91</v>
      </c>
      <c r="BS7" s="25">
        <v>97.36</v>
      </c>
      <c r="BT7" s="25">
        <v>99.29</v>
      </c>
      <c r="BU7" s="25">
        <v>110.3</v>
      </c>
      <c r="BV7" s="25">
        <v>109.12</v>
      </c>
      <c r="BW7" s="25">
        <v>107.42</v>
      </c>
      <c r="BX7" s="25">
        <v>105.07</v>
      </c>
      <c r="BY7" s="25">
        <v>107.54</v>
      </c>
      <c r="BZ7" s="25">
        <v>102.35</v>
      </c>
      <c r="CA7" s="25">
        <v>151.4</v>
      </c>
      <c r="CB7" s="25">
        <v>153.03</v>
      </c>
      <c r="CC7" s="25">
        <v>155.21</v>
      </c>
      <c r="CD7" s="25">
        <v>152.03</v>
      </c>
      <c r="CE7" s="25">
        <v>154.08000000000001</v>
      </c>
      <c r="CF7" s="25">
        <v>151.85</v>
      </c>
      <c r="CG7" s="25">
        <v>153.88</v>
      </c>
      <c r="CH7" s="25">
        <v>157.19</v>
      </c>
      <c r="CI7" s="25">
        <v>153.71</v>
      </c>
      <c r="CJ7" s="25">
        <v>155.9</v>
      </c>
      <c r="CK7" s="25">
        <v>167.74</v>
      </c>
      <c r="CL7" s="25">
        <v>61.2</v>
      </c>
      <c r="CM7" s="25">
        <v>60.6</v>
      </c>
      <c r="CN7" s="25">
        <v>59.9</v>
      </c>
      <c r="CO7" s="25">
        <v>61.17</v>
      </c>
      <c r="CP7" s="25">
        <v>60.88</v>
      </c>
      <c r="CQ7" s="25">
        <v>63.54</v>
      </c>
      <c r="CR7" s="25">
        <v>63.53</v>
      </c>
      <c r="CS7" s="25">
        <v>63.16</v>
      </c>
      <c r="CT7" s="25">
        <v>64.41</v>
      </c>
      <c r="CU7" s="25">
        <v>64.11</v>
      </c>
      <c r="CV7" s="25">
        <v>60.29</v>
      </c>
      <c r="CW7" s="25">
        <v>90.34</v>
      </c>
      <c r="CX7" s="25">
        <v>91.01</v>
      </c>
      <c r="CY7" s="25">
        <v>91.37</v>
      </c>
      <c r="CZ7" s="25">
        <v>91.64</v>
      </c>
      <c r="DA7" s="25">
        <v>91.61</v>
      </c>
      <c r="DB7" s="25">
        <v>91.48</v>
      </c>
      <c r="DC7" s="25">
        <v>91.58</v>
      </c>
      <c r="DD7" s="25">
        <v>91.48</v>
      </c>
      <c r="DE7" s="25">
        <v>91.64</v>
      </c>
      <c r="DF7" s="25">
        <v>92.09</v>
      </c>
      <c r="DG7" s="25">
        <v>90.12</v>
      </c>
      <c r="DH7" s="25">
        <v>54.52</v>
      </c>
      <c r="DI7" s="25">
        <v>54.29</v>
      </c>
      <c r="DJ7" s="25">
        <v>54.67</v>
      </c>
      <c r="DK7" s="25">
        <v>55.19</v>
      </c>
      <c r="DL7" s="25">
        <v>55.5</v>
      </c>
      <c r="DM7" s="25">
        <v>49.66</v>
      </c>
      <c r="DN7" s="25">
        <v>50.41</v>
      </c>
      <c r="DO7" s="25">
        <v>51.13</v>
      </c>
      <c r="DP7" s="25">
        <v>51.62</v>
      </c>
      <c r="DQ7" s="25">
        <v>52.16</v>
      </c>
      <c r="DR7" s="25">
        <v>50.88</v>
      </c>
      <c r="DS7" s="25">
        <v>24.57</v>
      </c>
      <c r="DT7" s="25">
        <v>26.32</v>
      </c>
      <c r="DU7" s="25">
        <v>27.82</v>
      </c>
      <c r="DV7" s="25">
        <v>29</v>
      </c>
      <c r="DW7" s="25">
        <v>29.81</v>
      </c>
      <c r="DX7" s="25">
        <v>18.940000000000001</v>
      </c>
      <c r="DY7" s="25">
        <v>20.36</v>
      </c>
      <c r="DZ7" s="25">
        <v>22.41</v>
      </c>
      <c r="EA7" s="25">
        <v>23.68</v>
      </c>
      <c r="EB7" s="25">
        <v>25.76</v>
      </c>
      <c r="EC7" s="25">
        <v>22.3</v>
      </c>
      <c r="ED7" s="25">
        <v>0.7</v>
      </c>
      <c r="EE7" s="25">
        <v>0.78</v>
      </c>
      <c r="EF7" s="25">
        <v>0.73</v>
      </c>
      <c r="EG7" s="25">
        <v>0.8</v>
      </c>
      <c r="EH7" s="25">
        <v>0.84</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守谷</cp:lastModifiedBy>
  <cp:lastPrinted>2023-01-12T04:00:47Z</cp:lastPrinted>
  <dcterms:created xsi:type="dcterms:W3CDTF">2022-12-01T00:56:44Z</dcterms:created>
  <dcterms:modified xsi:type="dcterms:W3CDTF">2023-01-17T06:41:43Z</dcterms:modified>
  <cp:category/>
</cp:coreProperties>
</file>