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2group\01経営グループ\R04\02_往復文書（照会・調査）\☆処理中\【R5.1.6】(1.20)公営企業に係る経営比較分析表（令和３年度決算）の分析等について\3_起案\"/>
    </mc:Choice>
  </mc:AlternateContent>
  <workbookProtection workbookAlgorithmName="SHA-512" workbookHashValue="F/r37EAsWazxjL8PINYa4YPBebodFTQwHa07MB4CdAjSh9LQ1nsnghNxTr8zZGq3OJV/Z0iAxh3ZWwlwac3ntg==" workbookSaltValue="C1Op0EE/TYzJThKbqxMSEQ==" workbookSpinCount="100000" lockStructure="1"/>
  <bookViews>
    <workbookView xWindow="0" yWindow="0" windowWidth="15360" windowHeight="7632"/>
  </bookViews>
  <sheets>
    <sheet name="法適用_下水道事業" sheetId="4" r:id="rId1"/>
    <sheet name="データ" sheetId="5" state="hidden" r:id="rId2"/>
  </sheet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<sst xmlns="http://schemas.openxmlformats.org/spreadsheetml/2006/main" count="297" uniqueCount="118">
  <si>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</si>
  <si>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</si>
  <si>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</si>
  <si>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</si>
  <si>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</si>
  <si>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</si>
  <si>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</si>
  <si>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</si>
  <si>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</si>
  <si>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</si>
  <si>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</si>
  <si>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</si>
  <si>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</si>
  <si>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</si>
  <si>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</si>
  <si>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</si>
  <si>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</si>
  <si>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</si>
  <si>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</si>
  <si>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</si>
  <si>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</si>
  <si>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</si>
  <si>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</si>
  <si>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</si>
  <si>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</si>
  <si>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</si>
  <si>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</si>
  <si>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</si>
  <si>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</si>
  <si>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</si>
  <si>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</si>
  <si>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</si>
  <si>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</si>
  <si>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</si>
  <si>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</si>
  <si>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</si>
  <si>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</si>
  <si>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</si>
  <si>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</si>
  <si>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</si>
  <si>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</si>
  <si>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</si>
  <si>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</si>
  <si>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</si>
  <si>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</si>
  <si>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</si>
  <si>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</si>
  <si>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</si>
  <si>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</si>
  <si>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</si>
  <si>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</si>
  <si>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</si>
  <si>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</si>
  <si>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</si>
  <si>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</si>
  <si>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</si>
  <si>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</si>
  <si>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</si>
  <si>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</si>
  <si>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</si>
  <si>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</si>
  <si>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</si>
  <si>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</si>
  <si>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</si>
  <si>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</si>
  <si>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</si>
  <si>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</si>
  <si>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</si>
  <si>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</si>
  <si>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</si>
  <si>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</si>
  <si>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</si>
  <si>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</si>
  <si>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</si>
  <si>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</si>
  <si>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</si>
  <si>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</si>
  <si>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</si>
  <si>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</si>
  <si>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</si>
  <si>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</si>
  <si>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</si>
  <si>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</si>
  <si>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</si>
  <si>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</si>
  <si>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</si>
  <si>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</si>
  <si>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</si>
  <si>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</si>
  <si>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</si>
  <si>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</si>
  <si>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</si>
  <si>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</si>
  <si>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</si>
  <si>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</si>
  <si>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</si>
  <si>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</si>
  <si>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</si>
  <si>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</si>
  <si>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</si>
  <si>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</si>
  <si>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</si>
  <si>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</si>
  <si>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</si>
  <si>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</si>
  <si>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</si>
  <si>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</si>
  <si>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</si>
  <si>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</si>
  <si>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</si>
  <si>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</si>
  <si>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</si>
  <si>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</si>
  <si>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</si>
  <si>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</si>
  <si>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１. 経営の健全性・効率性について
　各経営指標の状況から、現時点での経営状況は健全かつ効率的といえる。
　令和２年度から地方公営企業法を一部適用しており、精緻な資産管理や財務諸表に基づき、より的確な経営計画、投資計画を策定することで中長期的な視点に立って経営の安定確保に努めていく。
２．老朽化の状況
　資産の老朽化度合いと故障などによる利用者等に与える影響を考慮し、計画的に改築更新を実施する。</t>
    <rPh sb="154" eb="156">
      <t>シサン</t>
    </rPh>
    <rPh sb="186" eb="189">
      <t>ケイカクテキ</t>
    </rPh>
    <phoneticPr fontId="4"/>
  </si>
  <si>
    <t>・令和２年度に地方公営企業会計に移行し、決算に表れる減価償却累計額が２年度及び３年度分のみであるため、①有形固定資産減価償却率は低い値になっている。
・管渠の更新の着手はこれからであることから、③管渠改善率は０％である。</t>
    <rPh sb="1" eb="3">
      <t>レイワ</t>
    </rPh>
    <rPh sb="4" eb="6">
      <t>ネンド</t>
    </rPh>
    <rPh sb="37" eb="38">
      <t>オヨ</t>
    </rPh>
    <rPh sb="40" eb="42">
      <t>ネンド</t>
    </rPh>
    <rPh sb="42" eb="43">
      <t>ブン</t>
    </rPh>
    <phoneticPr fontId="4"/>
  </si>
  <si>
    <t>・市町負担金等を、県及び市町の協議等により、費用に応じた収益としており、損益は原則生じないため、①経常収支比率は100％、②累積欠損金は0％となっている。
・類似団体平均と比較して、③流動比率はやや低い値であるものの、100％を上回り、また、⑥汚水処理原価は低い値であり、経営の健全性・効率性は比較的良い状況である。
・④企業債残高対事業規模比率は、類似団体平均を下回っている。企業債残高は減少傾向である。</t>
    <rPh sb="62" eb="64">
      <t>ルイセキ</t>
    </rPh>
    <rPh sb="64" eb="66">
      <t>ケッソン</t>
    </rPh>
    <rPh sb="66" eb="67">
      <t>キン</t>
    </rPh>
    <rPh sb="100" eb="101">
      <t>ヒク</t>
    </rPh>
    <rPh sb="115" eb="117">
      <t>ウワマワ</t>
    </rPh>
    <rPh sb="163" eb="165">
      <t>キギョウ</t>
    </rPh>
    <rPh sb="165" eb="166">
      <t>サイ</t>
    </rPh>
    <rPh sb="166" eb="168">
      <t>ザンダカ</t>
    </rPh>
    <rPh sb="168" eb="169">
      <t>タイ</t>
    </rPh>
    <rPh sb="169" eb="171">
      <t>ジギョウ</t>
    </rPh>
    <rPh sb="171" eb="173">
      <t>キボ</t>
    </rPh>
    <rPh sb="173" eb="175">
      <t>ヒリツ</t>
    </rPh>
    <rPh sb="177" eb="179">
      <t>ルイジ</t>
    </rPh>
    <rPh sb="179" eb="181">
      <t>ダンタイ</t>
    </rPh>
    <rPh sb="181" eb="183">
      <t>ヘイキン</t>
    </rPh>
    <rPh sb="184" eb="186">
      <t>シタマワ</t>
    </rPh>
    <rPh sb="191" eb="193">
      <t>キギョウ</t>
    </rPh>
    <rPh sb="193" eb="194">
      <t>サイ</t>
    </rPh>
    <rPh sb="194" eb="196">
      <t>ザンダカ</t>
    </rPh>
    <rPh sb="197" eb="199">
      <t>ゲンショウ</t>
    </rPh>
    <rPh sb="199" eb="201">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</si>
</sst>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337-44FB-B284-557E9BB96F7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1.87</c:v>
                </c:pt>
                <c:pt idx="4">
                  <c:v>0.1</c:v>
                </c:pt>
              </c:numCache>
            </c:numRef>
          </c:val>
          <c:smooth val="0"/>
          <c:extLst>
            <c:ext xmlns:c16="http://schemas.microsoft.com/office/drawing/2014/chart" uri="{C3380CC4-5D6E-409C-BE32-E72D297353CC}">
              <c16:uniqueId val="{00000001-4337-44FB-B284-557E9BB96F7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72.16</c:v>
                </c:pt>
                <c:pt idx="4">
                  <c:v>72.06</c:v>
                </c:pt>
              </c:numCache>
            </c:numRef>
          </c:val>
          <c:extLst>
            <c:ext xmlns:c16="http://schemas.microsoft.com/office/drawing/2014/chart" uri="{C3380CC4-5D6E-409C-BE32-E72D297353CC}">
              <c16:uniqueId val="{00000000-4D2E-4A33-9F90-E2F6B40CADF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68.2</c:v>
                </c:pt>
                <c:pt idx="4">
                  <c:v>68.05</c:v>
                </c:pt>
              </c:numCache>
            </c:numRef>
          </c:val>
          <c:smooth val="0"/>
          <c:extLst>
            <c:ext xmlns:c16="http://schemas.microsoft.com/office/drawing/2014/chart" uri="{C3380CC4-5D6E-409C-BE32-E72D297353CC}">
              <c16:uniqueId val="{00000001-4D2E-4A33-9F90-E2F6B40CADF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93.27</c:v>
                </c:pt>
                <c:pt idx="4">
                  <c:v>93.29</c:v>
                </c:pt>
              </c:numCache>
            </c:numRef>
          </c:val>
          <c:extLst>
            <c:ext xmlns:c16="http://schemas.microsoft.com/office/drawing/2014/chart" uri="{C3380CC4-5D6E-409C-BE32-E72D297353CC}">
              <c16:uniqueId val="{00000000-6BF8-4440-9D61-52FC3C7AF58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94.01</c:v>
                </c:pt>
                <c:pt idx="4">
                  <c:v>94.14</c:v>
                </c:pt>
              </c:numCache>
            </c:numRef>
          </c:val>
          <c:smooth val="0"/>
          <c:extLst>
            <c:ext xmlns:c16="http://schemas.microsoft.com/office/drawing/2014/chart" uri="{C3380CC4-5D6E-409C-BE32-E72D297353CC}">
              <c16:uniqueId val="{00000001-6BF8-4440-9D61-52FC3C7AF58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100.61</c:v>
                </c:pt>
                <c:pt idx="4">
                  <c:v>100</c:v>
                </c:pt>
              </c:numCache>
            </c:numRef>
          </c:val>
          <c:extLst>
            <c:ext xmlns:c16="http://schemas.microsoft.com/office/drawing/2014/chart" uri="{C3380CC4-5D6E-409C-BE32-E72D297353CC}">
              <c16:uniqueId val="{00000000-8C96-4704-B74E-3EDC1123857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101.63</c:v>
                </c:pt>
                <c:pt idx="4">
                  <c:v>100.14</c:v>
                </c:pt>
              </c:numCache>
            </c:numRef>
          </c:val>
          <c:smooth val="0"/>
          <c:extLst>
            <c:ext xmlns:c16="http://schemas.microsoft.com/office/drawing/2014/chart" uri="{C3380CC4-5D6E-409C-BE32-E72D297353CC}">
              <c16:uniqueId val="{00000001-8C96-4704-B74E-3EDC1123857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6.64</c:v>
                </c:pt>
                <c:pt idx="4">
                  <c:v>12.99</c:v>
                </c:pt>
              </c:numCache>
            </c:numRef>
          </c:val>
          <c:extLst>
            <c:ext xmlns:c16="http://schemas.microsoft.com/office/drawing/2014/chart" uri="{C3380CC4-5D6E-409C-BE32-E72D297353CC}">
              <c16:uniqueId val="{00000000-3D33-4F19-A44F-3C5EEA932EB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31.96</c:v>
                </c:pt>
                <c:pt idx="4">
                  <c:v>34.17</c:v>
                </c:pt>
              </c:numCache>
            </c:numRef>
          </c:val>
          <c:smooth val="0"/>
          <c:extLst>
            <c:ext xmlns:c16="http://schemas.microsoft.com/office/drawing/2014/chart" uri="{C3380CC4-5D6E-409C-BE32-E72D297353CC}">
              <c16:uniqueId val="{00000001-3D33-4F19-A44F-3C5EEA932EB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59E-4FE8-A4C5-13B01572818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0.93</c:v>
                </c:pt>
                <c:pt idx="4">
                  <c:v>1.04</c:v>
                </c:pt>
              </c:numCache>
            </c:numRef>
          </c:val>
          <c:smooth val="0"/>
          <c:extLst>
            <c:ext xmlns:c16="http://schemas.microsoft.com/office/drawing/2014/chart" uri="{C3380CC4-5D6E-409C-BE32-E72D297353CC}">
              <c16:uniqueId val="{00000001-459E-4FE8-A4C5-13B01572818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022-49C7-BD3F-A36DC5E8A40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9.1</c:v>
                </c:pt>
                <c:pt idx="4">
                  <c:v>10.71</c:v>
                </c:pt>
              </c:numCache>
            </c:numRef>
          </c:val>
          <c:smooth val="0"/>
          <c:extLst>
            <c:ext xmlns:c16="http://schemas.microsoft.com/office/drawing/2014/chart" uri="{C3380CC4-5D6E-409C-BE32-E72D297353CC}">
              <c16:uniqueId val="{00000001-2022-49C7-BD3F-A36DC5E8A40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107.36</c:v>
                </c:pt>
                <c:pt idx="4">
                  <c:v>102.37</c:v>
                </c:pt>
              </c:numCache>
            </c:numRef>
          </c:val>
          <c:extLst>
            <c:ext xmlns:c16="http://schemas.microsoft.com/office/drawing/2014/chart" uri="{C3380CC4-5D6E-409C-BE32-E72D297353CC}">
              <c16:uniqueId val="{00000000-DD2B-41EA-A359-2AE5C79EFDB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101.14</c:v>
                </c:pt>
                <c:pt idx="4">
                  <c:v>104.74</c:v>
                </c:pt>
              </c:numCache>
            </c:numRef>
          </c:val>
          <c:smooth val="0"/>
          <c:extLst>
            <c:ext xmlns:c16="http://schemas.microsoft.com/office/drawing/2014/chart" uri="{C3380CC4-5D6E-409C-BE32-E72D297353CC}">
              <c16:uniqueId val="{00000001-DD2B-41EA-A359-2AE5C79EFDB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4.38</c:v>
                </c:pt>
                <c:pt idx="4">
                  <c:v>2.71</c:v>
                </c:pt>
              </c:numCache>
            </c:numRef>
          </c:val>
          <c:extLst>
            <c:ext xmlns:c16="http://schemas.microsoft.com/office/drawing/2014/chart" uri="{C3380CC4-5D6E-409C-BE32-E72D297353CC}">
              <c16:uniqueId val="{00000000-8EC0-4594-9BCD-C4E46013CC0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255.67</c:v>
                </c:pt>
                <c:pt idx="4">
                  <c:v>242.44</c:v>
                </c:pt>
              </c:numCache>
            </c:numRef>
          </c:val>
          <c:smooth val="0"/>
          <c:extLst>
            <c:ext xmlns:c16="http://schemas.microsoft.com/office/drawing/2014/chart" uri="{C3380CC4-5D6E-409C-BE32-E72D297353CC}">
              <c16:uniqueId val="{00000001-8EC0-4594-9BCD-C4E46013CC0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3CB-49A7-A54B-7D737CC30A7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33CB-49A7-A54B-7D737CC30A7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35.520000000000003</c:v>
                </c:pt>
                <c:pt idx="4">
                  <c:v>35.39</c:v>
                </c:pt>
              </c:numCache>
            </c:numRef>
          </c:val>
          <c:extLst>
            <c:ext xmlns:c16="http://schemas.microsoft.com/office/drawing/2014/chart" uri="{C3380CC4-5D6E-409C-BE32-E72D297353CC}">
              <c16:uniqueId val="{00000000-EF48-4294-BAA0-35B44C2DE56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50.67</c:v>
                </c:pt>
                <c:pt idx="4">
                  <c:v>48.7</c:v>
                </c:pt>
              </c:numCache>
            </c:numRef>
          </c:val>
          <c:smooth val="0"/>
          <c:extLst>
            <c:ext xmlns:c16="http://schemas.microsoft.com/office/drawing/2014/chart" uri="{C3380CC4-5D6E-409C-BE32-E72D297353CC}">
              <c16:uniqueId val="{00000001-EF48-4294-BAA0-35B44C2DE56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【100.18】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4" zoomScaleNormal="100" workbookViewId="0">
      <selection activeCell="BL45" sqref="BL45:BZ4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神奈川県</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流域下水道</v>
      </c>
      <c r="Q8" s="40"/>
      <c r="R8" s="40"/>
      <c r="S8" s="40"/>
      <c r="T8" s="40"/>
      <c r="U8" s="40"/>
      <c r="V8" s="40"/>
      <c r="W8" s="40" t="str">
        <f>データ!L6</f>
        <v>E1</v>
      </c>
      <c r="X8" s="40"/>
      <c r="Y8" s="40"/>
      <c r="Z8" s="40"/>
      <c r="AA8" s="40"/>
      <c r="AB8" s="40"/>
      <c r="AC8" s="40"/>
      <c r="AD8" s="41" t="str">
        <f>データ!$M$6</f>
        <v>非設置</v>
      </c>
      <c r="AE8" s="41"/>
      <c r="AF8" s="41"/>
      <c r="AG8" s="41"/>
      <c r="AH8" s="41"/>
      <c r="AI8" s="41"/>
      <c r="AJ8" s="41"/>
      <c r="AK8" s="3"/>
      <c r="AL8" s="42">
        <f>データ!S6</f>
        <v>9215210</v>
      </c>
      <c r="AM8" s="42"/>
      <c r="AN8" s="42"/>
      <c r="AO8" s="42"/>
      <c r="AP8" s="42"/>
      <c r="AQ8" s="42"/>
      <c r="AR8" s="42"/>
      <c r="AS8" s="42"/>
      <c r="AT8" s="35">
        <f>データ!T6</f>
        <v>2416.11</v>
      </c>
      <c r="AU8" s="35"/>
      <c r="AV8" s="35"/>
      <c r="AW8" s="35"/>
      <c r="AX8" s="35"/>
      <c r="AY8" s="35"/>
      <c r="AZ8" s="35"/>
      <c r="BA8" s="35"/>
      <c r="BB8" s="35">
        <f>データ!U6</f>
        <v>3814.07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85.89</v>
      </c>
      <c r="J10" s="35"/>
      <c r="K10" s="35"/>
      <c r="L10" s="35"/>
      <c r="M10" s="35"/>
      <c r="N10" s="35"/>
      <c r="O10" s="35"/>
      <c r="P10" s="35">
        <f>データ!P6</f>
        <v>92.72</v>
      </c>
      <c r="Q10" s="35"/>
      <c r="R10" s="35"/>
      <c r="S10" s="35"/>
      <c r="T10" s="35"/>
      <c r="U10" s="35"/>
      <c r="V10" s="35"/>
      <c r="W10" s="35">
        <f>データ!Q6</f>
        <v>107.65</v>
      </c>
      <c r="X10" s="35"/>
      <c r="Y10" s="35"/>
      <c r="Z10" s="35"/>
      <c r="AA10" s="35"/>
      <c r="AB10" s="35"/>
      <c r="AC10" s="35"/>
      <c r="AD10" s="42">
        <f>データ!R6</f>
        <v>0</v>
      </c>
      <c r="AE10" s="42"/>
      <c r="AF10" s="42"/>
      <c r="AG10" s="42"/>
      <c r="AH10" s="42"/>
      <c r="AI10" s="42"/>
      <c r="AJ10" s="42"/>
      <c r="AK10" s="2"/>
      <c r="AL10" s="42">
        <f>データ!V6</f>
        <v>2742100</v>
      </c>
      <c r="AM10" s="42"/>
      <c r="AN10" s="42"/>
      <c r="AO10" s="42"/>
      <c r="AP10" s="42"/>
      <c r="AQ10" s="42"/>
      <c r="AR10" s="42"/>
      <c r="AS10" s="42"/>
      <c r="AT10" s="35">
        <f>データ!W6</f>
        <v>364.63</v>
      </c>
      <c r="AU10" s="35"/>
      <c r="AV10" s="35"/>
      <c r="AW10" s="35"/>
      <c r="AX10" s="35"/>
      <c r="AY10" s="35"/>
      <c r="AZ10" s="35"/>
      <c r="BA10" s="35"/>
      <c r="BB10" s="35">
        <f>データ!X6</f>
        <v>7520.23</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【100.18】</v>
      </c>
      <c r="F85" s="12" t="str">
        <f>データ!AT6</f>
        <v>【10.64】</v>
      </c>
      <c r="G85" s="12" t="str">
        <f>データ!BE6</f>
        <v>【104.34】</v>
      </c>
      <c r="H85" s="12" t="str">
        <f>データ!BP6</f>
        <v>【245.36】</v>
      </c>
      <c r="I85" s="12" t="str">
        <f>データ!CA6</f>
        <v>【0.00】</v>
      </c>
      <c r="J85" s="12" t="str">
        <f>データ!CL6</f>
        <v>【48.89】</v>
      </c>
      <c r="K85" s="12" t="str">
        <f>データ!CW6</f>
        <v>【68.03】</v>
      </c>
      <c r="L85" s="12" t="str">
        <f>データ!DH6</f>
        <v>【94.07】</v>
      </c>
      <c r="M85" s="12" t="str">
        <f>データ!DS6</f>
        <v>【33.95】</v>
      </c>
      <c r="N85" s="12" t="str">
        <f>データ!ED6</f>
        <v>【1.02】</v>
      </c>
      <c r="O85" s="12" t="str">
        <f>データ!EO6</f>
        <v>【0.10】</v>
      </c>
    </row>
  </sheetData>
  <sheetProtection algorithmName="SHA-512" hashValue="RZvgx/qqiNMz8edUt6S+F9Ci7TYVKTiKdhe8TK5J3Twe0Rq9sX6CkvxRk+5YZhtpOE2OJXv5whYV2b0/qRGmJw==" saltValue="q3PygnITjETCZJtfrLQsJ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140007</v>
      </c>
      <c r="D6" s="19">
        <f t="shared" si="3"/>
        <v>46</v>
      </c>
      <c r="E6" s="19">
        <f t="shared" si="3"/>
        <v>17</v>
      </c>
      <c r="F6" s="19">
        <f t="shared" si="3"/>
        <v>3</v>
      </c>
      <c r="G6" s="19">
        <f t="shared" si="3"/>
        <v>0</v>
      </c>
      <c r="H6" s="19" t="str">
        <f t="shared" si="3"/>
        <v>神奈川県</v>
      </c>
      <c r="I6" s="19" t="str">
        <f t="shared" si="3"/>
        <v>法適用</v>
      </c>
      <c r="J6" s="19" t="str">
        <f t="shared" si="3"/>
        <v>下水道事業</v>
      </c>
      <c r="K6" s="19" t="str">
        <f t="shared" si="3"/>
        <v>流域下水道</v>
      </c>
      <c r="L6" s="19" t="str">
        <f t="shared" si="3"/>
        <v>E1</v>
      </c>
      <c r="M6" s="19" t="str">
        <f t="shared" si="3"/>
        <v>非設置</v>
      </c>
      <c r="N6" s="20" t="str">
        <f t="shared" si="3"/>
        <v>-</v>
      </c>
      <c r="O6" s="20">
        <f t="shared" si="3"/>
        <v>85.89</v>
      </c>
      <c r="P6" s="20">
        <f t="shared" si="3"/>
        <v>92.72</v>
      </c>
      <c r="Q6" s="20">
        <f t="shared" si="3"/>
        <v>107.65</v>
      </c>
      <c r="R6" s="20">
        <f t="shared" si="3"/>
        <v>0</v>
      </c>
      <c r="S6" s="20">
        <f t="shared" si="3"/>
        <v>9215210</v>
      </c>
      <c r="T6" s="20">
        <f t="shared" si="3"/>
        <v>2416.11</v>
      </c>
      <c r="U6" s="20">
        <f t="shared" si="3"/>
        <v>3814.07</v>
      </c>
      <c r="V6" s="20">
        <f t="shared" si="3"/>
        <v>2742100</v>
      </c>
      <c r="W6" s="20">
        <f t="shared" si="3"/>
        <v>364.63</v>
      </c>
      <c r="X6" s="20">
        <f t="shared" si="3"/>
        <v>7520.23</v>
      </c>
      <c r="Y6" s="21" t="str">
        <f>IF(Y7="",NA(),Y7)</f>
        <v>-</v>
      </c>
      <c r="Z6" s="21" t="str">
        <f t="shared" ref="Z6:AH6" si="4">IF(Z7="",NA(),Z7)</f>
        <v>-</v>
      </c>
      <c r="AA6" s="21" t="str">
        <f t="shared" si="4"/>
        <v>-</v>
      </c>
      <c r="AB6" s="21">
        <f t="shared" si="4"/>
        <v>100.61</v>
      </c>
      <c r="AC6" s="21">
        <f t="shared" si="4"/>
        <v>100</v>
      </c>
      <c r="AD6" s="21" t="str">
        <f t="shared" si="4"/>
        <v>-</v>
      </c>
      <c r="AE6" s="21" t="str">
        <f t="shared" si="4"/>
        <v>-</v>
      </c>
      <c r="AF6" s="21" t="str">
        <f t="shared" si="4"/>
        <v>-</v>
      </c>
      <c r="AG6" s="21">
        <f t="shared" si="4"/>
        <v>101.63</v>
      </c>
      <c r="AH6" s="21">
        <f t="shared" si="4"/>
        <v>100.14</v>
      </c>
      <c r="AI6" s="20" t="str">
        <f>IF(AI7="","",IF(AI7="-","【-】","【"&amp;SUBSTITUTE(TEXT(AI7,"#,##0.00"),"-","△")&amp;"】"))</f>
        <v>【100.18】</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9.1</v>
      </c>
      <c r="AS6" s="21">
        <f t="shared" si="5"/>
        <v>10.71</v>
      </c>
      <c r="AT6" s="20" t="str">
        <f>IF(AT7="","",IF(AT7="-","【-】","【"&amp;SUBSTITUTE(TEXT(AT7,"#,##0.00"),"-","△")&amp;"】"))</f>
        <v>【10.64】</v>
      </c>
      <c r="AU6" s="21" t="str">
        <f>IF(AU7="",NA(),AU7)</f>
        <v>-</v>
      </c>
      <c r="AV6" s="21" t="str">
        <f t="shared" ref="AV6:BD6" si="6">IF(AV7="",NA(),AV7)</f>
        <v>-</v>
      </c>
      <c r="AW6" s="21" t="str">
        <f t="shared" si="6"/>
        <v>-</v>
      </c>
      <c r="AX6" s="21">
        <f t="shared" si="6"/>
        <v>107.36</v>
      </c>
      <c r="AY6" s="21">
        <f t="shared" si="6"/>
        <v>102.37</v>
      </c>
      <c r="AZ6" s="21" t="str">
        <f t="shared" si="6"/>
        <v>-</v>
      </c>
      <c r="BA6" s="21" t="str">
        <f t="shared" si="6"/>
        <v>-</v>
      </c>
      <c r="BB6" s="21" t="str">
        <f t="shared" si="6"/>
        <v>-</v>
      </c>
      <c r="BC6" s="21">
        <f t="shared" si="6"/>
        <v>101.14</v>
      </c>
      <c r="BD6" s="21">
        <f t="shared" si="6"/>
        <v>104.74</v>
      </c>
      <c r="BE6" s="20" t="str">
        <f>IF(BE7="","",IF(BE7="-","【-】","【"&amp;SUBSTITUTE(TEXT(BE7,"#,##0.00"),"-","△")&amp;"】"))</f>
        <v>【104.34】</v>
      </c>
      <c r="BF6" s="21" t="str">
        <f>IF(BF7="",NA(),BF7)</f>
        <v>-</v>
      </c>
      <c r="BG6" s="21" t="str">
        <f t="shared" ref="BG6:BO6" si="7">IF(BG7="",NA(),BG7)</f>
        <v>-</v>
      </c>
      <c r="BH6" s="21" t="str">
        <f t="shared" si="7"/>
        <v>-</v>
      </c>
      <c r="BI6" s="21">
        <f t="shared" si="7"/>
        <v>4.38</v>
      </c>
      <c r="BJ6" s="21">
        <f t="shared" si="7"/>
        <v>2.71</v>
      </c>
      <c r="BK6" s="21" t="str">
        <f t="shared" si="7"/>
        <v>-</v>
      </c>
      <c r="BL6" s="21" t="str">
        <f t="shared" si="7"/>
        <v>-</v>
      </c>
      <c r="BM6" s="21" t="str">
        <f t="shared" si="7"/>
        <v>-</v>
      </c>
      <c r="BN6" s="21">
        <f t="shared" si="7"/>
        <v>255.67</v>
      </c>
      <c r="BO6" s="21">
        <f t="shared" si="7"/>
        <v>242.44</v>
      </c>
      <c r="BP6" s="20" t="str">
        <f>IF(BP7="","",IF(BP7="-","【-】","【"&amp;SUBSTITUTE(TEXT(BP7,"#,##0.00"),"-","△")&amp;"】"))</f>
        <v>【245.36】</v>
      </c>
      <c r="BQ6" s="21" t="str">
        <f>IF(BQ7="",NA(),BQ7)</f>
        <v>-</v>
      </c>
      <c r="BR6" s="21" t="str">
        <f t="shared" ref="BR6:BZ6" si="8">IF(BR7="",NA(),BR7)</f>
        <v>-</v>
      </c>
      <c r="BS6" s="21" t="str">
        <f t="shared" si="8"/>
        <v>-</v>
      </c>
      <c r="BT6" s="20">
        <f t="shared" si="8"/>
        <v>0</v>
      </c>
      <c r="BU6" s="20">
        <f t="shared" si="8"/>
        <v>0</v>
      </c>
      <c r="BV6" s="21" t="str">
        <f t="shared" si="8"/>
        <v>-</v>
      </c>
      <c r="BW6" s="21" t="str">
        <f t="shared" si="8"/>
        <v>-</v>
      </c>
      <c r="BX6" s="21" t="str">
        <f t="shared" si="8"/>
        <v>-</v>
      </c>
      <c r="BY6" s="20">
        <f t="shared" si="8"/>
        <v>0</v>
      </c>
      <c r="BZ6" s="20">
        <f t="shared" si="8"/>
        <v>0</v>
      </c>
      <c r="CA6" s="20" t="str">
        <f>IF(CA7="","",IF(CA7="-","【-】","【"&amp;SUBSTITUTE(TEXT(CA7,"#,##0.00"),"-","△")&amp;"】"))</f>
        <v>【0.00】</v>
      </c>
      <c r="CB6" s="21" t="str">
        <f>IF(CB7="",NA(),CB7)</f>
        <v>-</v>
      </c>
      <c r="CC6" s="21" t="str">
        <f t="shared" ref="CC6:CK6" si="9">IF(CC7="",NA(),CC7)</f>
        <v>-</v>
      </c>
      <c r="CD6" s="21" t="str">
        <f t="shared" si="9"/>
        <v>-</v>
      </c>
      <c r="CE6" s="21">
        <f t="shared" si="9"/>
        <v>35.520000000000003</v>
      </c>
      <c r="CF6" s="21">
        <f t="shared" si="9"/>
        <v>35.39</v>
      </c>
      <c r="CG6" s="21" t="str">
        <f t="shared" si="9"/>
        <v>-</v>
      </c>
      <c r="CH6" s="21" t="str">
        <f t="shared" si="9"/>
        <v>-</v>
      </c>
      <c r="CI6" s="21" t="str">
        <f t="shared" si="9"/>
        <v>-</v>
      </c>
      <c r="CJ6" s="21">
        <f t="shared" si="9"/>
        <v>50.67</v>
      </c>
      <c r="CK6" s="21">
        <f t="shared" si="9"/>
        <v>48.7</v>
      </c>
      <c r="CL6" s="20" t="str">
        <f>IF(CL7="","",IF(CL7="-","【-】","【"&amp;SUBSTITUTE(TEXT(CL7,"#,##0.00"),"-","△")&amp;"】"))</f>
        <v>【48.89】</v>
      </c>
      <c r="CM6" s="21" t="str">
        <f>IF(CM7="",NA(),CM7)</f>
        <v>-</v>
      </c>
      <c r="CN6" s="21" t="str">
        <f t="shared" ref="CN6:CV6" si="10">IF(CN7="",NA(),CN7)</f>
        <v>-</v>
      </c>
      <c r="CO6" s="21" t="str">
        <f t="shared" si="10"/>
        <v>-</v>
      </c>
      <c r="CP6" s="21">
        <f t="shared" si="10"/>
        <v>72.16</v>
      </c>
      <c r="CQ6" s="21">
        <f t="shared" si="10"/>
        <v>72.06</v>
      </c>
      <c r="CR6" s="21" t="str">
        <f t="shared" si="10"/>
        <v>-</v>
      </c>
      <c r="CS6" s="21" t="str">
        <f t="shared" si="10"/>
        <v>-</v>
      </c>
      <c r="CT6" s="21" t="str">
        <f t="shared" si="10"/>
        <v>-</v>
      </c>
      <c r="CU6" s="21">
        <f t="shared" si="10"/>
        <v>68.2</v>
      </c>
      <c r="CV6" s="21">
        <f t="shared" si="10"/>
        <v>68.05</v>
      </c>
      <c r="CW6" s="20" t="str">
        <f>IF(CW7="","",IF(CW7="-","【-】","【"&amp;SUBSTITUTE(TEXT(CW7,"#,##0.00"),"-","△")&amp;"】"))</f>
        <v>【68.03】</v>
      </c>
      <c r="CX6" s="21" t="str">
        <f>IF(CX7="",NA(),CX7)</f>
        <v>-</v>
      </c>
      <c r="CY6" s="21" t="str">
        <f t="shared" ref="CY6:DG6" si="11">IF(CY7="",NA(),CY7)</f>
        <v>-</v>
      </c>
      <c r="CZ6" s="21" t="str">
        <f t="shared" si="11"/>
        <v>-</v>
      </c>
      <c r="DA6" s="21">
        <f t="shared" si="11"/>
        <v>93.27</v>
      </c>
      <c r="DB6" s="21">
        <f t="shared" si="11"/>
        <v>93.29</v>
      </c>
      <c r="DC6" s="21" t="str">
        <f t="shared" si="11"/>
        <v>-</v>
      </c>
      <c r="DD6" s="21" t="str">
        <f t="shared" si="11"/>
        <v>-</v>
      </c>
      <c r="DE6" s="21" t="str">
        <f t="shared" si="11"/>
        <v>-</v>
      </c>
      <c r="DF6" s="21">
        <f t="shared" si="11"/>
        <v>94.01</v>
      </c>
      <c r="DG6" s="21">
        <f t="shared" si="11"/>
        <v>94.14</v>
      </c>
      <c r="DH6" s="20" t="str">
        <f>IF(DH7="","",IF(DH7="-","【-】","【"&amp;SUBSTITUTE(TEXT(DH7,"#,##0.00"),"-","△")&amp;"】"))</f>
        <v>【94.07】</v>
      </c>
      <c r="DI6" s="21" t="str">
        <f>IF(DI7="",NA(),DI7)</f>
        <v>-</v>
      </c>
      <c r="DJ6" s="21" t="str">
        <f t="shared" ref="DJ6:DR6" si="12">IF(DJ7="",NA(),DJ7)</f>
        <v>-</v>
      </c>
      <c r="DK6" s="21" t="str">
        <f t="shared" si="12"/>
        <v>-</v>
      </c>
      <c r="DL6" s="21">
        <f t="shared" si="12"/>
        <v>6.64</v>
      </c>
      <c r="DM6" s="21">
        <f t="shared" si="12"/>
        <v>12.99</v>
      </c>
      <c r="DN6" s="21" t="str">
        <f t="shared" si="12"/>
        <v>-</v>
      </c>
      <c r="DO6" s="21" t="str">
        <f t="shared" si="12"/>
        <v>-</v>
      </c>
      <c r="DP6" s="21" t="str">
        <f t="shared" si="12"/>
        <v>-</v>
      </c>
      <c r="DQ6" s="21">
        <f t="shared" si="12"/>
        <v>31.96</v>
      </c>
      <c r="DR6" s="21">
        <f t="shared" si="12"/>
        <v>34.17</v>
      </c>
      <c r="DS6" s="20" t="str">
        <f>IF(DS7="","",IF(DS7="-","【-】","【"&amp;SUBSTITUTE(TEXT(DS7,"#,##0.00"),"-","△")&amp;"】"))</f>
        <v>【33.95】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0.93</v>
      </c>
      <c r="EC6" s="21">
        <f t="shared" si="13"/>
        <v>1.04</v>
      </c>
      <c r="ED6" s="20" t="str">
        <f>IF(ED7="","",IF(ED7="-","【-】","【"&amp;SUBSTITUTE(TEXT(ED7,"#,##0.00"),"-","△")&amp;"】"))</f>
        <v>【1.02】</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1.87</v>
      </c>
      <c r="EN6" s="21">
        <f t="shared" si="14"/>
        <v>0.1</v>
      </c>
      <c r="EO6" s="20" t="str">
        <f>IF(EO7="","",IF(EO7="-","【-】","【"&amp;SUBSTITUTE(TEXT(EO7,"#,##0.00"),"-","△")&amp;"】"))</f>
        <v>【0.10】</v>
      </c>
    </row>
    <row r="7" spans="1:148" s="22" customFormat="1" x14ac:dyDescent="0.2">
      <c r="A7" s="14"/>
      <c r="B7" s="23">
        <v>2021</v>
      </c>
      <c r="C7" s="23">
        <v>140007</v>
      </c>
      <c r="D7" s="23">
        <v>46</v>
      </c>
      <c r="E7" s="23">
        <v>17</v>
      </c>
      <c r="F7" s="23">
        <v>3</v>
      </c>
      <c r="G7" s="23">
        <v>0</v>
      </c>
      <c r="H7" s="23" t="s">
        <v>96</v>
      </c>
      <c r="I7" s="23" t="s">
        <v>97</v>
      </c>
      <c r="J7" s="23" t="s">
        <v>98</v>
      </c>
      <c r="K7" s="23" t="s">
        <v>99</v>
      </c>
      <c r="L7" s="23" t="s">
        <v>100</v>
      </c>
      <c r="M7" s="23" t="s">
        <v>101</v>
      </c>
      <c r="N7" s="24" t="s">
        <v>102</v>
      </c>
      <c r="O7" s="24">
        <v>85.89</v>
      </c>
      <c r="P7" s="24">
        <v>92.72</v>
      </c>
      <c r="Q7" s="24">
        <v>107.65</v>
      </c>
      <c r="R7" s="24">
        <v>0</v>
      </c>
      <c r="S7" s="24">
        <v>9215210</v>
      </c>
      <c r="T7" s="24">
        <v>2416.11</v>
      </c>
      <c r="U7" s="24">
        <v>3814.07</v>
      </c>
      <c r="V7" s="24">
        <v>2742100</v>
      </c>
      <c r="W7" s="24">
        <v>364.63</v>
      </c>
      <c r="X7" s="24">
        <v>7520.23</v>
      </c>
      <c r="Y7" s="24" t="s">
        <v>102</v>
      </c>
      <c r="Z7" s="24" t="s">
        <v>102</v>
      </c>
      <c r="AA7" s="24" t="s">
        <v>102</v>
      </c>
      <c r="AB7" s="24">
        <v>100.61</v>
      </c>
      <c r="AC7" s="24">
        <v>100</v>
      </c>
      <c r="AD7" s="24" t="s">
        <v>102</v>
      </c>
      <c r="AE7" s="24" t="s">
        <v>102</v>
      </c>
      <c r="AF7" s="24" t="s">
        <v>102</v>
      </c>
      <c r="AG7" s="24">
        <v>101.63</v>
      </c>
      <c r="AH7" s="24">
        <v>100.14</v>
      </c>
      <c r="AI7" s="24">
        <v>100.18</v>
      </c>
      <c r="AJ7" s="24" t="s">
        <v>102</v>
      </c>
      <c r="AK7" s="24" t="s">
        <v>102</v>
      </c>
      <c r="AL7" s="24" t="s">
        <v>102</v>
      </c>
      <c r="AM7" s="24">
        <v>0</v>
      </c>
      <c r="AN7" s="24">
        <v>0</v>
      </c>
      <c r="AO7" s="24" t="s">
        <v>102</v>
      </c>
      <c r="AP7" s="24" t="s">
        <v>102</v>
      </c>
      <c r="AQ7" s="24" t="s">
        <v>102</v>
      </c>
      <c r="AR7" s="24">
        <v>9.1</v>
      </c>
      <c r="AS7" s="24">
        <v>10.71</v>
      </c>
      <c r="AT7" s="24">
        <v>10.64</v>
      </c>
      <c r="AU7" s="24" t="s">
        <v>102</v>
      </c>
      <c r="AV7" s="24" t="s">
        <v>102</v>
      </c>
      <c r="AW7" s="24" t="s">
        <v>102</v>
      </c>
      <c r="AX7" s="24">
        <v>107.36</v>
      </c>
      <c r="AY7" s="24">
        <v>102.37</v>
      </c>
      <c r="AZ7" s="24" t="s">
        <v>102</v>
      </c>
      <c r="BA7" s="24" t="s">
        <v>102</v>
      </c>
      <c r="BB7" s="24" t="s">
        <v>102</v>
      </c>
      <c r="BC7" s="24">
        <v>101.14</v>
      </c>
      <c r="BD7" s="24">
        <v>104.74</v>
      </c>
      <c r="BE7" s="24">
        <v>104.34</v>
      </c>
      <c r="BF7" s="24" t="s">
        <v>102</v>
      </c>
      <c r="BG7" s="24" t="s">
        <v>102</v>
      </c>
      <c r="BH7" s="24" t="s">
        <v>102</v>
      </c>
      <c r="BI7" s="24">
        <v>4.38</v>
      </c>
      <c r="BJ7" s="24">
        <v>2.71</v>
      </c>
      <c r="BK7" s="24" t="s">
        <v>102</v>
      </c>
      <c r="BL7" s="24" t="s">
        <v>102</v>
      </c>
      <c r="BM7" s="24" t="s">
        <v>102</v>
      </c>
      <c r="BN7" s="24">
        <v>255.67</v>
      </c>
      <c r="BO7" s="24">
        <v>242.44</v>
      </c>
      <c r="BP7" s="24">
        <v>245.36</v>
      </c>
      <c r="BQ7" s="24" t="s">
        <v>102</v>
      </c>
      <c r="BR7" s="24" t="s">
        <v>102</v>
      </c>
      <c r="BS7" s="24" t="s">
        <v>102</v>
      </c>
      <c r="BT7" s="24">
        <v>0</v>
      </c>
      <c r="BU7" s="24">
        <v>0</v>
      </c>
      <c r="BV7" s="24" t="s">
        <v>102</v>
      </c>
      <c r="BW7" s="24" t="s">
        <v>102</v>
      </c>
      <c r="BX7" s="24" t="s">
        <v>102</v>
      </c>
      <c r="BY7" s="24">
        <v>0</v>
      </c>
      <c r="BZ7" s="24">
        <v>0</v>
      </c>
      <c r="CA7" s="24">
        <v>0</v>
      </c>
      <c r="CB7" s="24" t="s">
        <v>102</v>
      </c>
      <c r="CC7" s="24" t="s">
        <v>102</v>
      </c>
      <c r="CD7" s="24" t="s">
        <v>102</v>
      </c>
      <c r="CE7" s="24">
        <v>35.520000000000003</v>
      </c>
      <c r="CF7" s="24">
        <v>35.39</v>
      </c>
      <c r="CG7" s="24" t="s">
        <v>102</v>
      </c>
      <c r="CH7" s="24" t="s">
        <v>102</v>
      </c>
      <c r="CI7" s="24" t="s">
        <v>102</v>
      </c>
      <c r="CJ7" s="24">
        <v>50.67</v>
      </c>
      <c r="CK7" s="24">
        <v>48.7</v>
      </c>
      <c r="CL7" s="24">
        <v>48.89</v>
      </c>
      <c r="CM7" s="24" t="s">
        <v>102</v>
      </c>
      <c r="CN7" s="24" t="s">
        <v>102</v>
      </c>
      <c r="CO7" s="24" t="s">
        <v>102</v>
      </c>
      <c r="CP7" s="24">
        <v>72.16</v>
      </c>
      <c r="CQ7" s="24">
        <v>72.06</v>
      </c>
      <c r="CR7" s="24" t="s">
        <v>102</v>
      </c>
      <c r="CS7" s="24" t="s">
        <v>102</v>
      </c>
      <c r="CT7" s="24" t="s">
        <v>102</v>
      </c>
      <c r="CU7" s="24">
        <v>68.2</v>
      </c>
      <c r="CV7" s="24">
        <v>68.05</v>
      </c>
      <c r="CW7" s="24">
        <v>68.03</v>
      </c>
      <c r="CX7" s="24" t="s">
        <v>102</v>
      </c>
      <c r="CY7" s="24" t="s">
        <v>102</v>
      </c>
      <c r="CZ7" s="24" t="s">
        <v>102</v>
      </c>
      <c r="DA7" s="24">
        <v>93.27</v>
      </c>
      <c r="DB7" s="24">
        <v>93.29</v>
      </c>
      <c r="DC7" s="24" t="s">
        <v>102</v>
      </c>
      <c r="DD7" s="24" t="s">
        <v>102</v>
      </c>
      <c r="DE7" s="24" t="s">
        <v>102</v>
      </c>
      <c r="DF7" s="24">
        <v>94.01</v>
      </c>
      <c r="DG7" s="24">
        <v>94.14</v>
      </c>
      <c r="DH7" s="24">
        <v>94.07</v>
      </c>
      <c r="DI7" s="24" t="s">
        <v>102</v>
      </c>
      <c r="DJ7" s="24" t="s">
        <v>102</v>
      </c>
      <c r="DK7" s="24" t="s">
        <v>102</v>
      </c>
      <c r="DL7" s="24">
        <v>6.64</v>
      </c>
      <c r="DM7" s="24">
        <v>12.99</v>
      </c>
      <c r="DN7" s="24" t="s">
        <v>102</v>
      </c>
      <c r="DO7" s="24" t="s">
        <v>102</v>
      </c>
      <c r="DP7" s="24" t="s">
        <v>102</v>
      </c>
      <c r="DQ7" s="24">
        <v>31.96</v>
      </c>
      <c r="DR7" s="24">
        <v>34.17</v>
      </c>
      <c r="DS7" s="24">
        <v>33.950000000000003</v>
      </c>
      <c r="DT7" s="24" t="s">
        <v>102</v>
      </c>
      <c r="DU7" s="24" t="s">
        <v>102</v>
      </c>
      <c r="DV7" s="24" t="s">
        <v>102</v>
      </c>
      <c r="DW7" s="24">
        <v>0</v>
      </c>
      <c r="DX7" s="24">
        <v>0</v>
      </c>
      <c r="DY7" s="24" t="s">
        <v>102</v>
      </c>
      <c r="DZ7" s="24" t="s">
        <v>102</v>
      </c>
      <c r="EA7" s="24" t="s">
        <v>102</v>
      </c>
      <c r="EB7" s="24">
        <v>0.93</v>
      </c>
      <c r="EC7" s="24">
        <v>1.04</v>
      </c>
      <c r="ED7" s="24">
        <v>1.02</v>
      </c>
      <c r="EE7" s="24" t="s">
        <v>102</v>
      </c>
      <c r="EF7" s="24" t="s">
        <v>102</v>
      </c>
      <c r="EG7" s="24" t="s">
        <v>102</v>
      </c>
      <c r="EH7" s="24">
        <v>0</v>
      </c>
      <c r="EI7" s="24">
        <v>0</v>
      </c>
      <c r="EJ7" s="24" t="s">
        <v>102</v>
      </c>
      <c r="EK7" s="24" t="s">
        <v>102</v>
      </c>
      <c r="EL7" s="24" t="s">
        <v>102</v>
      </c>
      <c r="EM7" s="24">
        <v>1.87</v>
      </c>
      <c r="EN7" s="24">
        <v>0.1</v>
      </c>
      <c r="EO7" s="24">
        <v>0.1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2023-01-13T07:27:23Z</cp:lastPrinted>
  <dcterms:created xsi:type="dcterms:W3CDTF">2022-12-01T01:24:57Z</dcterms:created>
  <dcterms:modified xsi:type="dcterms:W3CDTF">2023-01-18T05:35:38Z</dcterms:modified>
  <cp:category/>
</cp:coreProperties>
</file>