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3地方公営企業決算統計\20　経営比較分析表\02 作業\【経営比較分析表】\"/>
    </mc:Choice>
  </mc:AlternateContent>
  <xr:revisionPtr revIDLastSave="0" documentId="13_ncr:1_{993B6B79-7A3F-49B8-BEE8-74AA129255BA}" xr6:coauthVersionLast="36" xr6:coauthVersionMax="36" xr10:uidLastSave="{00000000-0000-0000-0000-000000000000}"/>
  <workbookProtection workbookAlgorithmName="SHA-512" workbookHashValue="P579pucRV8LzcegqN6LbGWRU89jMaHR98eRgrsZFD5LDMDNA/OZYKHUvXmOeQZkdTlHVI83UnCLXZgWIReugSw==" workbookSaltValue="6MsokEu5FrcW6Wx4/lP2Jw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KV79" i="4" s="1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AN80" i="4" s="1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KF55" i="4" s="1"/>
  <c r="DF7" i="5"/>
  <c r="DE7" i="5"/>
  <c r="DD7" i="5"/>
  <c r="DC7" i="5"/>
  <c r="DB7" i="5"/>
  <c r="DA7" i="5"/>
  <c r="CZ7" i="5"/>
  <c r="CY7" i="5"/>
  <c r="HV55" i="4" s="1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AE56" i="4" s="1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KF33" i="4" s="1"/>
  <c r="BN7" i="5"/>
  <c r="BM7" i="5"/>
  <c r="BL7" i="5"/>
  <c r="BK7" i="5"/>
  <c r="BJ7" i="5"/>
  <c r="BI7" i="5"/>
  <c r="BH7" i="5"/>
  <c r="BG7" i="5"/>
  <c r="HV33" i="4" s="1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E34" i="4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LP10" i="4" s="1"/>
  <c r="AD6" i="5"/>
  <c r="AC6" i="5"/>
  <c r="AB6" i="5"/>
  <c r="AA6" i="5"/>
  <c r="Z6" i="5"/>
  <c r="Y6" i="5"/>
  <c r="X6" i="5"/>
  <c r="EG12" i="4" s="1"/>
  <c r="W6" i="5"/>
  <c r="V6" i="5"/>
  <c r="U6" i="5"/>
  <c r="T6" i="5"/>
  <c r="S6" i="5"/>
  <c r="EG10" i="4" s="1"/>
  <c r="R6" i="5"/>
  <c r="Q6" i="5"/>
  <c r="P6" i="5"/>
  <c r="B10" i="4" s="1"/>
  <c r="O6" i="5"/>
  <c r="N6" i="5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G90" i="4"/>
  <c r="F90" i="4"/>
  <c r="E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U80" i="4"/>
  <c r="MH79" i="4"/>
  <c r="LO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P56" i="4"/>
  <c r="MN55" i="4"/>
  <c r="LY55" i="4"/>
  <c r="LJ55" i="4"/>
  <c r="KU55" i="4"/>
  <c r="IZ55" i="4"/>
  <c r="IK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P34" i="4"/>
  <c r="MN33" i="4"/>
  <c r="LY33" i="4"/>
  <c r="LJ33" i="4"/>
  <c r="KU33" i="4"/>
  <c r="IZ33" i="4"/>
  <c r="IK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FZ12" i="4"/>
  <c r="CN12" i="4"/>
  <c r="AU12" i="4"/>
  <c r="B12" i="4"/>
  <c r="JW10" i="4"/>
  <c r="ID10" i="4"/>
  <c r="FZ10" i="4"/>
  <c r="CN10" i="4"/>
  <c r="AU10" i="4"/>
  <c r="LP8" i="4"/>
  <c r="JW8" i="4"/>
  <c r="ID8" i="4"/>
  <c r="FZ8" i="4"/>
  <c r="EG8" i="4"/>
  <c r="CN8" i="4"/>
  <c r="AU8" i="4"/>
  <c r="B8" i="4"/>
  <c r="IZ54" i="4" l="1"/>
  <c r="IZ32" i="4"/>
  <c r="FL54" i="4"/>
  <c r="FL32" i="4"/>
  <c r="CS78" i="4"/>
  <c r="BX54" i="4"/>
  <c r="BX32" i="4"/>
  <c r="MN54" i="4"/>
  <c r="MN32" i="4"/>
  <c r="MH78" i="4"/>
  <c r="HM78" i="4"/>
  <c r="C11" i="5"/>
  <c r="D11" i="5"/>
  <c r="E11" i="5"/>
  <c r="B11" i="5"/>
  <c r="DS32" i="4" l="1"/>
  <c r="AN78" i="4"/>
  <c r="AE54" i="4"/>
  <c r="AE32" i="4"/>
  <c r="KU54" i="4"/>
  <c r="KU32" i="4"/>
  <c r="KC78" i="4"/>
  <c r="HG54" i="4"/>
  <c r="HG32" i="4"/>
  <c r="FH78" i="4"/>
  <c r="DS54" i="4"/>
  <c r="U78" i="4"/>
  <c r="P54" i="4"/>
  <c r="P32" i="4"/>
  <c r="KF54" i="4"/>
  <c r="KF32" i="4"/>
  <c r="JJ78" i="4"/>
  <c r="GR54" i="4"/>
  <c r="GR32" i="4"/>
  <c r="EO78" i="4"/>
  <c r="DD54" i="4"/>
  <c r="DD32" i="4"/>
  <c r="LO78" i="4"/>
  <c r="IK54" i="4"/>
  <c r="GT78" i="4"/>
  <c r="EW54" i="4"/>
  <c r="EW32" i="4"/>
  <c r="BZ78" i="4"/>
  <c r="BI54" i="4"/>
  <c r="BI32" i="4"/>
  <c r="LY54" i="4"/>
  <c r="LY32" i="4"/>
  <c r="IK32" i="4"/>
  <c r="LJ32" i="4"/>
  <c r="KV78" i="4"/>
  <c r="HV54" i="4"/>
  <c r="HV32" i="4"/>
  <c r="GA78" i="4"/>
  <c r="EH54" i="4"/>
  <c r="EH32" i="4"/>
  <c r="BG78" i="4"/>
  <c r="AT54" i="4"/>
  <c r="AT32" i="4"/>
  <c r="LJ54" i="4"/>
</calcChain>
</file>

<file path=xl/sharedStrings.xml><?xml version="1.0" encoding="utf-8"?>
<sst xmlns="http://schemas.openxmlformats.org/spreadsheetml/2006/main" count="327" uniqueCount="183">
  <si>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</si>
  <si>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</si>
  <si>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</si>
  <si>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</si>
  <si>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</si>
  <si>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</si>
  <si>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</si>
  <si>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</si>
  <si>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</si>
  <si>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</si>
  <si>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</si>
  <si>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</si>
  <si>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</si>
  <si>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</si>
  <si>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</si>
  <si>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</si>
  <si>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</si>
  <si>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</si>
  <si>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</si>
  <si>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</si>
  <si>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</si>
  <si>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</si>
  <si>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</si>
  <si>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</si>
  <si>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</si>
  <si>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</si>
  <si>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</si>
  <si>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</si>
  <si>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</si>
  <si>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</si>
  <si>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</si>
  <si>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</si>
  <si>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</si>
  <si>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</si>
  <si>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</si>
  <si>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</si>
  <si>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</si>
  <si>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</si>
  <si>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</si>
  <si>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</si>
  <si>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</si>
  <si>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</si>
  <si>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</si>
  <si>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</si>
  <si>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</si>
  <si>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</si>
  <si>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</si>
  <si>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</si>
  <si>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</si>
  <si>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</si>
  <si>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</si>
  <si>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</si>
  <si>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</si>
  <si>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</si>
  <si>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</si>
  <si>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</si>
  <si>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</si>
  <si>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</si>
  <si>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</si>
  <si>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</si>
  <si>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</si>
  <si>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</si>
  <si>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</si>
  <si>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</si>
  <si>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</si>
  <si>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</si>
  <si>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</si>
  <si>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</si>
  <si>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</si>
  <si>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</si>
  <si>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</si>
  <si>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</si>
  <si>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</si>
  <si>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</si>
  <si>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</si>
  <si>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</si>
  <si>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</si>
  <si>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</si>
  <si>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</si>
  <si>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</si>
  <si>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</si>
  <si>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</si>
  <si>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</si>
  <si>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</si>
  <si>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</si>
  <si>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</si>
  <si>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</si>
  <si>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</si>
  <si>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</si>
  <si>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</si>
  <si>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</si>
  <si>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</si>
  <si>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</si>
  <si>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</si>
  <si>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</si>
  <si>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</si>
  <si>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</si>
  <si>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</si>
  <si>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</si>
  <si>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</si>
  <si>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</si>
  <si>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</si>
  <si>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</si>
  <si>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</si>
  <si>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</si>
  <si>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</si>
  <si>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</si>
  <si>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</si>
  <si>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</si>
  <si>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</si>
  <si>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</si>
  <si>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</si>
  <si>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</si>
  <si>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</si>
  <si>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</si>
  <si>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</si>
  <si>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</si>
  <si>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</si>
  <si>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</si>
  <si>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</si>
  <si>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</si>
  <si>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</si>
  <si>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</si>
  <si>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</si>
  <si>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</si>
  <si>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</si>
  <si>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</si>
  <si>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</si>
  <si>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</si>
  <si>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</si>
  <si>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</si>
  <si>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</si>
  <si>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</si>
  <si>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</si>
  <si>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</si>
  <si>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</si>
  <si>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</si>
  <si>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</si>
  <si>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</si>
  <si>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</si>
  <si>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</si>
  <si>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</si>
  <si>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</si>
  <si>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</si>
  <si>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</si>
  <si>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</si>
  <si>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</si>
  <si>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</si>
  <si>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</si>
  <si>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</si>
  <si>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</si>
  <si>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</si>
  <si>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</si>
  <si>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</si>
  <si>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</si>
  <si>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</si>
  <si>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</si>
  <si>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</si>
  <si>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</si>
  <si>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</si>
  <si>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</si>
  <si>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</si>
  <si>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</si>
  <si>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松代病院</t>
  </si>
  <si>
    <t>条例全部</t>
  </si>
  <si>
    <t>病院事業</t>
  </si>
  <si>
    <t>一般病院</t>
  </si>
  <si>
    <t>50床以上～100床未満</t>
  </si>
  <si>
    <t>自治体職員</t>
  </si>
  <si>
    <t>直営</t>
  </si>
  <si>
    <t>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</si>
  <si>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</si>
  <si>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</si>
  <si>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</si>
  <si>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</si>
  <si>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</si>
  <si>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</si>
  <si>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</si>
  <si>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</si>
  <si>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軽度急性期～慢性期病床の機能を担い、十日町病院との連携のもとプライマリ・ケアと入院医療を担う。</t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</si>
  <si>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</si>
  <si>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</si>
  <si>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r>
      <rPr>
        <sz val="9"/>
        <rFont val="ＭＳ ゴシック"/>
        <family val="3"/>
        <charset val="128"/>
      </rPr>
      <t>　不採算地区病院に該当しており、一般会計繰入金を受けて、経常収支比率は概ね100％を上回るが、医業収支比率の類似病院平均との乖離がある。また、令和2年度以降、新型コロナウイルス感染症の影響もあり、従前よりも病床利用率が低くなっている。一般会計負担縮減の観点から、一層効率的な運営が求められる状況にある。</t>
    </r>
    <r>
      <rPr>
        <sz val="9"/>
        <color theme="1"/>
        <rFont val="ＭＳ ゴシック"/>
        <family val="3"/>
        <charset val="128"/>
      </rPr>
      <t xml:space="preserve">
（各指標の類似病院平均との比較等）
①経常収支比率：同水準
②医業収支比率：数値が低い
④病床利用率：数値が低い
⑤入院患者１人１日当たり収益：数値が低い
⑥外来患者１人１日当たり収益：数値が低い
⑦職員給与費対医業収益比率：数値が高い
⑧材料費対医業収益比率：数値が低い</t>
    </r>
    <rPh sb="76" eb="78">
      <t>イコウ</t>
    </rPh>
    <rPh sb="98" eb="100">
      <t>ジュウゼン</t>
    </rPh>
    <rPh sb="109" eb="110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</si>
</sst>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54.7</c:v>
                </c:pt>
                <c:pt idx="1">
                  <c:v>57.9</c:v>
                </c:pt>
                <c:pt idx="2">
                  <c:v>55.8</c:v>
                </c:pt>
                <c:pt idx="3">
                  <c:v>52.9</c:v>
                </c:pt>
                <c:pt idx="4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F-4C98-B3A1-F1AA3982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66.900000000000006</c:v>
                </c:pt>
                <c:pt idx="2">
                  <c:v>66.099999999999994</c:v>
                </c:pt>
                <c:pt idx="3">
                  <c:v>62.3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F-4C98-B3A1-F1AA3982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F-4718-AF5C-AB9251BB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114.4</c:v>
                </c:pt>
                <c:pt idx="1">
                  <c:v>117</c:v>
                </c:pt>
                <c:pt idx="2">
                  <c:v>118.8</c:v>
                </c:pt>
                <c:pt idx="3">
                  <c:v>136</c:v>
                </c:pt>
                <c:pt idx="4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F-4718-AF5C-AB9251BB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61</c:v>
                </c:pt>
                <c:pt idx="2">
                  <c:v>62.2</c:v>
                </c:pt>
                <c:pt idx="3">
                  <c:v>58.6</c:v>
                </c:pt>
                <c:pt idx="4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8E3-A9B4-9A4A29D6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77</c:v>
                </c:pt>
                <c:pt idx="2">
                  <c:v>77.099999999999994</c:v>
                </c:pt>
                <c:pt idx="3">
                  <c:v>73.8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5-48E3-A9B4-9A4A29D6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100.4</c:v>
                </c:pt>
                <c:pt idx="2">
                  <c:v>99.6</c:v>
                </c:pt>
                <c:pt idx="3">
                  <c:v>101</c:v>
                </c:pt>
                <c:pt idx="4">
                  <c:v>103.9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975-97BF-9B3BF6DB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97.5</c:v>
                </c:pt>
                <c:pt idx="2">
                  <c:v>97.7</c:v>
                </c:pt>
                <c:pt idx="3">
                  <c:v>100.7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6-4975-97BF-9B3BF6DB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70.5</c:v>
                </c:pt>
                <c:pt idx="2">
                  <c:v>72.7</c:v>
                </c:pt>
                <c:pt idx="3">
                  <c:v>74.3</c:v>
                </c:pt>
                <c:pt idx="4">
                  <c:v>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D-435F-AD41-F9FC076F1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53.8</c:v>
                </c:pt>
                <c:pt idx="1">
                  <c:v>56.1</c:v>
                </c:pt>
                <c:pt idx="2">
                  <c:v>56.4</c:v>
                </c:pt>
                <c:pt idx="3">
                  <c:v>56.9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D-435F-AD41-F9FC076F1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74.3</c:v>
                </c:pt>
                <c:pt idx="1">
                  <c:v>75.599999999999994</c:v>
                </c:pt>
                <c:pt idx="2">
                  <c:v>77</c:v>
                </c:pt>
                <c:pt idx="3">
                  <c:v>77.7</c:v>
                </c:pt>
                <c:pt idx="4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F-482B-92D4-A477D4109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73.2</c:v>
                </c:pt>
                <c:pt idx="2">
                  <c:v>73.400000000000006</c:v>
                </c:pt>
                <c:pt idx="3">
                  <c:v>72.5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F-482B-92D4-A477D4109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19846127</c:v>
                </c:pt>
                <c:pt idx="1">
                  <c:v>20142255</c:v>
                </c:pt>
                <c:pt idx="2">
                  <c:v>19981527</c:v>
                </c:pt>
                <c:pt idx="3">
                  <c:v>19859127</c:v>
                </c:pt>
                <c:pt idx="4">
                  <c:v>19859291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F-4BE8-9A64-E77A8FF6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38480542</c:v>
                </c:pt>
                <c:pt idx="1">
                  <c:v>38744035</c:v>
                </c:pt>
                <c:pt idx="2">
                  <c:v>40117620</c:v>
                </c:pt>
                <c:pt idx="3">
                  <c:v>42330999</c:v>
                </c:pt>
                <c:pt idx="4">
                  <c:v>43068047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F-4BE8-9A64-E77A8FF6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12.4</c:v>
                </c:pt>
                <c:pt idx="1">
                  <c:v>12.4</c:v>
                </c:pt>
                <c:pt idx="2">
                  <c:v>12.2</c:v>
                </c:pt>
                <c:pt idx="3">
                  <c:v>12.8</c:v>
                </c:pt>
                <c:pt idx="4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D-4334-AEB7-1394210F2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16.5</c:v>
                </c:pt>
                <c:pt idx="2">
                  <c:v>16</c:v>
                </c:pt>
                <c:pt idx="3">
                  <c:v>15.7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D-4334-AEB7-1394210F2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113.5</c:v>
                </c:pt>
                <c:pt idx="1">
                  <c:v>113.9</c:v>
                </c:pt>
                <c:pt idx="2">
                  <c:v>112.3</c:v>
                </c:pt>
                <c:pt idx="3">
                  <c:v>120.1</c:v>
                </c:pt>
                <c:pt idx="4">
                  <c:v>120.2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A-4CD6-82EB-C975A2A3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71.099999999999994</c:v>
                </c:pt>
                <c:pt idx="2">
                  <c:v>72</c:v>
                </c:pt>
                <c:pt idx="3">
                  <c:v>77.7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A-4CD6-82EB-C975A2A3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7807</c:v>
                </c:pt>
                <c:pt idx="1">
                  <c:v>8447</c:v>
                </c:pt>
                <c:pt idx="2">
                  <c:v>8826</c:v>
                </c:pt>
                <c:pt idx="3">
                  <c:v>8661</c:v>
                </c:pt>
                <c:pt idx="4">
                  <c:v>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3-4B3B-A3BD-828E2C671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8852</c:v>
                </c:pt>
                <c:pt idx="1">
                  <c:v>9060</c:v>
                </c:pt>
                <c:pt idx="2">
                  <c:v>9135</c:v>
                </c:pt>
                <c:pt idx="3">
                  <c:v>9509</c:v>
                </c:pt>
                <c:pt idx="4">
                  <c:v>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3-4B3B-A3BD-828E2C671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28079</c:v>
                </c:pt>
                <c:pt idx="1">
                  <c:v>27230</c:v>
                </c:pt>
                <c:pt idx="2">
                  <c:v>26794</c:v>
                </c:pt>
                <c:pt idx="3">
                  <c:v>26844</c:v>
                </c:pt>
                <c:pt idx="4">
                  <c:v>26768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D-4D10-B2C9-4265A183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25249</c:v>
                </c:pt>
                <c:pt idx="1">
                  <c:v>25711</c:v>
                </c:pt>
                <c:pt idx="2">
                  <c:v>26415</c:v>
                </c:pt>
                <c:pt idx="3">
                  <c:v>27227</c:v>
                </c:pt>
                <c:pt idx="4">
                  <c:v>28176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D-4D10-B2C9-4265A183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CN19" zoomScaleNormal="100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  <c r="IW2" s="149"/>
      <c r="IX2" s="149"/>
      <c r="IY2" s="149"/>
      <c r="IZ2" s="149"/>
      <c r="JA2" s="149"/>
      <c r="JB2" s="149"/>
      <c r="JC2" s="149"/>
      <c r="JD2" s="149"/>
      <c r="JE2" s="149"/>
      <c r="JF2" s="149"/>
      <c r="JG2" s="149"/>
      <c r="JH2" s="149"/>
      <c r="JI2" s="149"/>
      <c r="JJ2" s="149"/>
      <c r="JK2" s="149"/>
      <c r="JL2" s="149"/>
      <c r="JM2" s="149"/>
      <c r="JN2" s="149"/>
      <c r="JO2" s="149"/>
      <c r="JP2" s="149"/>
      <c r="JQ2" s="149"/>
      <c r="JR2" s="149"/>
      <c r="JS2" s="149"/>
      <c r="JT2" s="149"/>
      <c r="JU2" s="149"/>
      <c r="JV2" s="149"/>
      <c r="JW2" s="149"/>
      <c r="JX2" s="149"/>
      <c r="JY2" s="149"/>
      <c r="JZ2" s="149"/>
      <c r="KA2" s="149"/>
      <c r="KB2" s="149"/>
      <c r="KC2" s="149"/>
      <c r="KD2" s="149"/>
      <c r="KE2" s="149"/>
      <c r="KF2" s="149"/>
      <c r="KG2" s="149"/>
      <c r="KH2" s="149"/>
      <c r="KI2" s="149"/>
      <c r="KJ2" s="149"/>
      <c r="KK2" s="149"/>
      <c r="KL2" s="149"/>
      <c r="KM2" s="149"/>
      <c r="KN2" s="149"/>
      <c r="KO2" s="149"/>
      <c r="KP2" s="149"/>
      <c r="KQ2" s="149"/>
      <c r="KR2" s="149"/>
      <c r="KS2" s="149"/>
      <c r="KT2" s="149"/>
      <c r="KU2" s="149"/>
      <c r="KV2" s="149"/>
      <c r="KW2" s="149"/>
      <c r="KX2" s="149"/>
      <c r="KY2" s="149"/>
      <c r="KZ2" s="149"/>
      <c r="LA2" s="149"/>
      <c r="LB2" s="149"/>
      <c r="LC2" s="149"/>
      <c r="LD2" s="149"/>
      <c r="LE2" s="149"/>
      <c r="LF2" s="149"/>
      <c r="LG2" s="149"/>
      <c r="LH2" s="149"/>
      <c r="LI2" s="149"/>
      <c r="LJ2" s="149"/>
      <c r="LK2" s="149"/>
      <c r="LL2" s="149"/>
      <c r="LM2" s="149"/>
      <c r="LN2" s="149"/>
      <c r="LO2" s="149"/>
      <c r="LP2" s="149"/>
      <c r="LQ2" s="149"/>
      <c r="LR2" s="149"/>
      <c r="LS2" s="149"/>
      <c r="LT2" s="149"/>
      <c r="LU2" s="149"/>
      <c r="LV2" s="149"/>
      <c r="LW2" s="149"/>
      <c r="LX2" s="149"/>
      <c r="LY2" s="149"/>
      <c r="LZ2" s="149"/>
      <c r="MA2" s="149"/>
      <c r="MB2" s="149"/>
      <c r="MC2" s="149"/>
      <c r="MD2" s="149"/>
      <c r="ME2" s="149"/>
      <c r="MF2" s="149"/>
      <c r="MG2" s="149"/>
      <c r="MH2" s="149"/>
      <c r="MI2" s="149"/>
      <c r="MJ2" s="149"/>
      <c r="MK2" s="149"/>
      <c r="ML2" s="149"/>
      <c r="MM2" s="149"/>
      <c r="MN2" s="149"/>
      <c r="MO2" s="149"/>
      <c r="MP2" s="149"/>
      <c r="MQ2" s="149"/>
      <c r="MR2" s="149"/>
      <c r="MS2" s="149"/>
      <c r="MT2" s="149"/>
      <c r="MU2" s="149"/>
      <c r="MV2" s="149"/>
      <c r="MW2" s="149"/>
      <c r="MX2" s="149"/>
      <c r="MY2" s="149"/>
      <c r="MZ2" s="149"/>
      <c r="NA2" s="149"/>
      <c r="NB2" s="149"/>
      <c r="NC2" s="149"/>
      <c r="ND2" s="149"/>
      <c r="NE2" s="149"/>
      <c r="NF2" s="149"/>
      <c r="NG2" s="149"/>
      <c r="NH2" s="149"/>
      <c r="NI2" s="149"/>
      <c r="NJ2" s="149"/>
      <c r="NK2" s="149"/>
      <c r="NL2" s="149"/>
      <c r="NM2" s="149"/>
      <c r="NN2" s="149"/>
      <c r="NO2" s="149"/>
      <c r="NP2" s="149"/>
      <c r="NQ2" s="149"/>
      <c r="NR2" s="149"/>
      <c r="NS2" s="149"/>
      <c r="NT2" s="149"/>
      <c r="NU2" s="149"/>
      <c r="NV2" s="149"/>
      <c r="NW2" s="149"/>
      <c r="NX2" s="149"/>
    </row>
    <row r="3" spans="1:388" ht="9.75" customHeight="1" x14ac:dyDescent="0.15">
      <c r="A3" s="2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  <c r="IW3" s="149"/>
      <c r="IX3" s="149"/>
      <c r="IY3" s="149"/>
      <c r="IZ3" s="149"/>
      <c r="JA3" s="149"/>
      <c r="JB3" s="149"/>
      <c r="JC3" s="149"/>
      <c r="JD3" s="149"/>
      <c r="JE3" s="149"/>
      <c r="JF3" s="149"/>
      <c r="JG3" s="149"/>
      <c r="JH3" s="149"/>
      <c r="JI3" s="149"/>
      <c r="JJ3" s="149"/>
      <c r="JK3" s="149"/>
      <c r="JL3" s="149"/>
      <c r="JM3" s="149"/>
      <c r="JN3" s="149"/>
      <c r="JO3" s="149"/>
      <c r="JP3" s="149"/>
      <c r="JQ3" s="149"/>
      <c r="JR3" s="149"/>
      <c r="JS3" s="149"/>
      <c r="JT3" s="149"/>
      <c r="JU3" s="149"/>
      <c r="JV3" s="149"/>
      <c r="JW3" s="149"/>
      <c r="JX3" s="149"/>
      <c r="JY3" s="149"/>
      <c r="JZ3" s="149"/>
      <c r="KA3" s="149"/>
      <c r="KB3" s="149"/>
      <c r="KC3" s="149"/>
      <c r="KD3" s="149"/>
      <c r="KE3" s="149"/>
      <c r="KF3" s="149"/>
      <c r="KG3" s="149"/>
      <c r="KH3" s="149"/>
      <c r="KI3" s="149"/>
      <c r="KJ3" s="149"/>
      <c r="KK3" s="149"/>
      <c r="KL3" s="149"/>
      <c r="KM3" s="149"/>
      <c r="KN3" s="149"/>
      <c r="KO3" s="149"/>
      <c r="KP3" s="149"/>
      <c r="KQ3" s="149"/>
      <c r="KR3" s="149"/>
      <c r="KS3" s="149"/>
      <c r="KT3" s="149"/>
      <c r="KU3" s="149"/>
      <c r="KV3" s="149"/>
      <c r="KW3" s="149"/>
      <c r="KX3" s="149"/>
      <c r="KY3" s="149"/>
      <c r="KZ3" s="149"/>
      <c r="LA3" s="149"/>
      <c r="LB3" s="149"/>
      <c r="LC3" s="149"/>
      <c r="LD3" s="149"/>
      <c r="LE3" s="149"/>
      <c r="LF3" s="149"/>
      <c r="LG3" s="149"/>
      <c r="LH3" s="149"/>
      <c r="LI3" s="149"/>
      <c r="LJ3" s="149"/>
      <c r="LK3" s="149"/>
      <c r="LL3" s="149"/>
      <c r="LM3" s="149"/>
      <c r="LN3" s="149"/>
      <c r="LO3" s="149"/>
      <c r="LP3" s="149"/>
      <c r="LQ3" s="149"/>
      <c r="LR3" s="149"/>
      <c r="LS3" s="149"/>
      <c r="LT3" s="149"/>
      <c r="LU3" s="149"/>
      <c r="LV3" s="149"/>
      <c r="LW3" s="149"/>
      <c r="LX3" s="149"/>
      <c r="LY3" s="149"/>
      <c r="LZ3" s="149"/>
      <c r="MA3" s="149"/>
      <c r="MB3" s="149"/>
      <c r="MC3" s="149"/>
      <c r="MD3" s="149"/>
      <c r="ME3" s="149"/>
      <c r="MF3" s="149"/>
      <c r="MG3" s="149"/>
      <c r="MH3" s="149"/>
      <c r="MI3" s="149"/>
      <c r="MJ3" s="149"/>
      <c r="MK3" s="149"/>
      <c r="ML3" s="149"/>
      <c r="MM3" s="149"/>
      <c r="MN3" s="149"/>
      <c r="MO3" s="149"/>
      <c r="MP3" s="149"/>
      <c r="MQ3" s="149"/>
      <c r="MR3" s="149"/>
      <c r="MS3" s="149"/>
      <c r="MT3" s="149"/>
      <c r="MU3" s="149"/>
      <c r="MV3" s="149"/>
      <c r="MW3" s="149"/>
      <c r="MX3" s="149"/>
      <c r="MY3" s="149"/>
      <c r="MZ3" s="149"/>
      <c r="NA3" s="149"/>
      <c r="NB3" s="149"/>
      <c r="NC3" s="149"/>
      <c r="ND3" s="149"/>
      <c r="NE3" s="149"/>
      <c r="NF3" s="149"/>
      <c r="NG3" s="149"/>
      <c r="NH3" s="149"/>
      <c r="NI3" s="149"/>
      <c r="NJ3" s="149"/>
      <c r="NK3" s="149"/>
      <c r="NL3" s="149"/>
      <c r="NM3" s="149"/>
      <c r="NN3" s="149"/>
      <c r="NO3" s="149"/>
      <c r="NP3" s="149"/>
      <c r="NQ3" s="149"/>
      <c r="NR3" s="149"/>
      <c r="NS3" s="149"/>
      <c r="NT3" s="149"/>
      <c r="NU3" s="149"/>
      <c r="NV3" s="149"/>
      <c r="NW3" s="149"/>
      <c r="NX3" s="149"/>
    </row>
    <row r="4" spans="1:388" ht="9.75" customHeight="1" x14ac:dyDescent="0.15">
      <c r="A4" s="2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49"/>
      <c r="JA4" s="149"/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149"/>
      <c r="JZ4" s="149"/>
      <c r="KA4" s="149"/>
      <c r="KB4" s="149"/>
      <c r="KC4" s="149"/>
      <c r="KD4" s="149"/>
      <c r="KE4" s="149"/>
      <c r="KF4" s="149"/>
      <c r="KG4" s="149"/>
      <c r="KH4" s="149"/>
      <c r="KI4" s="149"/>
      <c r="KJ4" s="149"/>
      <c r="KK4" s="149"/>
      <c r="KL4" s="149"/>
      <c r="KM4" s="149"/>
      <c r="KN4" s="149"/>
      <c r="KO4" s="149"/>
      <c r="KP4" s="149"/>
      <c r="KQ4" s="149"/>
      <c r="KR4" s="149"/>
      <c r="KS4" s="149"/>
      <c r="KT4" s="149"/>
      <c r="KU4" s="149"/>
      <c r="KV4" s="149"/>
      <c r="KW4" s="149"/>
      <c r="KX4" s="149"/>
      <c r="KY4" s="149"/>
      <c r="KZ4" s="149"/>
      <c r="LA4" s="149"/>
      <c r="LB4" s="149"/>
      <c r="LC4" s="149"/>
      <c r="LD4" s="149"/>
      <c r="LE4" s="149"/>
      <c r="LF4" s="149"/>
      <c r="LG4" s="149"/>
      <c r="LH4" s="149"/>
      <c r="LI4" s="149"/>
      <c r="LJ4" s="149"/>
      <c r="LK4" s="149"/>
      <c r="LL4" s="149"/>
      <c r="LM4" s="149"/>
      <c r="LN4" s="149"/>
      <c r="LO4" s="149"/>
      <c r="LP4" s="149"/>
      <c r="LQ4" s="149"/>
      <c r="LR4" s="149"/>
      <c r="LS4" s="149"/>
      <c r="LT4" s="149"/>
      <c r="LU4" s="149"/>
      <c r="LV4" s="149"/>
      <c r="LW4" s="149"/>
      <c r="LX4" s="149"/>
      <c r="LY4" s="149"/>
      <c r="LZ4" s="149"/>
      <c r="MA4" s="149"/>
      <c r="MB4" s="149"/>
      <c r="MC4" s="149"/>
      <c r="MD4" s="149"/>
      <c r="ME4" s="149"/>
      <c r="MF4" s="149"/>
      <c r="MG4" s="149"/>
      <c r="MH4" s="149"/>
      <c r="MI4" s="149"/>
      <c r="MJ4" s="149"/>
      <c r="MK4" s="149"/>
      <c r="ML4" s="149"/>
      <c r="MM4" s="149"/>
      <c r="MN4" s="149"/>
      <c r="MO4" s="149"/>
      <c r="MP4" s="149"/>
      <c r="MQ4" s="149"/>
      <c r="MR4" s="149"/>
      <c r="MS4" s="149"/>
      <c r="MT4" s="149"/>
      <c r="MU4" s="149"/>
      <c r="MV4" s="149"/>
      <c r="MW4" s="149"/>
      <c r="MX4" s="149"/>
      <c r="MY4" s="149"/>
      <c r="MZ4" s="149"/>
      <c r="NA4" s="149"/>
      <c r="NB4" s="149"/>
      <c r="NC4" s="149"/>
      <c r="ND4" s="149"/>
      <c r="NE4" s="149"/>
      <c r="NF4" s="149"/>
      <c r="NG4" s="149"/>
      <c r="NH4" s="149"/>
      <c r="NI4" s="149"/>
      <c r="NJ4" s="149"/>
      <c r="NK4" s="149"/>
      <c r="NL4" s="149"/>
      <c r="NM4" s="149"/>
      <c r="NN4" s="149"/>
      <c r="NO4" s="149"/>
      <c r="NP4" s="149"/>
      <c r="NQ4" s="149"/>
      <c r="NR4" s="149"/>
      <c r="NS4" s="149"/>
      <c r="NT4" s="149"/>
      <c r="NU4" s="149"/>
      <c r="NV4" s="149"/>
      <c r="NW4" s="149"/>
      <c r="NX4" s="14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0" t="str">
        <f>データ!H6</f>
        <v>新潟県　松代病院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36" t="s">
        <v>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8"/>
      <c r="AU7" s="136" t="s">
        <v>2</v>
      </c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8"/>
      <c r="CN7" s="136" t="s">
        <v>3</v>
      </c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8"/>
      <c r="EG7" s="136" t="s">
        <v>4</v>
      </c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8"/>
      <c r="FZ7" s="136" t="s">
        <v>5</v>
      </c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8"/>
      <c r="ID7" s="136" t="s">
        <v>6</v>
      </c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7"/>
      <c r="JT7" s="137"/>
      <c r="JU7" s="137"/>
      <c r="JV7" s="138"/>
      <c r="JW7" s="136" t="s">
        <v>7</v>
      </c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/>
      <c r="LK7" s="137"/>
      <c r="LL7" s="137"/>
      <c r="LM7" s="137"/>
      <c r="LN7" s="137"/>
      <c r="LO7" s="138"/>
      <c r="LP7" s="136" t="s">
        <v>8</v>
      </c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137"/>
      <c r="ND7" s="137"/>
      <c r="NE7" s="137"/>
      <c r="NF7" s="137"/>
      <c r="NG7" s="137"/>
      <c r="NH7" s="138"/>
      <c r="NI7" s="3"/>
      <c r="NJ7" s="151" t="s">
        <v>9</v>
      </c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3"/>
      <c r="NX7" s="3"/>
    </row>
    <row r="8" spans="1:388" ht="18.75" customHeight="1" x14ac:dyDescent="0.15">
      <c r="A8" s="2"/>
      <c r="B8" s="131" t="str">
        <f>データ!K6</f>
        <v>条例全部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3"/>
      <c r="AU8" s="131" t="str">
        <f>データ!L6</f>
        <v>病院事業</v>
      </c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3"/>
      <c r="CN8" s="131" t="str">
        <f>データ!M6</f>
        <v>一般病院</v>
      </c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3"/>
      <c r="EG8" s="131" t="str">
        <f>データ!N6</f>
        <v>50床以上～100床未満</v>
      </c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3"/>
      <c r="FZ8" s="131" t="str">
        <f>データ!O7</f>
        <v>自治体職員</v>
      </c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3"/>
      <c r="ID8" s="120">
        <f>データ!Z6</f>
        <v>55</v>
      </c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2"/>
      <c r="JW8" s="120" t="str">
        <f>データ!AA6</f>
        <v>-</v>
      </c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2"/>
      <c r="LP8" s="120" t="str">
        <f>データ!AB6</f>
        <v>-</v>
      </c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2"/>
      <c r="NI8" s="3"/>
      <c r="NJ8" s="147" t="s">
        <v>10</v>
      </c>
      <c r="NK8" s="148"/>
      <c r="NL8" s="141" t="s">
        <v>11</v>
      </c>
      <c r="NM8" s="141"/>
      <c r="NN8" s="141"/>
      <c r="NO8" s="141"/>
      <c r="NP8" s="141"/>
      <c r="NQ8" s="141"/>
      <c r="NR8" s="141"/>
      <c r="NS8" s="141"/>
      <c r="NT8" s="141"/>
      <c r="NU8" s="141"/>
      <c r="NV8" s="141"/>
      <c r="NW8" s="142"/>
      <c r="NX8" s="3"/>
    </row>
    <row r="9" spans="1:388" ht="18.75" customHeight="1" x14ac:dyDescent="0.15">
      <c r="A9" s="2"/>
      <c r="B9" s="136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8"/>
      <c r="AU9" s="136" t="s">
        <v>13</v>
      </c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8"/>
      <c r="CN9" s="136" t="s">
        <v>14</v>
      </c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8"/>
      <c r="EG9" s="136" t="s">
        <v>15</v>
      </c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8"/>
      <c r="FZ9" s="136" t="s">
        <v>16</v>
      </c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8"/>
      <c r="ID9" s="136" t="s">
        <v>17</v>
      </c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/>
      <c r="JR9" s="137"/>
      <c r="JS9" s="137"/>
      <c r="JT9" s="137"/>
      <c r="JU9" s="137"/>
      <c r="JV9" s="138"/>
      <c r="JW9" s="136" t="s">
        <v>18</v>
      </c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/>
      <c r="LK9" s="137"/>
      <c r="LL9" s="137"/>
      <c r="LM9" s="137"/>
      <c r="LN9" s="137"/>
      <c r="LO9" s="138"/>
      <c r="LP9" s="136" t="s">
        <v>19</v>
      </c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137"/>
      <c r="ND9" s="137"/>
      <c r="NE9" s="137"/>
      <c r="NF9" s="137"/>
      <c r="NG9" s="137"/>
      <c r="NH9" s="138"/>
      <c r="NI9" s="3"/>
      <c r="NJ9" s="143" t="s">
        <v>20</v>
      </c>
      <c r="NK9" s="144"/>
      <c r="NL9" s="145" t="s">
        <v>21</v>
      </c>
      <c r="NM9" s="145"/>
      <c r="NN9" s="145"/>
      <c r="NO9" s="145"/>
      <c r="NP9" s="145"/>
      <c r="NQ9" s="145"/>
      <c r="NR9" s="145"/>
      <c r="NS9" s="145"/>
      <c r="NT9" s="145"/>
      <c r="NU9" s="145"/>
      <c r="NV9" s="145"/>
      <c r="NW9" s="146"/>
      <c r="NX9" s="3"/>
    </row>
    <row r="10" spans="1:388" ht="18.75" customHeight="1" x14ac:dyDescent="0.15">
      <c r="A10" s="2"/>
      <c r="B10" s="131" t="str">
        <f>データ!P6</f>
        <v>直営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3"/>
      <c r="AU10" s="120">
        <f>データ!Q6</f>
        <v>5</v>
      </c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2"/>
      <c r="CN10" s="131" t="str">
        <f>データ!R6</f>
        <v>-</v>
      </c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3"/>
      <c r="EG10" s="131" t="str">
        <f>データ!S6</f>
        <v>訓</v>
      </c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3"/>
      <c r="FZ10" s="131" t="str">
        <f>データ!T6</f>
        <v>救 臨 輪</v>
      </c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3"/>
      <c r="ID10" s="120" t="str">
        <f>データ!AC6</f>
        <v>-</v>
      </c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2"/>
      <c r="JW10" s="120" t="str">
        <f>データ!AD6</f>
        <v>-</v>
      </c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2"/>
      <c r="LP10" s="120">
        <f>データ!AE6</f>
        <v>55</v>
      </c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2"/>
      <c r="NI10" s="2"/>
      <c r="NJ10" s="139" t="s">
        <v>22</v>
      </c>
      <c r="NK10" s="140"/>
      <c r="NL10" s="134" t="s">
        <v>23</v>
      </c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5"/>
      <c r="NX10" s="3"/>
    </row>
    <row r="11" spans="1:388" ht="18.75" customHeight="1" x14ac:dyDescent="0.15">
      <c r="A11" s="2"/>
      <c r="B11" s="136" t="s">
        <v>24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8"/>
      <c r="AU11" s="136" t="s">
        <v>25</v>
      </c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8"/>
      <c r="CN11" s="136" t="s">
        <v>26</v>
      </c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8"/>
      <c r="EG11" s="136" t="s">
        <v>27</v>
      </c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8"/>
      <c r="FZ11" s="136" t="s">
        <v>28</v>
      </c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8"/>
      <c r="ID11" s="136" t="s">
        <v>29</v>
      </c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8"/>
      <c r="JW11" s="136" t="s">
        <v>30</v>
      </c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8"/>
      <c r="LP11" s="136" t="s">
        <v>31</v>
      </c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8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0">
        <f>データ!U6</f>
        <v>2188469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2"/>
      <c r="AU12" s="120">
        <f>データ!V6</f>
        <v>2669</v>
      </c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2"/>
      <c r="CN12" s="131" t="str">
        <f>データ!W6</f>
        <v>第２種該当</v>
      </c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3"/>
      <c r="EG12" s="131" t="str">
        <f>データ!X6</f>
        <v>-</v>
      </c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3"/>
      <c r="FZ12" s="131" t="str">
        <f>データ!Y6</f>
        <v>１０：１</v>
      </c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3"/>
      <c r="ID12" s="120">
        <f>データ!AF6</f>
        <v>42</v>
      </c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1"/>
      <c r="IX12" s="121"/>
      <c r="IY12" s="121"/>
      <c r="IZ12" s="121"/>
      <c r="JA12" s="121"/>
      <c r="JB12" s="121"/>
      <c r="JC12" s="121"/>
      <c r="JD12" s="121"/>
      <c r="JE12" s="121"/>
      <c r="JF12" s="121"/>
      <c r="JG12" s="121"/>
      <c r="JH12" s="121"/>
      <c r="JI12" s="121"/>
      <c r="JJ12" s="121"/>
      <c r="JK12" s="121"/>
      <c r="JL12" s="121"/>
      <c r="JM12" s="121"/>
      <c r="JN12" s="121"/>
      <c r="JO12" s="121"/>
      <c r="JP12" s="121"/>
      <c r="JQ12" s="121"/>
      <c r="JR12" s="121"/>
      <c r="JS12" s="121"/>
      <c r="JT12" s="121"/>
      <c r="JU12" s="121"/>
      <c r="JV12" s="122"/>
      <c r="JW12" s="120" t="str">
        <f>データ!AG6</f>
        <v>-</v>
      </c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2"/>
      <c r="LP12" s="120">
        <f>データ!AH6</f>
        <v>42</v>
      </c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2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3" t="s">
        <v>32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  <c r="IW13" s="123"/>
      <c r="IX13" s="123"/>
      <c r="IY13" s="123"/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23" t="s">
        <v>33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6"/>
      <c r="NJ14" s="124" t="s">
        <v>34</v>
      </c>
      <c r="NK14" s="124"/>
      <c r="NL14" s="124"/>
      <c r="NM14" s="124"/>
      <c r="NN14" s="124"/>
      <c r="NO14" s="124"/>
      <c r="NP14" s="124"/>
      <c r="NQ14" s="124"/>
      <c r="NR14" s="124"/>
      <c r="NS14" s="124"/>
      <c r="NT14" s="124"/>
      <c r="NU14" s="124"/>
      <c r="NV14" s="124"/>
      <c r="NW14" s="124"/>
      <c r="NX14" s="12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4"/>
      <c r="NK15" s="124"/>
      <c r="NL15" s="124"/>
      <c r="NM15" s="124"/>
      <c r="NN15" s="124"/>
      <c r="NO15" s="124"/>
      <c r="NP15" s="124"/>
      <c r="NQ15" s="124"/>
      <c r="NR15" s="124"/>
      <c r="NS15" s="124"/>
      <c r="NT15" s="124"/>
      <c r="NU15" s="124"/>
      <c r="NV15" s="124"/>
      <c r="NW15" s="124"/>
      <c r="NX15" s="124"/>
    </row>
    <row r="16" spans="1:388" ht="13.5" customHeight="1" x14ac:dyDescent="0.15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5" t="s">
        <v>36</v>
      </c>
      <c r="NK16" s="126"/>
      <c r="NL16" s="126"/>
      <c r="NM16" s="126"/>
      <c r="NN16" s="127"/>
      <c r="NO16" s="125" t="s">
        <v>37</v>
      </c>
      <c r="NP16" s="126"/>
      <c r="NQ16" s="126"/>
      <c r="NR16" s="126"/>
      <c r="NS16" s="127"/>
      <c r="NT16" s="125" t="s">
        <v>38</v>
      </c>
      <c r="NU16" s="126"/>
      <c r="NV16" s="126"/>
      <c r="NW16" s="126"/>
      <c r="NX16" s="127"/>
    </row>
    <row r="17" spans="1:393" ht="13.5" customHeight="1" x14ac:dyDescent="0.15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8"/>
      <c r="NK17" s="129"/>
      <c r="NL17" s="129"/>
      <c r="NM17" s="129"/>
      <c r="NN17" s="130"/>
      <c r="NO17" s="128"/>
      <c r="NP17" s="129"/>
      <c r="NQ17" s="129"/>
      <c r="NR17" s="129"/>
      <c r="NS17" s="130"/>
      <c r="NT17" s="128"/>
      <c r="NU17" s="129"/>
      <c r="NV17" s="129"/>
      <c r="NW17" s="129"/>
      <c r="NX17" s="130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2" t="s">
        <v>39</v>
      </c>
      <c r="NK18" s="113"/>
      <c r="NL18" s="113"/>
      <c r="NM18" s="116" t="s">
        <v>40</v>
      </c>
      <c r="NN18" s="117"/>
      <c r="NO18" s="112" t="s">
        <v>39</v>
      </c>
      <c r="NP18" s="113"/>
      <c r="NQ18" s="113"/>
      <c r="NR18" s="116" t="s">
        <v>40</v>
      </c>
      <c r="NS18" s="117"/>
      <c r="NT18" s="112" t="s">
        <v>39</v>
      </c>
      <c r="NU18" s="113"/>
      <c r="NV18" s="113"/>
      <c r="NW18" s="116" t="s">
        <v>40</v>
      </c>
      <c r="NX18" s="117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4"/>
      <c r="NK19" s="115"/>
      <c r="NL19" s="115"/>
      <c r="NM19" s="118"/>
      <c r="NN19" s="119"/>
      <c r="NO19" s="114"/>
      <c r="NP19" s="115"/>
      <c r="NQ19" s="115"/>
      <c r="NR19" s="118"/>
      <c r="NS19" s="119"/>
      <c r="NT19" s="114"/>
      <c r="NU19" s="115"/>
      <c r="NV19" s="115"/>
      <c r="NW19" s="118"/>
      <c r="NX19" s="119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9" t="s">
        <v>179</v>
      </c>
      <c r="NK22" s="110"/>
      <c r="NL22" s="110"/>
      <c r="NM22" s="110"/>
      <c r="NN22" s="110"/>
      <c r="NO22" s="110"/>
      <c r="NP22" s="110"/>
      <c r="NQ22" s="110"/>
      <c r="NR22" s="110"/>
      <c r="NS22" s="110"/>
      <c r="NT22" s="110"/>
      <c r="NU22" s="110"/>
      <c r="NV22" s="110"/>
      <c r="NW22" s="110"/>
      <c r="NX22" s="111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5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4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5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4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5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4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5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4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5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4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5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4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5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4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5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4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5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4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5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4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100.3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100.4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99.6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101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103.9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60.5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61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62.2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58.6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58.8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0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0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0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0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0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54.7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57.9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55.8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52.9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51.3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5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4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98.2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97.5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97.7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100.7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103.6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78.099999999999994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77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77.099999999999994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73.8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75.5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114.4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117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118.8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136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131.30000000000001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67.900000000000006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66.900000000000006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66.099999999999994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62.3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62.1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6"/>
      <c r="NK34" s="107"/>
      <c r="NL34" s="107"/>
      <c r="NM34" s="107"/>
      <c r="NN34" s="107"/>
      <c r="NO34" s="107"/>
      <c r="NP34" s="107"/>
      <c r="NQ34" s="107"/>
      <c r="NR34" s="107"/>
      <c r="NS34" s="107"/>
      <c r="NT34" s="107"/>
      <c r="NU34" s="107"/>
      <c r="NV34" s="107"/>
      <c r="NW34" s="107"/>
      <c r="NX34" s="108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182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5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5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5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5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5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5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5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5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5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5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5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6"/>
      <c r="NK51" s="107"/>
      <c r="NL51" s="107"/>
      <c r="NM51" s="107"/>
      <c r="NN51" s="107"/>
      <c r="NO51" s="107"/>
      <c r="NP51" s="107"/>
      <c r="NQ51" s="107"/>
      <c r="NR51" s="107"/>
      <c r="NS51" s="107"/>
      <c r="NT51" s="107"/>
      <c r="NU51" s="107"/>
      <c r="NV51" s="107"/>
      <c r="NW51" s="107"/>
      <c r="NX51" s="108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5" t="s">
        <v>180</v>
      </c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4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28079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27230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26794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26844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26768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7807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8447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8826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8661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8997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113.5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113.9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112.3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120.1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120.2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12.4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12.4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12.2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12.8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12.9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5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4"/>
    </row>
    <row r="56" spans="1:393" ht="13.5" customHeight="1" x14ac:dyDescent="0.15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25249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25711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26415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27227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28176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8852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9060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9135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9509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9548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70.3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71.099999999999994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72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77.7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75.7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17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16.5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16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15.7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14.6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5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4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5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4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5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4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5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4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5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4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5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4"/>
    </row>
    <row r="62" spans="1:393" ht="13.5" customHeight="1" x14ac:dyDescent="0.15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5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4"/>
    </row>
    <row r="63" spans="1:393" ht="13.5" customHeight="1" x14ac:dyDescent="0.15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5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4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5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4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5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4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5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4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6"/>
      <c r="NK67" s="107"/>
      <c r="NL67" s="107"/>
      <c r="NM67" s="107"/>
      <c r="NN67" s="107"/>
      <c r="NO67" s="107"/>
      <c r="NP67" s="107"/>
      <c r="NQ67" s="107"/>
      <c r="NR67" s="107"/>
      <c r="NS67" s="107"/>
      <c r="NT67" s="107"/>
      <c r="NU67" s="107"/>
      <c r="NV67" s="107"/>
      <c r="NW67" s="107"/>
      <c r="NX67" s="108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181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68.5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70.5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72.7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74.3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75.3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74.3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75.599999999999994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77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77.7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78.400000000000006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19846127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20142255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19981527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19859127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19859291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53.8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56.1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56.4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56.9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58.3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71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73.2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73.400000000000006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72.5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72.3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38480542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38744035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40117620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42330999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43068047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15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RibrjUkmOXsR3rRmUn5cCI/1FBLFIr2/V/lhNUKR95g7Y81huouZPAjoDq9l+EgAd0GwtMK0YKtd7TwBTWh4nw==" saltValue="JRb2H5+O29eqtimKU/WxEQ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5" t="s">
        <v>108</v>
      </c>
      <c r="AJ4" s="156"/>
      <c r="AK4" s="156"/>
      <c r="AL4" s="156"/>
      <c r="AM4" s="156"/>
      <c r="AN4" s="156"/>
      <c r="AO4" s="156"/>
      <c r="AP4" s="156"/>
      <c r="AQ4" s="156"/>
      <c r="AR4" s="156"/>
      <c r="AS4" s="157"/>
      <c r="AT4" s="158" t="s">
        <v>109</v>
      </c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8" t="s">
        <v>110</v>
      </c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5" t="s">
        <v>111</v>
      </c>
      <c r="BQ4" s="156"/>
      <c r="BR4" s="156"/>
      <c r="BS4" s="156"/>
      <c r="BT4" s="156"/>
      <c r="BU4" s="156"/>
      <c r="BV4" s="156"/>
      <c r="BW4" s="156"/>
      <c r="BX4" s="156"/>
      <c r="BY4" s="156"/>
      <c r="BZ4" s="157"/>
      <c r="CA4" s="154" t="s">
        <v>112</v>
      </c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8" t="s">
        <v>113</v>
      </c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 t="s">
        <v>114</v>
      </c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 t="s">
        <v>115</v>
      </c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5" t="s">
        <v>116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7"/>
      <c r="ED4" s="154" t="s">
        <v>117</v>
      </c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 t="s">
        <v>118</v>
      </c>
      <c r="EP4" s="154"/>
      <c r="EQ4" s="154"/>
      <c r="ER4" s="154"/>
      <c r="ES4" s="154"/>
      <c r="ET4" s="154"/>
      <c r="EU4" s="154"/>
      <c r="EV4" s="154"/>
      <c r="EW4" s="154"/>
      <c r="EX4" s="154"/>
      <c r="EY4" s="154"/>
    </row>
    <row r="5" spans="1:155" x14ac:dyDescent="0.1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154</v>
      </c>
      <c r="AU5" s="52" t="s">
        <v>144</v>
      </c>
      <c r="AV5" s="52" t="s">
        <v>155</v>
      </c>
      <c r="AW5" s="52" t="s">
        <v>146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143</v>
      </c>
      <c r="BF5" s="52" t="s">
        <v>156</v>
      </c>
      <c r="BG5" s="52" t="s">
        <v>145</v>
      </c>
      <c r="BH5" s="52" t="s">
        <v>146</v>
      </c>
      <c r="BI5" s="52" t="s">
        <v>157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154</v>
      </c>
      <c r="BQ5" s="52" t="s">
        <v>144</v>
      </c>
      <c r="BR5" s="52" t="s">
        <v>145</v>
      </c>
      <c r="BS5" s="52" t="s">
        <v>158</v>
      </c>
      <c r="BT5" s="52" t="s">
        <v>157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154</v>
      </c>
      <c r="CB5" s="52" t="s">
        <v>144</v>
      </c>
      <c r="CC5" s="52" t="s">
        <v>145</v>
      </c>
      <c r="CD5" s="52" t="s">
        <v>146</v>
      </c>
      <c r="CE5" s="52" t="s">
        <v>157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154</v>
      </c>
      <c r="CM5" s="52" t="s">
        <v>144</v>
      </c>
      <c r="CN5" s="52" t="s">
        <v>155</v>
      </c>
      <c r="CO5" s="52" t="s">
        <v>146</v>
      </c>
      <c r="CP5" s="52" t="s">
        <v>157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154</v>
      </c>
      <c r="CX5" s="52" t="s">
        <v>144</v>
      </c>
      <c r="CY5" s="52" t="s">
        <v>145</v>
      </c>
      <c r="CZ5" s="52" t="s">
        <v>146</v>
      </c>
      <c r="DA5" s="52" t="s">
        <v>157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154</v>
      </c>
      <c r="DI5" s="52" t="s">
        <v>144</v>
      </c>
      <c r="DJ5" s="52" t="s">
        <v>145</v>
      </c>
      <c r="DK5" s="52" t="s">
        <v>146</v>
      </c>
      <c r="DL5" s="52" t="s">
        <v>157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144</v>
      </c>
      <c r="DU5" s="52" t="s">
        <v>155</v>
      </c>
      <c r="DV5" s="52" t="s">
        <v>158</v>
      </c>
      <c r="DW5" s="52" t="s">
        <v>157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144</v>
      </c>
      <c r="EF5" s="52" t="s">
        <v>155</v>
      </c>
      <c r="EG5" s="52" t="s">
        <v>146</v>
      </c>
      <c r="EH5" s="52" t="s">
        <v>157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159</v>
      </c>
      <c r="EO5" s="52" t="s">
        <v>154</v>
      </c>
      <c r="EP5" s="52" t="s">
        <v>144</v>
      </c>
      <c r="EQ5" s="52" t="s">
        <v>155</v>
      </c>
      <c r="ER5" s="52" t="s">
        <v>146</v>
      </c>
      <c r="ES5" s="52" t="s">
        <v>157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15">
      <c r="A6" s="38" t="s">
        <v>160</v>
      </c>
      <c r="B6" s="53">
        <f>B8</f>
        <v>2021</v>
      </c>
      <c r="C6" s="53">
        <f t="shared" ref="C6:M6" si="2">C8</f>
        <v>150002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9" t="str">
        <f>IF(H8&lt;&gt;I8,H8,"")&amp;IF(I8&lt;&gt;J8,I8,"")&amp;"　"&amp;J8</f>
        <v>新潟県　松代病院</v>
      </c>
      <c r="I6" s="160"/>
      <c r="J6" s="161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50床以上～100床未満</v>
      </c>
      <c r="O6" s="53" t="str">
        <f>O8</f>
        <v>自治体職員</v>
      </c>
      <c r="P6" s="53" t="str">
        <f>P8</f>
        <v>直営</v>
      </c>
      <c r="Q6" s="54">
        <f t="shared" ref="Q6:AH6" si="3">Q8</f>
        <v>5</v>
      </c>
      <c r="R6" s="53" t="str">
        <f t="shared" si="3"/>
        <v>-</v>
      </c>
      <c r="S6" s="53" t="str">
        <f t="shared" si="3"/>
        <v>訓</v>
      </c>
      <c r="T6" s="53" t="str">
        <f t="shared" si="3"/>
        <v>救 臨 輪</v>
      </c>
      <c r="U6" s="54">
        <f>U8</f>
        <v>2188469</v>
      </c>
      <c r="V6" s="54">
        <f>V8</f>
        <v>2669</v>
      </c>
      <c r="W6" s="53" t="str">
        <f>W8</f>
        <v>第２種該当</v>
      </c>
      <c r="X6" s="53" t="str">
        <f t="shared" ref="X6" si="4">X8</f>
        <v>-</v>
      </c>
      <c r="Y6" s="53" t="str">
        <f t="shared" si="3"/>
        <v>１０：１</v>
      </c>
      <c r="Z6" s="54">
        <f t="shared" si="3"/>
        <v>55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55</v>
      </c>
      <c r="AF6" s="54">
        <f t="shared" si="3"/>
        <v>42</v>
      </c>
      <c r="AG6" s="54" t="str">
        <f t="shared" si="3"/>
        <v>-</v>
      </c>
      <c r="AH6" s="54">
        <f t="shared" si="3"/>
        <v>42</v>
      </c>
      <c r="AI6" s="55">
        <f>IF(AI8="-",NA(),AI8)</f>
        <v>100.3</v>
      </c>
      <c r="AJ6" s="55">
        <f t="shared" ref="AJ6:AR6" si="5">IF(AJ8="-",NA(),AJ8)</f>
        <v>100.4</v>
      </c>
      <c r="AK6" s="55">
        <f t="shared" si="5"/>
        <v>99.6</v>
      </c>
      <c r="AL6" s="55">
        <f t="shared" si="5"/>
        <v>101</v>
      </c>
      <c r="AM6" s="55">
        <f t="shared" si="5"/>
        <v>103.9</v>
      </c>
      <c r="AN6" s="55">
        <f t="shared" si="5"/>
        <v>98.2</v>
      </c>
      <c r="AO6" s="55">
        <f t="shared" si="5"/>
        <v>97.5</v>
      </c>
      <c r="AP6" s="55">
        <f t="shared" si="5"/>
        <v>97.7</v>
      </c>
      <c r="AQ6" s="55">
        <f t="shared" si="5"/>
        <v>100.7</v>
      </c>
      <c r="AR6" s="55">
        <f t="shared" si="5"/>
        <v>103.6</v>
      </c>
      <c r="AS6" s="55" t="str">
        <f>IF(AS8="-","【-】","【"&amp;SUBSTITUTE(TEXT(AS8,"#,##0.0"),"-","△")&amp;"】")</f>
        <v>【106.2】</v>
      </c>
      <c r="AT6" s="55">
        <f>IF(AT8="-",NA(),AT8)</f>
        <v>60.5</v>
      </c>
      <c r="AU6" s="55">
        <f t="shared" ref="AU6:BC6" si="6">IF(AU8="-",NA(),AU8)</f>
        <v>61</v>
      </c>
      <c r="AV6" s="55">
        <f t="shared" si="6"/>
        <v>62.2</v>
      </c>
      <c r="AW6" s="55">
        <f t="shared" si="6"/>
        <v>58.6</v>
      </c>
      <c r="AX6" s="55">
        <f t="shared" si="6"/>
        <v>58.8</v>
      </c>
      <c r="AY6" s="55">
        <f t="shared" si="6"/>
        <v>78.099999999999994</v>
      </c>
      <c r="AZ6" s="55">
        <f t="shared" si="6"/>
        <v>77</v>
      </c>
      <c r="BA6" s="55">
        <f t="shared" si="6"/>
        <v>77.099999999999994</v>
      </c>
      <c r="BB6" s="55">
        <f t="shared" si="6"/>
        <v>73.8</v>
      </c>
      <c r="BC6" s="55">
        <f t="shared" si="6"/>
        <v>75.5</v>
      </c>
      <c r="BD6" s="55" t="str">
        <f>IF(BD8="-","【-】","【"&amp;SUBSTITUTE(TEXT(BD8,"#,##0.0"),"-","△")&amp;"】")</f>
        <v>【86.6】</v>
      </c>
      <c r="BE6" s="55">
        <f>IF(BE8="-",NA(),BE8)</f>
        <v>0</v>
      </c>
      <c r="BF6" s="55">
        <f t="shared" ref="BF6:BN6" si="7">IF(BF8="-",NA(),BF8)</f>
        <v>0</v>
      </c>
      <c r="BG6" s="55">
        <f t="shared" si="7"/>
        <v>0</v>
      </c>
      <c r="BH6" s="55">
        <f t="shared" si="7"/>
        <v>0</v>
      </c>
      <c r="BI6" s="55">
        <f t="shared" si="7"/>
        <v>0</v>
      </c>
      <c r="BJ6" s="55">
        <f t="shared" si="7"/>
        <v>114.4</v>
      </c>
      <c r="BK6" s="55">
        <f t="shared" si="7"/>
        <v>117</v>
      </c>
      <c r="BL6" s="55">
        <f t="shared" si="7"/>
        <v>118.8</v>
      </c>
      <c r="BM6" s="55">
        <f t="shared" si="7"/>
        <v>136</v>
      </c>
      <c r="BN6" s="55">
        <f t="shared" si="7"/>
        <v>131.30000000000001</v>
      </c>
      <c r="BO6" s="55" t="str">
        <f>IF(BO8="-","【-】","【"&amp;SUBSTITUTE(TEXT(BO8,"#,##0.0"),"-","△")&amp;"】")</f>
        <v>【70.7】</v>
      </c>
      <c r="BP6" s="55">
        <f>IF(BP8="-",NA(),BP8)</f>
        <v>54.7</v>
      </c>
      <c r="BQ6" s="55">
        <f t="shared" ref="BQ6:BY6" si="8">IF(BQ8="-",NA(),BQ8)</f>
        <v>57.9</v>
      </c>
      <c r="BR6" s="55">
        <f t="shared" si="8"/>
        <v>55.8</v>
      </c>
      <c r="BS6" s="55">
        <f t="shared" si="8"/>
        <v>52.9</v>
      </c>
      <c r="BT6" s="55">
        <f t="shared" si="8"/>
        <v>51.3</v>
      </c>
      <c r="BU6" s="55">
        <f t="shared" si="8"/>
        <v>67.900000000000006</v>
      </c>
      <c r="BV6" s="55">
        <f t="shared" si="8"/>
        <v>66.900000000000006</v>
      </c>
      <c r="BW6" s="55">
        <f t="shared" si="8"/>
        <v>66.099999999999994</v>
      </c>
      <c r="BX6" s="55">
        <f t="shared" si="8"/>
        <v>62.3</v>
      </c>
      <c r="BY6" s="55">
        <f t="shared" si="8"/>
        <v>62.1</v>
      </c>
      <c r="BZ6" s="55" t="str">
        <f>IF(BZ8="-","【-】","【"&amp;SUBSTITUTE(TEXT(BZ8,"#,##0.0"),"-","△")&amp;"】")</f>
        <v>【67.1】</v>
      </c>
      <c r="CA6" s="56">
        <f>IF(CA8="-",NA(),CA8)</f>
        <v>28079</v>
      </c>
      <c r="CB6" s="56">
        <f t="shared" ref="CB6:CJ6" si="9">IF(CB8="-",NA(),CB8)</f>
        <v>27230</v>
      </c>
      <c r="CC6" s="56">
        <f t="shared" si="9"/>
        <v>26794</v>
      </c>
      <c r="CD6" s="56">
        <f t="shared" si="9"/>
        <v>26844</v>
      </c>
      <c r="CE6" s="56">
        <f t="shared" si="9"/>
        <v>26768</v>
      </c>
      <c r="CF6" s="56">
        <f t="shared" si="9"/>
        <v>25249</v>
      </c>
      <c r="CG6" s="56">
        <f t="shared" si="9"/>
        <v>25711</v>
      </c>
      <c r="CH6" s="56">
        <f t="shared" si="9"/>
        <v>26415</v>
      </c>
      <c r="CI6" s="56">
        <f t="shared" si="9"/>
        <v>27227</v>
      </c>
      <c r="CJ6" s="56">
        <f t="shared" si="9"/>
        <v>28176</v>
      </c>
      <c r="CK6" s="55" t="str">
        <f>IF(CK8="-","【-】","【"&amp;SUBSTITUTE(TEXT(CK8,"#,##0"),"-","△")&amp;"】")</f>
        <v>【59,287】</v>
      </c>
      <c r="CL6" s="56">
        <f>IF(CL8="-",NA(),CL8)</f>
        <v>7807</v>
      </c>
      <c r="CM6" s="56">
        <f t="shared" ref="CM6:CU6" si="10">IF(CM8="-",NA(),CM8)</f>
        <v>8447</v>
      </c>
      <c r="CN6" s="56">
        <f t="shared" si="10"/>
        <v>8826</v>
      </c>
      <c r="CO6" s="56">
        <f t="shared" si="10"/>
        <v>8661</v>
      </c>
      <c r="CP6" s="56">
        <f t="shared" si="10"/>
        <v>8997</v>
      </c>
      <c r="CQ6" s="56">
        <f t="shared" si="10"/>
        <v>8852</v>
      </c>
      <c r="CR6" s="56">
        <f t="shared" si="10"/>
        <v>9060</v>
      </c>
      <c r="CS6" s="56">
        <f t="shared" si="10"/>
        <v>9135</v>
      </c>
      <c r="CT6" s="56">
        <f t="shared" si="10"/>
        <v>9509</v>
      </c>
      <c r="CU6" s="56">
        <f t="shared" si="10"/>
        <v>9548</v>
      </c>
      <c r="CV6" s="55" t="str">
        <f>IF(CV8="-","【-】","【"&amp;SUBSTITUTE(TEXT(CV8,"#,##0"),"-","△")&amp;"】")</f>
        <v>【17,202】</v>
      </c>
      <c r="CW6" s="55">
        <f>IF(CW8="-",NA(),CW8)</f>
        <v>113.5</v>
      </c>
      <c r="CX6" s="55">
        <f t="shared" ref="CX6:DF6" si="11">IF(CX8="-",NA(),CX8)</f>
        <v>113.9</v>
      </c>
      <c r="CY6" s="55">
        <f t="shared" si="11"/>
        <v>112.3</v>
      </c>
      <c r="CZ6" s="55">
        <f t="shared" si="11"/>
        <v>120.1</v>
      </c>
      <c r="DA6" s="55">
        <f t="shared" si="11"/>
        <v>120.2</v>
      </c>
      <c r="DB6" s="55">
        <f t="shared" si="11"/>
        <v>70.3</v>
      </c>
      <c r="DC6" s="55">
        <f t="shared" si="11"/>
        <v>71.099999999999994</v>
      </c>
      <c r="DD6" s="55">
        <f t="shared" si="11"/>
        <v>72</v>
      </c>
      <c r="DE6" s="55">
        <f t="shared" si="11"/>
        <v>77.7</v>
      </c>
      <c r="DF6" s="55">
        <f t="shared" si="11"/>
        <v>75.7</v>
      </c>
      <c r="DG6" s="55" t="str">
        <f>IF(DG8="-","【-】","【"&amp;SUBSTITUTE(TEXT(DG8,"#,##0.0"),"-","△")&amp;"】")</f>
        <v>【56.4】</v>
      </c>
      <c r="DH6" s="55">
        <f>IF(DH8="-",NA(),DH8)</f>
        <v>12.4</v>
      </c>
      <c r="DI6" s="55">
        <f t="shared" ref="DI6:DQ6" si="12">IF(DI8="-",NA(),DI8)</f>
        <v>12.4</v>
      </c>
      <c r="DJ6" s="55">
        <f t="shared" si="12"/>
        <v>12.2</v>
      </c>
      <c r="DK6" s="55">
        <f t="shared" si="12"/>
        <v>12.8</v>
      </c>
      <c r="DL6" s="55">
        <f t="shared" si="12"/>
        <v>12.9</v>
      </c>
      <c r="DM6" s="55">
        <f t="shared" si="12"/>
        <v>17</v>
      </c>
      <c r="DN6" s="55">
        <f t="shared" si="12"/>
        <v>16.5</v>
      </c>
      <c r="DO6" s="55">
        <f t="shared" si="12"/>
        <v>16</v>
      </c>
      <c r="DP6" s="55">
        <f t="shared" si="12"/>
        <v>15.7</v>
      </c>
      <c r="DQ6" s="55">
        <f t="shared" si="12"/>
        <v>14.6</v>
      </c>
      <c r="DR6" s="55" t="str">
        <f>IF(DR8="-","【-】","【"&amp;SUBSTITUTE(TEXT(DR8,"#,##0.0"),"-","△")&amp;"】")</f>
        <v>【24.8】</v>
      </c>
      <c r="DS6" s="55">
        <f>IF(DS8="-",NA(),DS8)</f>
        <v>68.5</v>
      </c>
      <c r="DT6" s="55">
        <f t="shared" ref="DT6:EB6" si="13">IF(DT8="-",NA(),DT8)</f>
        <v>70.5</v>
      </c>
      <c r="DU6" s="55">
        <f t="shared" si="13"/>
        <v>72.7</v>
      </c>
      <c r="DV6" s="55">
        <f t="shared" si="13"/>
        <v>74.3</v>
      </c>
      <c r="DW6" s="55">
        <f t="shared" si="13"/>
        <v>75.3</v>
      </c>
      <c r="DX6" s="55">
        <f t="shared" si="13"/>
        <v>53.8</v>
      </c>
      <c r="DY6" s="55">
        <f t="shared" si="13"/>
        <v>56.1</v>
      </c>
      <c r="DZ6" s="55">
        <f t="shared" si="13"/>
        <v>56.4</v>
      </c>
      <c r="EA6" s="55">
        <f t="shared" si="13"/>
        <v>56.9</v>
      </c>
      <c r="EB6" s="55">
        <f t="shared" si="13"/>
        <v>58.3</v>
      </c>
      <c r="EC6" s="55" t="str">
        <f>IF(EC8="-","【-】","【"&amp;SUBSTITUTE(TEXT(EC8,"#,##0.0"),"-","△")&amp;"】")</f>
        <v>【56.0】</v>
      </c>
      <c r="ED6" s="55">
        <f>IF(ED8="-",NA(),ED8)</f>
        <v>74.3</v>
      </c>
      <c r="EE6" s="55">
        <f t="shared" ref="EE6:EM6" si="14">IF(EE8="-",NA(),EE8)</f>
        <v>75.599999999999994</v>
      </c>
      <c r="EF6" s="55">
        <f t="shared" si="14"/>
        <v>77</v>
      </c>
      <c r="EG6" s="55">
        <f t="shared" si="14"/>
        <v>77.7</v>
      </c>
      <c r="EH6" s="55">
        <f t="shared" si="14"/>
        <v>78.400000000000006</v>
      </c>
      <c r="EI6" s="55">
        <f t="shared" si="14"/>
        <v>71</v>
      </c>
      <c r="EJ6" s="55">
        <f t="shared" si="14"/>
        <v>73.2</v>
      </c>
      <c r="EK6" s="55">
        <f t="shared" si="14"/>
        <v>73.400000000000006</v>
      </c>
      <c r="EL6" s="55">
        <f t="shared" si="14"/>
        <v>72.5</v>
      </c>
      <c r="EM6" s="55">
        <f t="shared" si="14"/>
        <v>72.3</v>
      </c>
      <c r="EN6" s="55" t="str">
        <f>IF(EN8="-","【-】","【"&amp;SUBSTITUTE(TEXT(EN8,"#,##0.0"),"-","△")&amp;"】")</f>
        <v>【70.7】</v>
      </c>
      <c r="EO6" s="56">
        <f>IF(EO8="-",NA(),EO8)</f>
        <v>19846127</v>
      </c>
      <c r="EP6" s="56">
        <f t="shared" ref="EP6:EX6" si="15">IF(EP8="-",NA(),EP8)</f>
        <v>20142255</v>
      </c>
      <c r="EQ6" s="56">
        <f t="shared" si="15"/>
        <v>19981527</v>
      </c>
      <c r="ER6" s="56">
        <f t="shared" si="15"/>
        <v>19859127</v>
      </c>
      <c r="ES6" s="56">
        <f t="shared" si="15"/>
        <v>19859291</v>
      </c>
      <c r="ET6" s="56">
        <f t="shared" si="15"/>
        <v>38480542</v>
      </c>
      <c r="EU6" s="56">
        <f t="shared" si="15"/>
        <v>38744035</v>
      </c>
      <c r="EV6" s="56">
        <f t="shared" si="15"/>
        <v>40117620</v>
      </c>
      <c r="EW6" s="56">
        <f t="shared" si="15"/>
        <v>42330999</v>
      </c>
      <c r="EX6" s="56">
        <f t="shared" si="15"/>
        <v>43068047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161</v>
      </c>
      <c r="B7" s="53">
        <f t="shared" ref="B7:AH7" si="16">B8</f>
        <v>2021</v>
      </c>
      <c r="C7" s="53">
        <f t="shared" si="16"/>
        <v>150002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50床以上～100床未満</v>
      </c>
      <c r="O7" s="53" t="str">
        <f>O8</f>
        <v>自治体職員</v>
      </c>
      <c r="P7" s="53" t="str">
        <f>P8</f>
        <v>直営</v>
      </c>
      <c r="Q7" s="54">
        <f t="shared" si="16"/>
        <v>5</v>
      </c>
      <c r="R7" s="53" t="str">
        <f t="shared" si="16"/>
        <v>-</v>
      </c>
      <c r="S7" s="53" t="str">
        <f t="shared" si="16"/>
        <v>訓</v>
      </c>
      <c r="T7" s="53" t="str">
        <f t="shared" si="16"/>
        <v>救 臨 輪</v>
      </c>
      <c r="U7" s="54">
        <f>U8</f>
        <v>2188469</v>
      </c>
      <c r="V7" s="54">
        <f>V8</f>
        <v>2669</v>
      </c>
      <c r="W7" s="53" t="str">
        <f>W8</f>
        <v>第２種該当</v>
      </c>
      <c r="X7" s="53" t="str">
        <f t="shared" si="16"/>
        <v>-</v>
      </c>
      <c r="Y7" s="53" t="str">
        <f t="shared" si="16"/>
        <v>１０：１</v>
      </c>
      <c r="Z7" s="54">
        <f t="shared" si="16"/>
        <v>55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55</v>
      </c>
      <c r="AF7" s="54">
        <f t="shared" si="16"/>
        <v>42</v>
      </c>
      <c r="AG7" s="54" t="str">
        <f t="shared" si="16"/>
        <v>-</v>
      </c>
      <c r="AH7" s="54">
        <f t="shared" si="16"/>
        <v>42</v>
      </c>
      <c r="AI7" s="55">
        <f>AI8</f>
        <v>100.3</v>
      </c>
      <c r="AJ7" s="55">
        <f t="shared" ref="AJ7:AR7" si="17">AJ8</f>
        <v>100.4</v>
      </c>
      <c r="AK7" s="55">
        <f t="shared" si="17"/>
        <v>99.6</v>
      </c>
      <c r="AL7" s="55">
        <f t="shared" si="17"/>
        <v>101</v>
      </c>
      <c r="AM7" s="55">
        <f t="shared" si="17"/>
        <v>103.9</v>
      </c>
      <c r="AN7" s="55">
        <f t="shared" si="17"/>
        <v>98.2</v>
      </c>
      <c r="AO7" s="55">
        <f t="shared" si="17"/>
        <v>97.5</v>
      </c>
      <c r="AP7" s="55">
        <f t="shared" si="17"/>
        <v>97.7</v>
      </c>
      <c r="AQ7" s="55">
        <f t="shared" si="17"/>
        <v>100.7</v>
      </c>
      <c r="AR7" s="55">
        <f t="shared" si="17"/>
        <v>103.6</v>
      </c>
      <c r="AS7" s="55"/>
      <c r="AT7" s="55">
        <f>AT8</f>
        <v>60.5</v>
      </c>
      <c r="AU7" s="55">
        <f t="shared" ref="AU7:BC7" si="18">AU8</f>
        <v>61</v>
      </c>
      <c r="AV7" s="55">
        <f t="shared" si="18"/>
        <v>62.2</v>
      </c>
      <c r="AW7" s="55">
        <f t="shared" si="18"/>
        <v>58.6</v>
      </c>
      <c r="AX7" s="55">
        <f t="shared" si="18"/>
        <v>58.8</v>
      </c>
      <c r="AY7" s="55">
        <f t="shared" si="18"/>
        <v>78.099999999999994</v>
      </c>
      <c r="AZ7" s="55">
        <f t="shared" si="18"/>
        <v>77</v>
      </c>
      <c r="BA7" s="55">
        <f t="shared" si="18"/>
        <v>77.099999999999994</v>
      </c>
      <c r="BB7" s="55">
        <f t="shared" si="18"/>
        <v>73.8</v>
      </c>
      <c r="BC7" s="55">
        <f t="shared" si="18"/>
        <v>75.5</v>
      </c>
      <c r="BD7" s="55"/>
      <c r="BE7" s="55">
        <f>BE8</f>
        <v>0</v>
      </c>
      <c r="BF7" s="55">
        <f t="shared" ref="BF7:BN7" si="19">BF8</f>
        <v>0</v>
      </c>
      <c r="BG7" s="55">
        <f t="shared" si="19"/>
        <v>0</v>
      </c>
      <c r="BH7" s="55">
        <f t="shared" si="19"/>
        <v>0</v>
      </c>
      <c r="BI7" s="55">
        <f t="shared" si="19"/>
        <v>0</v>
      </c>
      <c r="BJ7" s="55">
        <f t="shared" si="19"/>
        <v>114.4</v>
      </c>
      <c r="BK7" s="55">
        <f t="shared" si="19"/>
        <v>117</v>
      </c>
      <c r="BL7" s="55">
        <f t="shared" si="19"/>
        <v>118.8</v>
      </c>
      <c r="BM7" s="55">
        <f t="shared" si="19"/>
        <v>136</v>
      </c>
      <c r="BN7" s="55">
        <f t="shared" si="19"/>
        <v>131.30000000000001</v>
      </c>
      <c r="BO7" s="55"/>
      <c r="BP7" s="55">
        <f>BP8</f>
        <v>54.7</v>
      </c>
      <c r="BQ7" s="55">
        <f t="shared" ref="BQ7:BY7" si="20">BQ8</f>
        <v>57.9</v>
      </c>
      <c r="BR7" s="55">
        <f t="shared" si="20"/>
        <v>55.8</v>
      </c>
      <c r="BS7" s="55">
        <f t="shared" si="20"/>
        <v>52.9</v>
      </c>
      <c r="BT7" s="55">
        <f t="shared" si="20"/>
        <v>51.3</v>
      </c>
      <c r="BU7" s="55">
        <f t="shared" si="20"/>
        <v>67.900000000000006</v>
      </c>
      <c r="BV7" s="55">
        <f t="shared" si="20"/>
        <v>66.900000000000006</v>
      </c>
      <c r="BW7" s="55">
        <f t="shared" si="20"/>
        <v>66.099999999999994</v>
      </c>
      <c r="BX7" s="55">
        <f t="shared" si="20"/>
        <v>62.3</v>
      </c>
      <c r="BY7" s="55">
        <f t="shared" si="20"/>
        <v>62.1</v>
      </c>
      <c r="BZ7" s="55"/>
      <c r="CA7" s="56">
        <f>CA8</f>
        <v>28079</v>
      </c>
      <c r="CB7" s="56">
        <f t="shared" ref="CB7:CJ7" si="21">CB8</f>
        <v>27230</v>
      </c>
      <c r="CC7" s="56">
        <f t="shared" si="21"/>
        <v>26794</v>
      </c>
      <c r="CD7" s="56">
        <f t="shared" si="21"/>
        <v>26844</v>
      </c>
      <c r="CE7" s="56">
        <f t="shared" si="21"/>
        <v>26768</v>
      </c>
      <c r="CF7" s="56">
        <f t="shared" si="21"/>
        <v>25249</v>
      </c>
      <c r="CG7" s="56">
        <f t="shared" si="21"/>
        <v>25711</v>
      </c>
      <c r="CH7" s="56">
        <f t="shared" si="21"/>
        <v>26415</v>
      </c>
      <c r="CI7" s="56">
        <f t="shared" si="21"/>
        <v>27227</v>
      </c>
      <c r="CJ7" s="56">
        <f t="shared" si="21"/>
        <v>28176</v>
      </c>
      <c r="CK7" s="55"/>
      <c r="CL7" s="56">
        <f>CL8</f>
        <v>7807</v>
      </c>
      <c r="CM7" s="56">
        <f t="shared" ref="CM7:CU7" si="22">CM8</f>
        <v>8447</v>
      </c>
      <c r="CN7" s="56">
        <f t="shared" si="22"/>
        <v>8826</v>
      </c>
      <c r="CO7" s="56">
        <f t="shared" si="22"/>
        <v>8661</v>
      </c>
      <c r="CP7" s="56">
        <f t="shared" si="22"/>
        <v>8997</v>
      </c>
      <c r="CQ7" s="56">
        <f t="shared" si="22"/>
        <v>8852</v>
      </c>
      <c r="CR7" s="56">
        <f t="shared" si="22"/>
        <v>9060</v>
      </c>
      <c r="CS7" s="56">
        <f t="shared" si="22"/>
        <v>9135</v>
      </c>
      <c r="CT7" s="56">
        <f t="shared" si="22"/>
        <v>9509</v>
      </c>
      <c r="CU7" s="56">
        <f t="shared" si="22"/>
        <v>9548</v>
      </c>
      <c r="CV7" s="55"/>
      <c r="CW7" s="55">
        <f>CW8</f>
        <v>113.5</v>
      </c>
      <c r="CX7" s="55">
        <f t="shared" ref="CX7:DF7" si="23">CX8</f>
        <v>113.9</v>
      </c>
      <c r="CY7" s="55">
        <f t="shared" si="23"/>
        <v>112.3</v>
      </c>
      <c r="CZ7" s="55">
        <f t="shared" si="23"/>
        <v>120.1</v>
      </c>
      <c r="DA7" s="55">
        <f t="shared" si="23"/>
        <v>120.2</v>
      </c>
      <c r="DB7" s="55">
        <f t="shared" si="23"/>
        <v>70.3</v>
      </c>
      <c r="DC7" s="55">
        <f t="shared" si="23"/>
        <v>71.099999999999994</v>
      </c>
      <c r="DD7" s="55">
        <f t="shared" si="23"/>
        <v>72</v>
      </c>
      <c r="DE7" s="55">
        <f t="shared" si="23"/>
        <v>77.7</v>
      </c>
      <c r="DF7" s="55">
        <f t="shared" si="23"/>
        <v>75.7</v>
      </c>
      <c r="DG7" s="55"/>
      <c r="DH7" s="55">
        <f>DH8</f>
        <v>12.4</v>
      </c>
      <c r="DI7" s="55">
        <f t="shared" ref="DI7:DQ7" si="24">DI8</f>
        <v>12.4</v>
      </c>
      <c r="DJ7" s="55">
        <f t="shared" si="24"/>
        <v>12.2</v>
      </c>
      <c r="DK7" s="55">
        <f t="shared" si="24"/>
        <v>12.8</v>
      </c>
      <c r="DL7" s="55">
        <f t="shared" si="24"/>
        <v>12.9</v>
      </c>
      <c r="DM7" s="55">
        <f t="shared" si="24"/>
        <v>17</v>
      </c>
      <c r="DN7" s="55">
        <f t="shared" si="24"/>
        <v>16.5</v>
      </c>
      <c r="DO7" s="55">
        <f t="shared" si="24"/>
        <v>16</v>
      </c>
      <c r="DP7" s="55">
        <f t="shared" si="24"/>
        <v>15.7</v>
      </c>
      <c r="DQ7" s="55">
        <f t="shared" si="24"/>
        <v>14.6</v>
      </c>
      <c r="DR7" s="55"/>
      <c r="DS7" s="55">
        <f>DS8</f>
        <v>68.5</v>
      </c>
      <c r="DT7" s="55">
        <f t="shared" ref="DT7:EB7" si="25">DT8</f>
        <v>70.5</v>
      </c>
      <c r="DU7" s="55">
        <f t="shared" si="25"/>
        <v>72.7</v>
      </c>
      <c r="DV7" s="55">
        <f t="shared" si="25"/>
        <v>74.3</v>
      </c>
      <c r="DW7" s="55">
        <f t="shared" si="25"/>
        <v>75.3</v>
      </c>
      <c r="DX7" s="55">
        <f t="shared" si="25"/>
        <v>53.8</v>
      </c>
      <c r="DY7" s="55">
        <f t="shared" si="25"/>
        <v>56.1</v>
      </c>
      <c r="DZ7" s="55">
        <f t="shared" si="25"/>
        <v>56.4</v>
      </c>
      <c r="EA7" s="55">
        <f t="shared" si="25"/>
        <v>56.9</v>
      </c>
      <c r="EB7" s="55">
        <f t="shared" si="25"/>
        <v>58.3</v>
      </c>
      <c r="EC7" s="55"/>
      <c r="ED7" s="55">
        <f>ED8</f>
        <v>74.3</v>
      </c>
      <c r="EE7" s="55">
        <f t="shared" ref="EE7:EM7" si="26">EE8</f>
        <v>75.599999999999994</v>
      </c>
      <c r="EF7" s="55">
        <f t="shared" si="26"/>
        <v>77</v>
      </c>
      <c r="EG7" s="55">
        <f t="shared" si="26"/>
        <v>77.7</v>
      </c>
      <c r="EH7" s="55">
        <f t="shared" si="26"/>
        <v>78.400000000000006</v>
      </c>
      <c r="EI7" s="55">
        <f t="shared" si="26"/>
        <v>71</v>
      </c>
      <c r="EJ7" s="55">
        <f t="shared" si="26"/>
        <v>73.2</v>
      </c>
      <c r="EK7" s="55">
        <f t="shared" si="26"/>
        <v>73.400000000000006</v>
      </c>
      <c r="EL7" s="55">
        <f t="shared" si="26"/>
        <v>72.5</v>
      </c>
      <c r="EM7" s="55">
        <f t="shared" si="26"/>
        <v>72.3</v>
      </c>
      <c r="EN7" s="55"/>
      <c r="EO7" s="56">
        <f>EO8</f>
        <v>19846127</v>
      </c>
      <c r="EP7" s="56">
        <f t="shared" ref="EP7:EX7" si="27">EP8</f>
        <v>20142255</v>
      </c>
      <c r="EQ7" s="56">
        <f t="shared" si="27"/>
        <v>19981527</v>
      </c>
      <c r="ER7" s="56">
        <f t="shared" si="27"/>
        <v>19859127</v>
      </c>
      <c r="ES7" s="56">
        <f t="shared" si="27"/>
        <v>19859291</v>
      </c>
      <c r="ET7" s="56">
        <f t="shared" si="27"/>
        <v>38480542</v>
      </c>
      <c r="EU7" s="56">
        <f t="shared" si="27"/>
        <v>38744035</v>
      </c>
      <c r="EV7" s="56">
        <f t="shared" si="27"/>
        <v>40117620</v>
      </c>
      <c r="EW7" s="56">
        <f t="shared" si="27"/>
        <v>42330999</v>
      </c>
      <c r="EX7" s="56">
        <f t="shared" si="27"/>
        <v>43068047</v>
      </c>
      <c r="EY7" s="56"/>
    </row>
    <row r="8" spans="1:155" s="57" customFormat="1" x14ac:dyDescent="0.15">
      <c r="A8" s="38"/>
      <c r="B8" s="58">
        <v>2021</v>
      </c>
      <c r="C8" s="58">
        <v>150002</v>
      </c>
      <c r="D8" s="58">
        <v>46</v>
      </c>
      <c r="E8" s="58">
        <v>6</v>
      </c>
      <c r="F8" s="58">
        <v>0</v>
      </c>
      <c r="G8" s="58">
        <v>1</v>
      </c>
      <c r="H8" s="58" t="s">
        <v>162</v>
      </c>
      <c r="I8" s="58" t="s">
        <v>162</v>
      </c>
      <c r="J8" s="58" t="s">
        <v>163</v>
      </c>
      <c r="K8" s="58" t="s">
        <v>164</v>
      </c>
      <c r="L8" s="58" t="s">
        <v>165</v>
      </c>
      <c r="M8" s="58" t="s">
        <v>166</v>
      </c>
      <c r="N8" s="58" t="s">
        <v>167</v>
      </c>
      <c r="O8" s="58" t="s">
        <v>168</v>
      </c>
      <c r="P8" s="58" t="s">
        <v>169</v>
      </c>
      <c r="Q8" s="59">
        <v>5</v>
      </c>
      <c r="R8" s="58" t="s">
        <v>39</v>
      </c>
      <c r="S8" s="58" t="s">
        <v>170</v>
      </c>
      <c r="T8" s="58" t="s">
        <v>171</v>
      </c>
      <c r="U8" s="59">
        <v>2188469</v>
      </c>
      <c r="V8" s="59">
        <v>2669</v>
      </c>
      <c r="W8" s="58" t="s">
        <v>172</v>
      </c>
      <c r="X8" s="58" t="s">
        <v>39</v>
      </c>
      <c r="Y8" s="60" t="s">
        <v>173</v>
      </c>
      <c r="Z8" s="59">
        <v>55</v>
      </c>
      <c r="AA8" s="59" t="s">
        <v>39</v>
      </c>
      <c r="AB8" s="59" t="s">
        <v>39</v>
      </c>
      <c r="AC8" s="59" t="s">
        <v>39</v>
      </c>
      <c r="AD8" s="59" t="s">
        <v>39</v>
      </c>
      <c r="AE8" s="59">
        <v>55</v>
      </c>
      <c r="AF8" s="59">
        <v>42</v>
      </c>
      <c r="AG8" s="59" t="s">
        <v>39</v>
      </c>
      <c r="AH8" s="59">
        <v>42</v>
      </c>
      <c r="AI8" s="61">
        <v>100.3</v>
      </c>
      <c r="AJ8" s="61">
        <v>100.4</v>
      </c>
      <c r="AK8" s="61">
        <v>99.6</v>
      </c>
      <c r="AL8" s="61">
        <v>101</v>
      </c>
      <c r="AM8" s="61">
        <v>103.9</v>
      </c>
      <c r="AN8" s="61">
        <v>98.2</v>
      </c>
      <c r="AO8" s="61">
        <v>97.5</v>
      </c>
      <c r="AP8" s="61">
        <v>97.7</v>
      </c>
      <c r="AQ8" s="61">
        <v>100.7</v>
      </c>
      <c r="AR8" s="61">
        <v>103.6</v>
      </c>
      <c r="AS8" s="61">
        <v>106.2</v>
      </c>
      <c r="AT8" s="61">
        <v>60.5</v>
      </c>
      <c r="AU8" s="61">
        <v>61</v>
      </c>
      <c r="AV8" s="61">
        <v>62.2</v>
      </c>
      <c r="AW8" s="61">
        <v>58.6</v>
      </c>
      <c r="AX8" s="61">
        <v>58.8</v>
      </c>
      <c r="AY8" s="61">
        <v>78.099999999999994</v>
      </c>
      <c r="AZ8" s="61">
        <v>77</v>
      </c>
      <c r="BA8" s="61">
        <v>77.099999999999994</v>
      </c>
      <c r="BB8" s="61">
        <v>73.8</v>
      </c>
      <c r="BC8" s="61">
        <v>75.5</v>
      </c>
      <c r="BD8" s="61">
        <v>86.6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114.4</v>
      </c>
      <c r="BK8" s="62">
        <v>117</v>
      </c>
      <c r="BL8" s="62">
        <v>118.8</v>
      </c>
      <c r="BM8" s="62">
        <v>136</v>
      </c>
      <c r="BN8" s="62">
        <v>131.30000000000001</v>
      </c>
      <c r="BO8" s="62">
        <v>70.7</v>
      </c>
      <c r="BP8" s="61">
        <v>54.7</v>
      </c>
      <c r="BQ8" s="61">
        <v>57.9</v>
      </c>
      <c r="BR8" s="61">
        <v>55.8</v>
      </c>
      <c r="BS8" s="61">
        <v>52.9</v>
      </c>
      <c r="BT8" s="61">
        <v>51.3</v>
      </c>
      <c r="BU8" s="61">
        <v>67.900000000000006</v>
      </c>
      <c r="BV8" s="61">
        <v>66.900000000000006</v>
      </c>
      <c r="BW8" s="61">
        <v>66.099999999999994</v>
      </c>
      <c r="BX8" s="61">
        <v>62.3</v>
      </c>
      <c r="BY8" s="61">
        <v>62.1</v>
      </c>
      <c r="BZ8" s="61">
        <v>67.099999999999994</v>
      </c>
      <c r="CA8" s="62">
        <v>28079</v>
      </c>
      <c r="CB8" s="62">
        <v>27230</v>
      </c>
      <c r="CC8" s="62">
        <v>26794</v>
      </c>
      <c r="CD8" s="62">
        <v>26844</v>
      </c>
      <c r="CE8" s="62">
        <v>26768</v>
      </c>
      <c r="CF8" s="62">
        <v>25249</v>
      </c>
      <c r="CG8" s="62">
        <v>25711</v>
      </c>
      <c r="CH8" s="62">
        <v>26415</v>
      </c>
      <c r="CI8" s="62">
        <v>27227</v>
      </c>
      <c r="CJ8" s="62">
        <v>28176</v>
      </c>
      <c r="CK8" s="61">
        <v>59287</v>
      </c>
      <c r="CL8" s="62">
        <v>7807</v>
      </c>
      <c r="CM8" s="62">
        <v>8447</v>
      </c>
      <c r="CN8" s="62">
        <v>8826</v>
      </c>
      <c r="CO8" s="62">
        <v>8661</v>
      </c>
      <c r="CP8" s="62">
        <v>8997</v>
      </c>
      <c r="CQ8" s="62">
        <v>8852</v>
      </c>
      <c r="CR8" s="62">
        <v>9060</v>
      </c>
      <c r="CS8" s="62">
        <v>9135</v>
      </c>
      <c r="CT8" s="62">
        <v>9509</v>
      </c>
      <c r="CU8" s="62">
        <v>9548</v>
      </c>
      <c r="CV8" s="61">
        <v>17202</v>
      </c>
      <c r="CW8" s="62">
        <v>113.5</v>
      </c>
      <c r="CX8" s="62">
        <v>113.9</v>
      </c>
      <c r="CY8" s="62">
        <v>112.3</v>
      </c>
      <c r="CZ8" s="62">
        <v>120.1</v>
      </c>
      <c r="DA8" s="62">
        <v>120.2</v>
      </c>
      <c r="DB8" s="62">
        <v>70.3</v>
      </c>
      <c r="DC8" s="62">
        <v>71.099999999999994</v>
      </c>
      <c r="DD8" s="62">
        <v>72</v>
      </c>
      <c r="DE8" s="62">
        <v>77.7</v>
      </c>
      <c r="DF8" s="62">
        <v>75.7</v>
      </c>
      <c r="DG8" s="62">
        <v>56.4</v>
      </c>
      <c r="DH8" s="62">
        <v>12.4</v>
      </c>
      <c r="DI8" s="62">
        <v>12.4</v>
      </c>
      <c r="DJ8" s="62">
        <v>12.2</v>
      </c>
      <c r="DK8" s="62">
        <v>12.8</v>
      </c>
      <c r="DL8" s="62">
        <v>12.9</v>
      </c>
      <c r="DM8" s="62">
        <v>17</v>
      </c>
      <c r="DN8" s="62">
        <v>16.5</v>
      </c>
      <c r="DO8" s="62">
        <v>16</v>
      </c>
      <c r="DP8" s="62">
        <v>15.7</v>
      </c>
      <c r="DQ8" s="62">
        <v>14.6</v>
      </c>
      <c r="DR8" s="62">
        <v>24.8</v>
      </c>
      <c r="DS8" s="61">
        <v>68.5</v>
      </c>
      <c r="DT8" s="61">
        <v>70.5</v>
      </c>
      <c r="DU8" s="61">
        <v>72.7</v>
      </c>
      <c r="DV8" s="61">
        <v>74.3</v>
      </c>
      <c r="DW8" s="61">
        <v>75.3</v>
      </c>
      <c r="DX8" s="61">
        <v>53.8</v>
      </c>
      <c r="DY8" s="61">
        <v>56.1</v>
      </c>
      <c r="DZ8" s="61">
        <v>56.4</v>
      </c>
      <c r="EA8" s="61">
        <v>56.9</v>
      </c>
      <c r="EB8" s="61">
        <v>58.3</v>
      </c>
      <c r="EC8" s="61">
        <v>56</v>
      </c>
      <c r="ED8" s="61">
        <v>74.3</v>
      </c>
      <c r="EE8" s="61">
        <v>75.599999999999994</v>
      </c>
      <c r="EF8" s="61">
        <v>77</v>
      </c>
      <c r="EG8" s="61">
        <v>77.7</v>
      </c>
      <c r="EH8" s="61">
        <v>78.400000000000006</v>
      </c>
      <c r="EI8" s="61">
        <v>71</v>
      </c>
      <c r="EJ8" s="61">
        <v>73.2</v>
      </c>
      <c r="EK8" s="61">
        <v>73.400000000000006</v>
      </c>
      <c r="EL8" s="61">
        <v>72.5</v>
      </c>
      <c r="EM8" s="61">
        <v>72.3</v>
      </c>
      <c r="EN8" s="61">
        <v>70.7</v>
      </c>
      <c r="EO8" s="62">
        <v>19846127</v>
      </c>
      <c r="EP8" s="62">
        <v>20142255</v>
      </c>
      <c r="EQ8" s="62">
        <v>19981527</v>
      </c>
      <c r="ER8" s="62">
        <v>19859127</v>
      </c>
      <c r="ES8" s="62">
        <v>19859291</v>
      </c>
      <c r="ET8" s="62">
        <v>38480542</v>
      </c>
      <c r="EU8" s="62">
        <v>38744035</v>
      </c>
      <c r="EV8" s="62">
        <v>40117620</v>
      </c>
      <c r="EW8" s="62">
        <v>42330999</v>
      </c>
      <c r="EX8" s="62">
        <v>43068047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174</v>
      </c>
      <c r="C10" s="67" t="s">
        <v>175</v>
      </c>
      <c r="D10" s="67" t="s">
        <v>176</v>
      </c>
      <c r="E10" s="67" t="s">
        <v>177</v>
      </c>
      <c r="F10" s="67" t="s">
        <v>178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2023-01-24T00:11:59Z</cp:lastPrinted>
  <dcterms:created xsi:type="dcterms:W3CDTF">2022-12-01T02:21:16Z</dcterms:created>
  <dcterms:modified xsi:type="dcterms:W3CDTF">2023-01-24T04:22:38Z</dcterms:modified>
  <cp:category/>
</cp:coreProperties>
</file>