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03 共用\Mドライブ\令和04年度\県央班\i その他\01_各種照会\02_総務部\財政課\230111　公営企業に係る経営比較分析表\"/>
    </mc:Choice>
  </mc:AlternateContent>
  <xr:revisionPtr revIDLastSave="0" documentId="13_ncr:1_{7D14D8CD-89A9-4B76-A1D7-1BC3792CA90F}" xr6:coauthVersionLast="36" xr6:coauthVersionMax="36" xr10:uidLastSave="{00000000-0000-0000-0000-000000000000}"/>
  <workbookProtection workbookAlgorithmName="SHA-512" workbookHashValue="mj59229GA9erX0xaez7PSBDha2IvqnxtCQAjLd1ZLkv5e2Si+2SHgd1Nn8gFSOit8jT8s83lM4+uUtheay6ykg==" workbookSaltValue="QDjIxUujFEMfcf8+EIekkw==" workbookSpinCount="100000" lockStructure="1"/>
  <bookViews>
    <workbookView xWindow="0" yWindow="0" windowWidth="14400" windowHeight="5273"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HV55" i="4" s="1"/>
  <c r="CX7" i="5"/>
  <c r="CW7" i="5"/>
  <c r="CU7" i="5"/>
  <c r="CT7" i="5"/>
  <c r="CS7" i="5"/>
  <c r="CR7" i="5"/>
  <c r="CQ7" i="5"/>
  <c r="CP7" i="5"/>
  <c r="FL55" i="4" s="1"/>
  <c r="CO7" i="5"/>
  <c r="CN7" i="5"/>
  <c r="CM7" i="5"/>
  <c r="CL7" i="5"/>
  <c r="CJ7" i="5"/>
  <c r="CI7" i="5"/>
  <c r="CH7" i="5"/>
  <c r="CG7" i="5"/>
  <c r="AE56" i="4" s="1"/>
  <c r="CF7" i="5"/>
  <c r="CE7" i="5"/>
  <c r="CD7" i="5"/>
  <c r="CC7" i="5"/>
  <c r="CB7" i="5"/>
  <c r="CA7" i="5"/>
  <c r="BY7" i="5"/>
  <c r="BX7" i="5"/>
  <c r="LY34" i="4" s="1"/>
  <c r="BW7" i="5"/>
  <c r="BV7" i="5"/>
  <c r="BU7" i="5"/>
  <c r="BT7" i="5"/>
  <c r="BS7" i="5"/>
  <c r="BR7" i="5"/>
  <c r="BQ7" i="5"/>
  <c r="BP7" i="5"/>
  <c r="BN7" i="5"/>
  <c r="BM7" i="5"/>
  <c r="BL7" i="5"/>
  <c r="BK7" i="5"/>
  <c r="BJ7" i="5"/>
  <c r="BI7" i="5"/>
  <c r="BH7" i="5"/>
  <c r="BG7" i="5"/>
  <c r="HV33" i="4" s="1"/>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AA6" i="5"/>
  <c r="JW8" i="4" s="1"/>
  <c r="Z6" i="5"/>
  <c r="Y6" i="5"/>
  <c r="X6" i="5"/>
  <c r="EG12" i="4" s="1"/>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G33" i="4"/>
  <c r="GR33" i="4"/>
  <c r="EW33" i="4"/>
  <c r="EH33" i="4"/>
  <c r="DS33" i="4"/>
  <c r="DD33" i="4"/>
  <c r="BX33" i="4"/>
  <c r="BI33" i="4"/>
  <c r="AT33" i="4"/>
  <c r="AE33" i="4"/>
  <c r="P33" i="4"/>
  <c r="LP12" i="4"/>
  <c r="JW12" i="4"/>
  <c r="FZ12" i="4"/>
  <c r="CN12" i="4"/>
  <c r="AU12" i="4"/>
  <c r="B12" i="4"/>
  <c r="LP10" i="4"/>
  <c r="JW10" i="4"/>
  <c r="ID10" i="4"/>
  <c r="EG10" i="4"/>
  <c r="CN10" i="4"/>
  <c r="AU10" i="4"/>
  <c r="LP8" i="4"/>
  <c r="ID8" i="4"/>
  <c r="FZ8" i="4"/>
  <c r="EG8" i="4"/>
  <c r="CN8" i="4"/>
  <c r="AU8" i="4"/>
  <c r="B8" i="4"/>
  <c r="B6" i="4"/>
  <c r="HM78" i="4" l="1"/>
  <c r="FL54" i="4"/>
  <c r="FL32" i="4"/>
  <c r="IZ54" i="4"/>
  <c r="IZ32" i="4"/>
  <c r="CS78" i="4"/>
  <c r="BX54" i="4"/>
  <c r="BX32" i="4"/>
  <c r="MN54" i="4"/>
  <c r="MN32" i="4"/>
  <c r="MH78" i="4"/>
  <c r="C11" i="5"/>
  <c r="D11" i="5"/>
  <c r="E11" i="5"/>
  <c r="B11" i="5"/>
  <c r="DS32" i="4" l="1"/>
  <c r="AN78" i="4"/>
  <c r="AE54" i="4"/>
  <c r="AE32" i="4"/>
  <c r="KU54" i="4"/>
  <c r="KU32" i="4"/>
  <c r="HG54" i="4"/>
  <c r="KC78" i="4"/>
  <c r="HG32" i="4"/>
  <c r="FH78" i="4"/>
  <c r="DS54" i="4"/>
  <c r="EO78" i="4"/>
  <c r="DD54" i="4"/>
  <c r="DD32" i="4"/>
  <c r="U78" i="4"/>
  <c r="P54" i="4"/>
  <c r="P32" i="4"/>
  <c r="KF32" i="4"/>
  <c r="JJ78" i="4"/>
  <c r="GR54" i="4"/>
  <c r="KF54" i="4"/>
  <c r="GR32" i="4"/>
  <c r="LY32" i="4"/>
  <c r="LO78" i="4"/>
  <c r="IK54" i="4"/>
  <c r="IK32" i="4"/>
  <c r="LY54" i="4"/>
  <c r="GT78" i="4"/>
  <c r="EW54" i="4"/>
  <c r="EW32" i="4"/>
  <c r="BZ78" i="4"/>
  <c r="BI54" i="4"/>
  <c r="BI32" i="4"/>
  <c r="BG78" i="4"/>
  <c r="LJ54" i="4"/>
  <c r="LJ32" i="4"/>
  <c r="AT54" i="4"/>
  <c r="AT32" i="4"/>
  <c r="KV78" i="4"/>
  <c r="HV54" i="4"/>
  <c r="HV32" i="4"/>
  <c r="GA78" i="4"/>
  <c r="EH32" i="4"/>
  <c r="EH54" i="4"/>
</calcChain>
</file>

<file path=xl/sharedStrings.xml><?xml version="1.0" encoding="utf-8"?>
<sst xmlns="http://schemas.openxmlformats.org/spreadsheetml/2006/main" count="349" uniqueCount="179">
  <si>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</si>
  <si>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</si>
  <si>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</si>
  <si>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</si>
  <si>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</si>
  <si>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</si>
  <si>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</si>
  <si>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</si>
  <si>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</si>
  <si>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</si>
  <si>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</si>
  <si>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</si>
  <si>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</si>
  <si>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</si>
  <si>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</si>
  <si>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</si>
  <si>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</si>
  <si>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</si>
  <si>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</si>
  <si>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</si>
  <si>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</si>
  <si>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</si>
  <si>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</si>
  <si>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</si>
  <si>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</si>
  <si>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</si>
  <si>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</si>
  <si>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</si>
  <si>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</si>
  <si>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</si>
  <si>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</si>
  <si>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</si>
  <si>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</si>
  <si>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</si>
  <si>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</si>
  <si>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</si>
  <si>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</si>
  <si>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</si>
  <si>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</si>
  <si>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</si>
  <si>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</si>
  <si>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</si>
  <si>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</si>
  <si>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</si>
  <si>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</si>
  <si>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</si>
  <si>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</si>
  <si>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</si>
  <si>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</si>
  <si>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</si>
  <si>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</si>
  <si>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</si>
  <si>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</si>
  <si>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</si>
  <si>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</si>
  <si>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</si>
  <si>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</si>
  <si>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</si>
  <si>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</si>
  <si>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</si>
  <si>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</si>
  <si>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</si>
  <si>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</si>
  <si>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</si>
  <si>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</si>
  <si>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</si>
  <si>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</si>
  <si>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</si>
  <si>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</si>
  <si>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</si>
  <si>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</si>
  <si>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</si>
  <si>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</si>
  <si>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</si>
  <si>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</si>
  <si>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</si>
  <si>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</si>
  <si>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</si>
  <si>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</si>
  <si>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</si>
  <si>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</si>
  <si>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</si>
  <si>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</si>
  <si>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</si>
  <si>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</si>
  <si>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</si>
  <si>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</si>
  <si>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</si>
  <si>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</si>
  <si>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</si>
  <si>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</si>
  <si>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</si>
  <si>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</si>
  <si>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</si>
  <si>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</si>
  <si>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</si>
  <si>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</si>
  <si>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</si>
  <si>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</si>
  <si>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</si>
  <si>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</si>
  <si>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</si>
  <si>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</si>
  <si>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</si>
  <si>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</si>
  <si>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</si>
  <si>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</si>
  <si>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</si>
  <si>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</si>
  <si>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</si>
  <si>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</si>
  <si>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</si>
  <si>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</si>
  <si>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</si>
  <si>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</si>
  <si>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</si>
  <si>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</si>
  <si>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</si>
  <si>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</si>
  <si>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</si>
  <si>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</si>
  <si>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</si>
  <si>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</si>
  <si>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</si>
  <si>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</si>
  <si>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</si>
  <si>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</si>
  <si>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</si>
  <si>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</si>
  <si>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</si>
  <si>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</si>
  <si>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</si>
  <si>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</si>
  <si>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</si>
  <si>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</si>
  <si>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</si>
  <si>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</si>
  <si>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</si>
  <si>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</si>
  <si>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</si>
  <si>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</si>
  <si>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</si>
  <si>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</si>
  <si>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</si>
  <si>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</si>
  <si>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</si>
  <si>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</si>
  <si>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</si>
  <si>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</si>
  <si>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</si>
  <si>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</si>
  <si>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</si>
  <si>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</si>
  <si>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</si>
  <si>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</si>
  <si>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</si>
  <si>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</si>
  <si>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</si>
  <si>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</si>
  <si>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燕労災病院</t>
  </si>
  <si>
    <t>当然財務</t>
  </si>
  <si>
    <t>病院事業</t>
  </si>
  <si>
    <t>一般病院</t>
  </si>
  <si>
    <t>300床以上～400床未満</t>
  </si>
  <si>
    <t>非設置</t>
  </si>
  <si>
    <t>指定管理者(利用料金制)</t>
  </si>
  <si>
    <t>対象</t>
  </si>
  <si>
    <t>救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</si>
  <si>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</si>
  <si>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</si>
  <si>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</si>
  <si>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</si>
  <si>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</si>
  <si>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</si>
  <si>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</si>
  <si>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燕労災病院は救急医療を担い、地域医療支援病院として、地域との連携を図りながら、急性期を中心とした医療機能を担っている。</t>
    <rPh sb="1" eb="6">
      <t>ツバメロウサイビョウイン</t>
    </rPh>
    <rPh sb="7" eb="9">
      <t>キュウキュウ</t>
    </rPh>
    <rPh sb="9" eb="11">
      <t>イリョウ</t>
    </rPh>
    <rPh sb="12" eb="13">
      <t>ニナ</t>
    </rPh>
    <rPh sb="15" eb="17">
      <t>チイキ</t>
    </rPh>
    <rPh sb="17" eb="19">
      <t>イリョウ</t>
    </rPh>
    <rPh sb="19" eb="21">
      <t>シエン</t>
    </rPh>
    <rPh sb="21" eb="23">
      <t>ビョウイン</t>
    </rPh>
    <rPh sb="27" eb="29">
      <t>チイキ</t>
    </rPh>
    <rPh sb="31" eb="33">
      <t>レンケイ</t>
    </rPh>
    <rPh sb="34" eb="35">
      <t>ハカ</t>
    </rPh>
    <rPh sb="40" eb="43">
      <t>キュウセイキ</t>
    </rPh>
    <rPh sb="44" eb="46">
      <t>チュウシン</t>
    </rPh>
    <rPh sb="49" eb="51">
      <t>イリョウ</t>
    </rPh>
    <rPh sb="51" eb="53">
      <t>キノウ</t>
    </rPh>
    <rPh sb="54" eb="55">
      <t>ニナ</t>
    </rPh>
    <phoneticPr fontId="5"/>
  </si>
  <si>
    <t>　県央基幹病院に向けた準備を進める病院として、救急体制の拡充を図るとともに、急性期患者の受入れを強化し、患者数の確保、診療単価の向上による入院を中心とした収益確保に重点的に取り組みながら、経営改善を図っていく。</t>
    <rPh sb="1" eb="7">
      <t>ケンオウキカンビョウイン</t>
    </rPh>
    <rPh sb="8" eb="9">
      <t>ム</t>
    </rPh>
    <rPh sb="11" eb="13">
      <t>ジュンビ</t>
    </rPh>
    <rPh sb="14" eb="15">
      <t>スス</t>
    </rPh>
    <rPh sb="17" eb="19">
      <t>ビョウイン</t>
    </rPh>
    <rPh sb="23" eb="27">
      <t>キュウキュウタイセイ</t>
    </rPh>
    <rPh sb="28" eb="30">
      <t>カクジュウ</t>
    </rPh>
    <rPh sb="31" eb="32">
      <t>ハカ</t>
    </rPh>
    <rPh sb="38" eb="41">
      <t>キュウセイキ</t>
    </rPh>
    <rPh sb="41" eb="43">
      <t>カンジャ</t>
    </rPh>
    <rPh sb="44" eb="46">
      <t>ウケイ</t>
    </rPh>
    <rPh sb="48" eb="50">
      <t>キョウカ</t>
    </rPh>
    <rPh sb="52" eb="55">
      <t>カンジャスウ</t>
    </rPh>
    <rPh sb="56" eb="58">
      <t>カクホ</t>
    </rPh>
    <rPh sb="59" eb="61">
      <t>シンリョウ</t>
    </rPh>
    <rPh sb="61" eb="63">
      <t>タンカ</t>
    </rPh>
    <rPh sb="64" eb="66">
      <t>コウジョウ</t>
    </rPh>
    <rPh sb="69" eb="71">
      <t>ニュウイン</t>
    </rPh>
    <rPh sb="72" eb="74">
      <t>チュウシン</t>
    </rPh>
    <rPh sb="77" eb="79">
      <t>シュウエキ</t>
    </rPh>
    <rPh sb="79" eb="81">
      <t>カクホ</t>
    </rPh>
    <rPh sb="82" eb="85">
      <t>ジュウテンテキ</t>
    </rPh>
    <rPh sb="86" eb="87">
      <t>ト</t>
    </rPh>
    <rPh sb="88" eb="89">
      <t>ク</t>
    </rPh>
    <rPh sb="94" eb="96">
      <t>ケイエイ</t>
    </rPh>
    <rPh sb="96" eb="98">
      <t>カイゼン</t>
    </rPh>
    <rPh sb="99" eb="100">
      <t>ハカ</t>
    </rPh>
    <phoneticPr fontId="5"/>
  </si>
  <si>
    <t>　燕労災病院は、県央基幹病院（令和６年３月開院予定）に向けた準備を進めるため、平成30年度に県が移譲を受けた病院であり、移譲後新たに整備した固定資産の減価償却が徐々に進む一方で、県央基幹病院への統合が近づき、積極的な新規整備は行っていないことから減価償却率は増加し続けている。</t>
    <rPh sb="1" eb="6">
      <t>ツバメロウサイビョウイン</t>
    </rPh>
    <rPh sb="8" eb="14">
      <t>ケンオウキカンビョウイン</t>
    </rPh>
    <rPh sb="15" eb="17">
      <t>レイワ</t>
    </rPh>
    <rPh sb="18" eb="19">
      <t>ネン</t>
    </rPh>
    <rPh sb="20" eb="21">
      <t>ガツ</t>
    </rPh>
    <rPh sb="21" eb="25">
      <t>カイインヨテイ</t>
    </rPh>
    <rPh sb="27" eb="28">
      <t>ム</t>
    </rPh>
    <rPh sb="30" eb="32">
      <t>ジュンビ</t>
    </rPh>
    <rPh sb="33" eb="34">
      <t>スス</t>
    </rPh>
    <rPh sb="39" eb="41">
      <t>ヘイセイ</t>
    </rPh>
    <rPh sb="43" eb="45">
      <t>ネンド</t>
    </rPh>
    <rPh sb="46" eb="47">
      <t>ケン</t>
    </rPh>
    <rPh sb="48" eb="50">
      <t>イジョウ</t>
    </rPh>
    <rPh sb="51" eb="52">
      <t>ウ</t>
    </rPh>
    <rPh sb="54" eb="56">
      <t>ビョウイン</t>
    </rPh>
    <rPh sb="60" eb="63">
      <t>イジョウゴ</t>
    </rPh>
    <rPh sb="63" eb="64">
      <t>アラ</t>
    </rPh>
    <rPh sb="66" eb="68">
      <t>セイビ</t>
    </rPh>
    <rPh sb="70" eb="74">
      <t>コテイシサン</t>
    </rPh>
    <rPh sb="75" eb="77">
      <t>ゲンカ</t>
    </rPh>
    <rPh sb="77" eb="79">
      <t>ショウキャク</t>
    </rPh>
    <rPh sb="80" eb="82">
      <t>ジョジョ</t>
    </rPh>
    <rPh sb="83" eb="84">
      <t>スス</t>
    </rPh>
    <rPh sb="85" eb="87">
      <t>イッポウ</t>
    </rPh>
    <rPh sb="89" eb="95">
      <t>ケンオウキカンビョウイン</t>
    </rPh>
    <rPh sb="97" eb="99">
      <t>トウゴウ</t>
    </rPh>
    <rPh sb="100" eb="101">
      <t>チカ</t>
    </rPh>
    <rPh sb="104" eb="107">
      <t>セッキョクテキ</t>
    </rPh>
    <rPh sb="108" eb="110">
      <t>シンキ</t>
    </rPh>
    <rPh sb="110" eb="112">
      <t>セイビ</t>
    </rPh>
    <rPh sb="113" eb="114">
      <t>オコナ</t>
    </rPh>
    <rPh sb="123" eb="125">
      <t>ゲンカ</t>
    </rPh>
    <rPh sb="125" eb="127">
      <t>ショウキャク</t>
    </rPh>
    <rPh sb="127" eb="128">
      <t>リツ</t>
    </rPh>
    <rPh sb="129" eb="131">
      <t>ゾウカ</t>
    </rPh>
    <rPh sb="132" eb="133">
      <t>ツヅ</t>
    </rPh>
    <phoneticPr fontId="5"/>
  </si>
  <si>
    <t>　新型コロナ感染症の影響から患者受入れに制限があったものの、救急患者受入れ体制強化や診療単価の向上により、医業収支比率は増加した。また、経常収支比率も新型コロナ感染症にかかる交付金の受入れと医業収益増により増加した。
　病床利用率は、前年から継続したコロナ患者対応のための専用病床による患者受入れに制限はあったが、救急患者の受入れや手術件数の増により前年から増加した。</t>
    <rPh sb="1" eb="3">
      <t>シンガタ</t>
    </rPh>
    <rPh sb="6" eb="9">
      <t>カンセンショウ</t>
    </rPh>
    <rPh sb="10" eb="12">
      <t>エイキョウ</t>
    </rPh>
    <rPh sb="14" eb="16">
      <t>カンジャ</t>
    </rPh>
    <rPh sb="16" eb="18">
      <t>ウケイ</t>
    </rPh>
    <rPh sb="20" eb="22">
      <t>セイゲン</t>
    </rPh>
    <rPh sb="32" eb="34">
      <t>カンジャ</t>
    </rPh>
    <rPh sb="60" eb="62">
      <t>ゾウカ</t>
    </rPh>
    <rPh sb="80" eb="83">
      <t>カンセンショウ</t>
    </rPh>
    <rPh sb="117" eb="119">
      <t>ゼンネン</t>
    </rPh>
    <rPh sb="121" eb="123">
      <t>ケイゾク</t>
    </rPh>
    <rPh sb="130" eb="132">
      <t>タイオウ</t>
    </rPh>
    <rPh sb="157" eb="159">
      <t>キュウキュウ</t>
    </rPh>
    <rPh sb="166" eb="168">
      <t>シュジュツ</t>
    </rPh>
    <rPh sb="168" eb="170">
      <t>ケンスウ</t>
    </rPh>
    <rPh sb="175" eb="177">
      <t>ゼンネン</t>
    </rPh>
    <rPh sb="179" eb="18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</si>
</sst>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73.900000000000006</c:v>
                </c:pt>
                <c:pt idx="2">
                  <c:v>71.400000000000006</c:v>
                </c:pt>
                <c:pt idx="3">
                  <c:v>62.7</c:v>
                </c:pt>
                <c:pt idx="4">
                  <c:v>64.3</c:v>
                </c:pt>
              </c:numCache>
            </c:numRef>
          </c:val>
          <c:extLst>
            <c:ext xmlns:c16="http://schemas.microsoft.com/office/drawing/2014/chart" uri="{C3380CC4-5D6E-409C-BE32-E72D297353CC}">
              <c16:uniqueId val="{00000000-5CBA-457C-8465-FF3CFB09A7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5CBA-457C-8465-FF3CFB09A7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13916</c:v>
                </c:pt>
                <c:pt idx="2">
                  <c:v>15190</c:v>
                </c:pt>
                <c:pt idx="3">
                  <c:v>15996</c:v>
                </c:pt>
                <c:pt idx="4">
                  <c:v>16169</c:v>
                </c:pt>
              </c:numCache>
            </c:numRef>
          </c:val>
          <c:extLst>
            <c:ext xmlns:c16="http://schemas.microsoft.com/office/drawing/2014/chart" uri="{C3380CC4-5D6E-409C-BE32-E72D297353CC}">
              <c16:uniqueId val="{00000000-09D1-422B-A283-1DEF0FF4EA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14290</c:v>
                </c:pt>
                <c:pt idx="2">
                  <c:v>15111</c:v>
                </c:pt>
                <c:pt idx="3">
                  <c:v>15986</c:v>
                </c:pt>
                <c:pt idx="4">
                  <c:v>16421</c:v>
                </c:pt>
              </c:numCache>
            </c:numRef>
          </c:val>
          <c:smooth val="0"/>
          <c:extLst>
            <c:ext xmlns:c16="http://schemas.microsoft.com/office/drawing/2014/chart" uri="{C3380CC4-5D6E-409C-BE32-E72D297353CC}">
              <c16:uniqueId val="{00000001-09D1-422B-A283-1DEF0FF4EA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44255</c:v>
                </c:pt>
                <c:pt idx="2">
                  <c:v>46127</c:v>
                </c:pt>
                <c:pt idx="3">
                  <c:v>49782</c:v>
                </c:pt>
                <c:pt idx="4">
                  <c:v>55063</c:v>
                </c:pt>
              </c:numCache>
            </c:numRef>
          </c:val>
          <c:extLst>
            <c:ext xmlns:c16="http://schemas.microsoft.com/office/drawing/2014/chart" uri="{C3380CC4-5D6E-409C-BE32-E72D297353CC}">
              <c16:uniqueId val="{00000000-31DE-49CF-B14D-6F1BDA7832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52405</c:v>
                </c:pt>
                <c:pt idx="2">
                  <c:v>53523</c:v>
                </c:pt>
                <c:pt idx="3">
                  <c:v>57368</c:v>
                </c:pt>
                <c:pt idx="4">
                  <c:v>59838</c:v>
                </c:pt>
              </c:numCache>
            </c:numRef>
          </c:val>
          <c:smooth val="0"/>
          <c:extLst>
            <c:ext xmlns:c16="http://schemas.microsoft.com/office/drawing/2014/chart" uri="{C3380CC4-5D6E-409C-BE32-E72D297353CC}">
              <c16:uniqueId val="{00000001-31DE-49CF-B14D-6F1BDA7832D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1.3</c:v>
                </c:pt>
                <c:pt idx="2">
                  <c:v>1</c:v>
                </c:pt>
                <c:pt idx="3">
                  <c:v>0</c:v>
                </c:pt>
                <c:pt idx="4">
                  <c:v>0</c:v>
                </c:pt>
              </c:numCache>
            </c:numRef>
          </c:val>
          <c:extLst>
            <c:ext xmlns:c16="http://schemas.microsoft.com/office/drawing/2014/chart" uri="{C3380CC4-5D6E-409C-BE32-E72D297353CC}">
              <c16:uniqueId val="{00000000-088E-4979-85E7-48D7967BB5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088E-4979-85E7-48D7967BB5D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83.9</c:v>
                </c:pt>
                <c:pt idx="2">
                  <c:v>87.2</c:v>
                </c:pt>
                <c:pt idx="3">
                  <c:v>82.8</c:v>
                </c:pt>
                <c:pt idx="4">
                  <c:v>86.8</c:v>
                </c:pt>
              </c:numCache>
            </c:numRef>
          </c:val>
          <c:extLst>
            <c:ext xmlns:c16="http://schemas.microsoft.com/office/drawing/2014/chart" uri="{C3380CC4-5D6E-409C-BE32-E72D297353CC}">
              <c16:uniqueId val="{00000000-DC52-4055-B3B1-3186FEFA042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89.7</c:v>
                </c:pt>
                <c:pt idx="2">
                  <c:v>89.3</c:v>
                </c:pt>
                <c:pt idx="3">
                  <c:v>84.1</c:v>
                </c:pt>
                <c:pt idx="4">
                  <c:v>86.3</c:v>
                </c:pt>
              </c:numCache>
            </c:numRef>
          </c:val>
          <c:smooth val="0"/>
          <c:extLst>
            <c:ext xmlns:c16="http://schemas.microsoft.com/office/drawing/2014/chart" uri="{C3380CC4-5D6E-409C-BE32-E72D297353CC}">
              <c16:uniqueId val="{00000001-DC52-4055-B3B1-3186FEFA042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98.4</c:v>
                </c:pt>
                <c:pt idx="2">
                  <c:v>99.9</c:v>
                </c:pt>
                <c:pt idx="3">
                  <c:v>105</c:v>
                </c:pt>
                <c:pt idx="4">
                  <c:v>116.1</c:v>
                </c:pt>
              </c:numCache>
            </c:numRef>
          </c:val>
          <c:extLst>
            <c:ext xmlns:c16="http://schemas.microsoft.com/office/drawing/2014/chart" uri="{C3380CC4-5D6E-409C-BE32-E72D297353CC}">
              <c16:uniqueId val="{00000000-3F4B-4569-9E34-F5B7D1C5B0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97.8</c:v>
                </c:pt>
                <c:pt idx="2">
                  <c:v>97</c:v>
                </c:pt>
                <c:pt idx="3">
                  <c:v>102.4</c:v>
                </c:pt>
                <c:pt idx="4">
                  <c:v>107.2</c:v>
                </c:pt>
              </c:numCache>
            </c:numRef>
          </c:val>
          <c:smooth val="0"/>
          <c:extLst>
            <c:ext xmlns:c16="http://schemas.microsoft.com/office/drawing/2014/chart" uri="{C3380CC4-5D6E-409C-BE32-E72D297353CC}">
              <c16:uniqueId val="{00000001-3F4B-4569-9E34-F5B7D1C5B0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13.6</c:v>
                </c:pt>
                <c:pt idx="2">
                  <c:v>31.6</c:v>
                </c:pt>
                <c:pt idx="3">
                  <c:v>50.5</c:v>
                </c:pt>
                <c:pt idx="4">
                  <c:v>60.9</c:v>
                </c:pt>
              </c:numCache>
            </c:numRef>
          </c:val>
          <c:extLst>
            <c:ext xmlns:c16="http://schemas.microsoft.com/office/drawing/2014/chart" uri="{C3380CC4-5D6E-409C-BE32-E72D297353CC}">
              <c16:uniqueId val="{00000000-7163-4752-938C-D1CA995E04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51.9</c:v>
                </c:pt>
                <c:pt idx="2">
                  <c:v>52.9</c:v>
                </c:pt>
                <c:pt idx="3">
                  <c:v>54.3</c:v>
                </c:pt>
                <c:pt idx="4">
                  <c:v>54.9</c:v>
                </c:pt>
              </c:numCache>
            </c:numRef>
          </c:val>
          <c:smooth val="0"/>
          <c:extLst>
            <c:ext xmlns:c16="http://schemas.microsoft.com/office/drawing/2014/chart" uri="{C3380CC4-5D6E-409C-BE32-E72D297353CC}">
              <c16:uniqueId val="{00000001-7163-4752-938C-D1CA995E042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10.4</c:v>
                </c:pt>
                <c:pt idx="2">
                  <c:v>27.5</c:v>
                </c:pt>
                <c:pt idx="3">
                  <c:v>45.9</c:v>
                </c:pt>
                <c:pt idx="4">
                  <c:v>54.8</c:v>
                </c:pt>
              </c:numCache>
            </c:numRef>
          </c:val>
          <c:extLst>
            <c:ext xmlns:c16="http://schemas.microsoft.com/office/drawing/2014/chart" uri="{C3380CC4-5D6E-409C-BE32-E72D297353CC}">
              <c16:uniqueId val="{00000000-D109-4C08-ADAC-4598231E427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D109-4C08-ADAC-4598231E427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3526387</c:v>
                </c:pt>
                <c:pt idx="2">
                  <c:v>3961287</c:v>
                </c:pt>
                <c:pt idx="3">
                  <c:v>4114170</c:v>
                </c:pt>
                <c:pt idx="4">
                  <c:v>4457543</c:v>
                </c:pt>
              </c:numCache>
            </c:numRef>
          </c:val>
          <c:extLst>
            <c:ext xmlns:c16="http://schemas.microsoft.com/office/drawing/2014/chart" uri="{C3380CC4-5D6E-409C-BE32-E72D297353CC}">
              <c16:uniqueId val="{00000000-A229-42D2-BDA9-FC3C55004A8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48918364</c:v>
                </c:pt>
                <c:pt idx="2">
                  <c:v>49696718</c:v>
                </c:pt>
                <c:pt idx="3">
                  <c:v>50234873</c:v>
                </c:pt>
                <c:pt idx="4">
                  <c:v>50294422</c:v>
                </c:pt>
              </c:numCache>
            </c:numRef>
          </c:val>
          <c:smooth val="0"/>
          <c:extLst>
            <c:ext xmlns:c16="http://schemas.microsoft.com/office/drawing/2014/chart" uri="{C3380CC4-5D6E-409C-BE32-E72D297353CC}">
              <c16:uniqueId val="{00000001-A229-42D2-BDA9-FC3C55004A8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21.7</c:v>
                </c:pt>
                <c:pt idx="2">
                  <c:v>22.3</c:v>
                </c:pt>
                <c:pt idx="3">
                  <c:v>22.5</c:v>
                </c:pt>
                <c:pt idx="4">
                  <c:v>23.4</c:v>
                </c:pt>
              </c:numCache>
            </c:numRef>
          </c:val>
          <c:extLst>
            <c:ext xmlns:c16="http://schemas.microsoft.com/office/drawing/2014/chart" uri="{C3380CC4-5D6E-409C-BE32-E72D297353CC}">
              <c16:uniqueId val="{00000000-B5DF-4EBD-92B2-C6B5D97A35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23.6</c:v>
                </c:pt>
                <c:pt idx="2">
                  <c:v>24.2</c:v>
                </c:pt>
                <c:pt idx="3">
                  <c:v>24.1</c:v>
                </c:pt>
                <c:pt idx="4">
                  <c:v>23.9</c:v>
                </c:pt>
              </c:numCache>
            </c:numRef>
          </c:val>
          <c:smooth val="0"/>
          <c:extLst>
            <c:ext xmlns:c16="http://schemas.microsoft.com/office/drawing/2014/chart" uri="{C3380CC4-5D6E-409C-BE32-E72D297353CC}">
              <c16:uniqueId val="{00000001-B5DF-4EBD-92B2-C6B5D97A35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67.400000000000006</c:v>
                </c:pt>
                <c:pt idx="2">
                  <c:v>63.9</c:v>
                </c:pt>
                <c:pt idx="3">
                  <c:v>67.400000000000006</c:v>
                </c:pt>
                <c:pt idx="4">
                  <c:v>63.8</c:v>
                </c:pt>
              </c:numCache>
            </c:numRef>
          </c:val>
          <c:extLst>
            <c:ext xmlns:c16="http://schemas.microsoft.com/office/drawing/2014/chart" uri="{C3380CC4-5D6E-409C-BE32-E72D297353CC}">
              <c16:uniqueId val="{00000000-C05A-4D1E-9FDD-5B845FBCE0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56</c:v>
                </c:pt>
                <c:pt idx="2">
                  <c:v>56.2</c:v>
                </c:pt>
                <c:pt idx="3">
                  <c:v>60.8</c:v>
                </c:pt>
                <c:pt idx="4">
                  <c:v>57.4</c:v>
                </c:pt>
              </c:numCache>
            </c:numRef>
          </c:val>
          <c:smooth val="0"/>
          <c:extLst>
            <c:ext xmlns:c16="http://schemas.microsoft.com/office/drawing/2014/chart" uri="{C3380CC4-5D6E-409C-BE32-E72D297353CC}">
              <c16:uniqueId val="{00000001-C05A-4D1E-9FDD-5B845FBCE09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T1" zoomScale="90" zoomScaleNormal="90" zoomScaleSheetLayoutView="70" workbookViewId="0">
      <selection activeCell="NJ54" sqref="NJ54:NX67"/>
    </sheetView>
  </sheetViews>
  <sheetFormatPr defaultColWidth="2.59765625" defaultRowHeight="12.75" x14ac:dyDescent="0.25"/>
  <cols>
    <col min="1" max="1" width="2" customWidth="1"/>
    <col min="2" max="2" width="0.86328125" customWidth="1"/>
    <col min="3" max="372" width="0.59765625" customWidth="1"/>
    <col min="373" max="373" width="2.265625" customWidth="1"/>
    <col min="374" max="388" width="3" customWidth="1"/>
    <col min="393" max="393" width="2.597656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新潟県　燕労災病院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2188469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19926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233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233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76</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175</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f>データ!AJ7</f>
        <v>98.4</v>
      </c>
      <c r="AF33" s="129"/>
      <c r="AG33" s="129"/>
      <c r="AH33" s="129"/>
      <c r="AI33" s="129"/>
      <c r="AJ33" s="129"/>
      <c r="AK33" s="129"/>
      <c r="AL33" s="129"/>
      <c r="AM33" s="129"/>
      <c r="AN33" s="129"/>
      <c r="AO33" s="129"/>
      <c r="AP33" s="129"/>
      <c r="AQ33" s="129"/>
      <c r="AR33" s="129"/>
      <c r="AS33" s="130"/>
      <c r="AT33" s="128">
        <f>データ!AK7</f>
        <v>99.9</v>
      </c>
      <c r="AU33" s="129"/>
      <c r="AV33" s="129"/>
      <c r="AW33" s="129"/>
      <c r="AX33" s="129"/>
      <c r="AY33" s="129"/>
      <c r="AZ33" s="129"/>
      <c r="BA33" s="129"/>
      <c r="BB33" s="129"/>
      <c r="BC33" s="129"/>
      <c r="BD33" s="129"/>
      <c r="BE33" s="129"/>
      <c r="BF33" s="129"/>
      <c r="BG33" s="129"/>
      <c r="BH33" s="130"/>
      <c r="BI33" s="128">
        <f>データ!AL7</f>
        <v>105</v>
      </c>
      <c r="BJ33" s="129"/>
      <c r="BK33" s="129"/>
      <c r="BL33" s="129"/>
      <c r="BM33" s="129"/>
      <c r="BN33" s="129"/>
      <c r="BO33" s="129"/>
      <c r="BP33" s="129"/>
      <c r="BQ33" s="129"/>
      <c r="BR33" s="129"/>
      <c r="BS33" s="129"/>
      <c r="BT33" s="129"/>
      <c r="BU33" s="129"/>
      <c r="BV33" s="129"/>
      <c r="BW33" s="130"/>
      <c r="BX33" s="128">
        <f>データ!AM7</f>
        <v>116.1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f>データ!AU7</f>
        <v>83.9</v>
      </c>
      <c r="DT33" s="129"/>
      <c r="DU33" s="129"/>
      <c r="DV33" s="129"/>
      <c r="DW33" s="129"/>
      <c r="DX33" s="129"/>
      <c r="DY33" s="129"/>
      <c r="DZ33" s="129"/>
      <c r="EA33" s="129"/>
      <c r="EB33" s="129"/>
      <c r="EC33" s="129"/>
      <c r="ED33" s="129"/>
      <c r="EE33" s="129"/>
      <c r="EF33" s="129"/>
      <c r="EG33" s="130"/>
      <c r="EH33" s="128">
        <f>データ!AV7</f>
        <v>87.2</v>
      </c>
      <c r="EI33" s="129"/>
      <c r="EJ33" s="129"/>
      <c r="EK33" s="129"/>
      <c r="EL33" s="129"/>
      <c r="EM33" s="129"/>
      <c r="EN33" s="129"/>
      <c r="EO33" s="129"/>
      <c r="EP33" s="129"/>
      <c r="EQ33" s="129"/>
      <c r="ER33" s="129"/>
      <c r="ES33" s="129"/>
      <c r="ET33" s="129"/>
      <c r="EU33" s="129"/>
      <c r="EV33" s="130"/>
      <c r="EW33" s="128">
        <f>データ!AW7</f>
        <v>82.8</v>
      </c>
      <c r="EX33" s="129"/>
      <c r="EY33" s="129"/>
      <c r="EZ33" s="129"/>
      <c r="FA33" s="129"/>
      <c r="FB33" s="129"/>
      <c r="FC33" s="129"/>
      <c r="FD33" s="129"/>
      <c r="FE33" s="129"/>
      <c r="FF33" s="129"/>
      <c r="FG33" s="129"/>
      <c r="FH33" s="129"/>
      <c r="FI33" s="129"/>
      <c r="FJ33" s="129"/>
      <c r="FK33" s="130"/>
      <c r="FL33" s="128">
        <f>データ!AX7</f>
        <v>86.8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f>データ!BF7</f>
        <v>1.3</v>
      </c>
      <c r="HH33" s="129"/>
      <c r="HI33" s="129"/>
      <c r="HJ33" s="129"/>
      <c r="HK33" s="129"/>
      <c r="HL33" s="129"/>
      <c r="HM33" s="129"/>
      <c r="HN33" s="129"/>
      <c r="HO33" s="129"/>
      <c r="HP33" s="129"/>
      <c r="HQ33" s="129"/>
      <c r="HR33" s="129"/>
      <c r="HS33" s="129"/>
      <c r="HT33" s="129"/>
      <c r="HU33" s="130"/>
      <c r="HV33" s="128">
        <f>データ!BG7</f>
        <v>1</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f>データ!BQ7</f>
        <v>73.900000000000006</v>
      </c>
      <c r="KV33" s="129"/>
      <c r="KW33" s="129"/>
      <c r="KX33" s="129"/>
      <c r="KY33" s="129"/>
      <c r="KZ33" s="129"/>
      <c r="LA33" s="129"/>
      <c r="LB33" s="129"/>
      <c r="LC33" s="129"/>
      <c r="LD33" s="129"/>
      <c r="LE33" s="129"/>
      <c r="LF33" s="129"/>
      <c r="LG33" s="129"/>
      <c r="LH33" s="129"/>
      <c r="LI33" s="130"/>
      <c r="LJ33" s="128">
        <f>データ!BR7</f>
        <v>71.400000000000006</v>
      </c>
      <c r="LK33" s="129"/>
      <c r="LL33" s="129"/>
      <c r="LM33" s="129"/>
      <c r="LN33" s="129"/>
      <c r="LO33" s="129"/>
      <c r="LP33" s="129"/>
      <c r="LQ33" s="129"/>
      <c r="LR33" s="129"/>
      <c r="LS33" s="129"/>
      <c r="LT33" s="129"/>
      <c r="LU33" s="129"/>
      <c r="LV33" s="129"/>
      <c r="LW33" s="129"/>
      <c r="LX33" s="130"/>
      <c r="LY33" s="128">
        <f>データ!BS7</f>
        <v>62.7</v>
      </c>
      <c r="LZ33" s="129"/>
      <c r="MA33" s="129"/>
      <c r="MB33" s="129"/>
      <c r="MC33" s="129"/>
      <c r="MD33" s="129"/>
      <c r="ME33" s="129"/>
      <c r="MF33" s="129"/>
      <c r="MG33" s="129"/>
      <c r="MH33" s="129"/>
      <c r="MI33" s="129"/>
      <c r="MJ33" s="129"/>
      <c r="MK33" s="129"/>
      <c r="ML33" s="129"/>
      <c r="MM33" s="130"/>
      <c r="MN33" s="128">
        <f>データ!BT7</f>
        <v>64.3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178</v>
      </c>
      <c r="NK39" s="138"/>
      <c r="NL39" s="138"/>
      <c r="NM39" s="138"/>
      <c r="NN39" s="138"/>
      <c r="NO39" s="138"/>
      <c r="NP39" s="138"/>
      <c r="NQ39" s="138"/>
      <c r="NR39" s="138"/>
      <c r="NS39" s="138"/>
      <c r="NT39" s="138"/>
      <c r="NU39" s="138"/>
      <c r="NV39" s="138"/>
      <c r="NW39" s="138"/>
      <c r="NX39" s="139"/>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177</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43" t="str">
        <f>データ!CA7</f>
        <v>-</v>
      </c>
      <c r="Q55" s="144"/>
      <c r="R55" s="144"/>
      <c r="S55" s="144"/>
      <c r="T55" s="144"/>
      <c r="U55" s="144"/>
      <c r="V55" s="144"/>
      <c r="W55" s="144"/>
      <c r="X55" s="144"/>
      <c r="Y55" s="144"/>
      <c r="Z55" s="144"/>
      <c r="AA55" s="144"/>
      <c r="AB55" s="144"/>
      <c r="AC55" s="144"/>
      <c r="AD55" s="145"/>
      <c r="AE55" s="143">
        <f>データ!CB7</f>
        <v>44255</v>
      </c>
      <c r="AF55" s="144"/>
      <c r="AG55" s="144"/>
      <c r="AH55" s="144"/>
      <c r="AI55" s="144"/>
      <c r="AJ55" s="144"/>
      <c r="AK55" s="144"/>
      <c r="AL55" s="144"/>
      <c r="AM55" s="144"/>
      <c r="AN55" s="144"/>
      <c r="AO55" s="144"/>
      <c r="AP55" s="144"/>
      <c r="AQ55" s="144"/>
      <c r="AR55" s="144"/>
      <c r="AS55" s="145"/>
      <c r="AT55" s="143">
        <f>データ!CC7</f>
        <v>46127</v>
      </c>
      <c r="AU55" s="144"/>
      <c r="AV55" s="144"/>
      <c r="AW55" s="144"/>
      <c r="AX55" s="144"/>
      <c r="AY55" s="144"/>
      <c r="AZ55" s="144"/>
      <c r="BA55" s="144"/>
      <c r="BB55" s="144"/>
      <c r="BC55" s="144"/>
      <c r="BD55" s="144"/>
      <c r="BE55" s="144"/>
      <c r="BF55" s="144"/>
      <c r="BG55" s="144"/>
      <c r="BH55" s="145"/>
      <c r="BI55" s="143">
        <f>データ!CD7</f>
        <v>49782</v>
      </c>
      <c r="BJ55" s="144"/>
      <c r="BK55" s="144"/>
      <c r="BL55" s="144"/>
      <c r="BM55" s="144"/>
      <c r="BN55" s="144"/>
      <c r="BO55" s="144"/>
      <c r="BP55" s="144"/>
      <c r="BQ55" s="144"/>
      <c r="BR55" s="144"/>
      <c r="BS55" s="144"/>
      <c r="BT55" s="144"/>
      <c r="BU55" s="144"/>
      <c r="BV55" s="144"/>
      <c r="BW55" s="145"/>
      <c r="BX55" s="143">
        <f>データ!CE7</f>
        <v>55063</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t="str">
        <f>データ!CL7</f>
        <v>-</v>
      </c>
      <c r="DE55" s="144"/>
      <c r="DF55" s="144"/>
      <c r="DG55" s="144"/>
      <c r="DH55" s="144"/>
      <c r="DI55" s="144"/>
      <c r="DJ55" s="144"/>
      <c r="DK55" s="144"/>
      <c r="DL55" s="144"/>
      <c r="DM55" s="144"/>
      <c r="DN55" s="144"/>
      <c r="DO55" s="144"/>
      <c r="DP55" s="144"/>
      <c r="DQ55" s="144"/>
      <c r="DR55" s="145"/>
      <c r="DS55" s="143">
        <f>データ!CM7</f>
        <v>13916</v>
      </c>
      <c r="DT55" s="144"/>
      <c r="DU55" s="144"/>
      <c r="DV55" s="144"/>
      <c r="DW55" s="144"/>
      <c r="DX55" s="144"/>
      <c r="DY55" s="144"/>
      <c r="DZ55" s="144"/>
      <c r="EA55" s="144"/>
      <c r="EB55" s="144"/>
      <c r="EC55" s="144"/>
      <c r="ED55" s="144"/>
      <c r="EE55" s="144"/>
      <c r="EF55" s="144"/>
      <c r="EG55" s="145"/>
      <c r="EH55" s="143">
        <f>データ!CN7</f>
        <v>15190</v>
      </c>
      <c r="EI55" s="144"/>
      <c r="EJ55" s="144"/>
      <c r="EK55" s="144"/>
      <c r="EL55" s="144"/>
      <c r="EM55" s="144"/>
      <c r="EN55" s="144"/>
      <c r="EO55" s="144"/>
      <c r="EP55" s="144"/>
      <c r="EQ55" s="144"/>
      <c r="ER55" s="144"/>
      <c r="ES55" s="144"/>
      <c r="ET55" s="144"/>
      <c r="EU55" s="144"/>
      <c r="EV55" s="145"/>
      <c r="EW55" s="143">
        <f>データ!CO7</f>
        <v>15996</v>
      </c>
      <c r="EX55" s="144"/>
      <c r="EY55" s="144"/>
      <c r="EZ55" s="144"/>
      <c r="FA55" s="144"/>
      <c r="FB55" s="144"/>
      <c r="FC55" s="144"/>
      <c r="FD55" s="144"/>
      <c r="FE55" s="144"/>
      <c r="FF55" s="144"/>
      <c r="FG55" s="144"/>
      <c r="FH55" s="144"/>
      <c r="FI55" s="144"/>
      <c r="FJ55" s="144"/>
      <c r="FK55" s="145"/>
      <c r="FL55" s="143">
        <f>データ!CP7</f>
        <v>16169</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f>データ!CX7</f>
        <v>67.400000000000006</v>
      </c>
      <c r="HH55" s="129"/>
      <c r="HI55" s="129"/>
      <c r="HJ55" s="129"/>
      <c r="HK55" s="129"/>
      <c r="HL55" s="129"/>
      <c r="HM55" s="129"/>
      <c r="HN55" s="129"/>
      <c r="HO55" s="129"/>
      <c r="HP55" s="129"/>
      <c r="HQ55" s="129"/>
      <c r="HR55" s="129"/>
      <c r="HS55" s="129"/>
      <c r="HT55" s="129"/>
      <c r="HU55" s="130"/>
      <c r="HV55" s="128">
        <f>データ!CY7</f>
        <v>63.9</v>
      </c>
      <c r="HW55" s="129"/>
      <c r="HX55" s="129"/>
      <c r="HY55" s="129"/>
      <c r="HZ55" s="129"/>
      <c r="IA55" s="129"/>
      <c r="IB55" s="129"/>
      <c r="IC55" s="129"/>
      <c r="ID55" s="129"/>
      <c r="IE55" s="129"/>
      <c r="IF55" s="129"/>
      <c r="IG55" s="129"/>
      <c r="IH55" s="129"/>
      <c r="II55" s="129"/>
      <c r="IJ55" s="130"/>
      <c r="IK55" s="128">
        <f>データ!CZ7</f>
        <v>67.400000000000006</v>
      </c>
      <c r="IL55" s="129"/>
      <c r="IM55" s="129"/>
      <c r="IN55" s="129"/>
      <c r="IO55" s="129"/>
      <c r="IP55" s="129"/>
      <c r="IQ55" s="129"/>
      <c r="IR55" s="129"/>
      <c r="IS55" s="129"/>
      <c r="IT55" s="129"/>
      <c r="IU55" s="129"/>
      <c r="IV55" s="129"/>
      <c r="IW55" s="129"/>
      <c r="IX55" s="129"/>
      <c r="IY55" s="130"/>
      <c r="IZ55" s="128">
        <f>データ!DA7</f>
        <v>63.8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f>データ!DI7</f>
        <v>21.7</v>
      </c>
      <c r="KV55" s="129"/>
      <c r="KW55" s="129"/>
      <c r="KX55" s="129"/>
      <c r="KY55" s="129"/>
      <c r="KZ55" s="129"/>
      <c r="LA55" s="129"/>
      <c r="LB55" s="129"/>
      <c r="LC55" s="129"/>
      <c r="LD55" s="129"/>
      <c r="LE55" s="129"/>
      <c r="LF55" s="129"/>
      <c r="LG55" s="129"/>
      <c r="LH55" s="129"/>
      <c r="LI55" s="130"/>
      <c r="LJ55" s="128">
        <f>データ!DJ7</f>
        <v>22.3</v>
      </c>
      <c r="LK55" s="129"/>
      <c r="LL55" s="129"/>
      <c r="LM55" s="129"/>
      <c r="LN55" s="129"/>
      <c r="LO55" s="129"/>
      <c r="LP55" s="129"/>
      <c r="LQ55" s="129"/>
      <c r="LR55" s="129"/>
      <c r="LS55" s="129"/>
      <c r="LT55" s="129"/>
      <c r="LU55" s="129"/>
      <c r="LV55" s="129"/>
      <c r="LW55" s="129"/>
      <c r="LX55" s="130"/>
      <c r="LY55" s="128">
        <f>データ!DK7</f>
        <v>22.5</v>
      </c>
      <c r="LZ55" s="129"/>
      <c r="MA55" s="129"/>
      <c r="MB55" s="129"/>
      <c r="MC55" s="129"/>
      <c r="MD55" s="129"/>
      <c r="ME55" s="129"/>
      <c r="MF55" s="129"/>
      <c r="MG55" s="129"/>
      <c r="MH55" s="129"/>
      <c r="MI55" s="129"/>
      <c r="MJ55" s="129"/>
      <c r="MK55" s="129"/>
      <c r="ML55" s="129"/>
      <c r="MM55" s="130"/>
      <c r="MN55" s="128">
        <f>データ!DL7</f>
        <v>23.4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43" t="str">
        <f>データ!CF7</f>
        <v>-</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t="str">
        <f>データ!CQ7</f>
        <v>-</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176</v>
      </c>
      <c r="NK70" s="152"/>
      <c r="NL70" s="152"/>
      <c r="NM70" s="152"/>
      <c r="NN70" s="152"/>
      <c r="NO70" s="152"/>
      <c r="NP70" s="152"/>
      <c r="NQ70" s="152"/>
      <c r="NR70" s="152"/>
      <c r="NS70" s="152"/>
      <c r="NT70" s="152"/>
      <c r="NU70" s="152"/>
      <c r="NV70" s="152"/>
      <c r="NW70" s="152"/>
      <c r="NX70" s="153"/>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25">
      <c r="A79" s="2"/>
      <c r="B79" s="15"/>
      <c r="C79" s="5"/>
      <c r="D79" s="5"/>
      <c r="E79" s="5"/>
      <c r="F79" s="5"/>
      <c r="G79" s="26"/>
      <c r="H79" s="26"/>
      <c r="I79" s="30"/>
      <c r="J79" s="148" t="s">
        <v>57</v>
      </c>
      <c r="K79" s="149"/>
      <c r="L79" s="149"/>
      <c r="M79" s="149"/>
      <c r="N79" s="149"/>
      <c r="O79" s="149"/>
      <c r="P79" s="149"/>
      <c r="Q79" s="149"/>
      <c r="R79" s="149"/>
      <c r="S79" s="149"/>
      <c r="T79" s="150"/>
      <c r="U79" s="147" t="str">
        <f>データ!DS7</f>
        <v>-</v>
      </c>
      <c r="V79" s="147"/>
      <c r="W79" s="147"/>
      <c r="X79" s="147"/>
      <c r="Y79" s="147"/>
      <c r="Z79" s="147"/>
      <c r="AA79" s="147"/>
      <c r="AB79" s="147"/>
      <c r="AC79" s="147"/>
      <c r="AD79" s="147"/>
      <c r="AE79" s="147"/>
      <c r="AF79" s="147"/>
      <c r="AG79" s="147"/>
      <c r="AH79" s="147"/>
      <c r="AI79" s="147"/>
      <c r="AJ79" s="147"/>
      <c r="AK79" s="147"/>
      <c r="AL79" s="147"/>
      <c r="AM79" s="147"/>
      <c r="AN79" s="147">
        <f>データ!DT7</f>
        <v>13.6</v>
      </c>
      <c r="AO79" s="147"/>
      <c r="AP79" s="147"/>
      <c r="AQ79" s="147"/>
      <c r="AR79" s="147"/>
      <c r="AS79" s="147"/>
      <c r="AT79" s="147"/>
      <c r="AU79" s="147"/>
      <c r="AV79" s="147"/>
      <c r="AW79" s="147"/>
      <c r="AX79" s="147"/>
      <c r="AY79" s="147"/>
      <c r="AZ79" s="147"/>
      <c r="BA79" s="147"/>
      <c r="BB79" s="147"/>
      <c r="BC79" s="147"/>
      <c r="BD79" s="147"/>
      <c r="BE79" s="147"/>
      <c r="BF79" s="147"/>
      <c r="BG79" s="147">
        <f>データ!DU7</f>
        <v>31.6</v>
      </c>
      <c r="BH79" s="147"/>
      <c r="BI79" s="147"/>
      <c r="BJ79" s="147"/>
      <c r="BK79" s="147"/>
      <c r="BL79" s="147"/>
      <c r="BM79" s="147"/>
      <c r="BN79" s="147"/>
      <c r="BO79" s="147"/>
      <c r="BP79" s="147"/>
      <c r="BQ79" s="147"/>
      <c r="BR79" s="147"/>
      <c r="BS79" s="147"/>
      <c r="BT79" s="147"/>
      <c r="BU79" s="147"/>
      <c r="BV79" s="147"/>
      <c r="BW79" s="147"/>
      <c r="BX79" s="147"/>
      <c r="BY79" s="147"/>
      <c r="BZ79" s="147">
        <f>データ!DV7</f>
        <v>50.5</v>
      </c>
      <c r="CA79" s="147"/>
      <c r="CB79" s="147"/>
      <c r="CC79" s="147"/>
      <c r="CD79" s="147"/>
      <c r="CE79" s="147"/>
      <c r="CF79" s="147"/>
      <c r="CG79" s="147"/>
      <c r="CH79" s="147"/>
      <c r="CI79" s="147"/>
      <c r="CJ79" s="147"/>
      <c r="CK79" s="147"/>
      <c r="CL79" s="147"/>
      <c r="CM79" s="147"/>
      <c r="CN79" s="147"/>
      <c r="CO79" s="147"/>
      <c r="CP79" s="147"/>
      <c r="CQ79" s="147"/>
      <c r="CR79" s="147"/>
      <c r="CS79" s="147">
        <f>データ!DW7</f>
        <v>60.9</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t="str">
        <f>データ!ED7</f>
        <v>-</v>
      </c>
      <c r="EP79" s="147"/>
      <c r="EQ79" s="147"/>
      <c r="ER79" s="147"/>
      <c r="ES79" s="147"/>
      <c r="ET79" s="147"/>
      <c r="EU79" s="147"/>
      <c r="EV79" s="147"/>
      <c r="EW79" s="147"/>
      <c r="EX79" s="147"/>
      <c r="EY79" s="147"/>
      <c r="EZ79" s="147"/>
      <c r="FA79" s="147"/>
      <c r="FB79" s="147"/>
      <c r="FC79" s="147"/>
      <c r="FD79" s="147"/>
      <c r="FE79" s="147"/>
      <c r="FF79" s="147"/>
      <c r="FG79" s="147"/>
      <c r="FH79" s="147">
        <f>データ!EE7</f>
        <v>10.4</v>
      </c>
      <c r="FI79" s="147"/>
      <c r="FJ79" s="147"/>
      <c r="FK79" s="147"/>
      <c r="FL79" s="147"/>
      <c r="FM79" s="147"/>
      <c r="FN79" s="147"/>
      <c r="FO79" s="147"/>
      <c r="FP79" s="147"/>
      <c r="FQ79" s="147"/>
      <c r="FR79" s="147"/>
      <c r="FS79" s="147"/>
      <c r="FT79" s="147"/>
      <c r="FU79" s="147"/>
      <c r="FV79" s="147"/>
      <c r="FW79" s="147"/>
      <c r="FX79" s="147"/>
      <c r="FY79" s="147"/>
      <c r="FZ79" s="147"/>
      <c r="GA79" s="147">
        <f>データ!EF7</f>
        <v>27.5</v>
      </c>
      <c r="GB79" s="147"/>
      <c r="GC79" s="147"/>
      <c r="GD79" s="147"/>
      <c r="GE79" s="147"/>
      <c r="GF79" s="147"/>
      <c r="GG79" s="147"/>
      <c r="GH79" s="147"/>
      <c r="GI79" s="147"/>
      <c r="GJ79" s="147"/>
      <c r="GK79" s="147"/>
      <c r="GL79" s="147"/>
      <c r="GM79" s="147"/>
      <c r="GN79" s="147"/>
      <c r="GO79" s="147"/>
      <c r="GP79" s="147"/>
      <c r="GQ79" s="147"/>
      <c r="GR79" s="147"/>
      <c r="GS79" s="147"/>
      <c r="GT79" s="147">
        <f>データ!EG7</f>
        <v>45.9</v>
      </c>
      <c r="GU79" s="147"/>
      <c r="GV79" s="147"/>
      <c r="GW79" s="147"/>
      <c r="GX79" s="147"/>
      <c r="GY79" s="147"/>
      <c r="GZ79" s="147"/>
      <c r="HA79" s="147"/>
      <c r="HB79" s="147"/>
      <c r="HC79" s="147"/>
      <c r="HD79" s="147"/>
      <c r="HE79" s="147"/>
      <c r="HF79" s="147"/>
      <c r="HG79" s="147"/>
      <c r="HH79" s="147"/>
      <c r="HI79" s="147"/>
      <c r="HJ79" s="147"/>
      <c r="HK79" s="147"/>
      <c r="HL79" s="147"/>
      <c r="HM79" s="147">
        <f>データ!EH7</f>
        <v>54.8</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t="str">
        <f>データ!EO7</f>
        <v>-</v>
      </c>
      <c r="JK79" s="146"/>
      <c r="JL79" s="146"/>
      <c r="JM79" s="146"/>
      <c r="JN79" s="146"/>
      <c r="JO79" s="146"/>
      <c r="JP79" s="146"/>
      <c r="JQ79" s="146"/>
      <c r="JR79" s="146"/>
      <c r="JS79" s="146"/>
      <c r="JT79" s="146"/>
      <c r="JU79" s="146"/>
      <c r="JV79" s="146"/>
      <c r="JW79" s="146"/>
      <c r="JX79" s="146"/>
      <c r="JY79" s="146"/>
      <c r="JZ79" s="146"/>
      <c r="KA79" s="146"/>
      <c r="KB79" s="146"/>
      <c r="KC79" s="146">
        <f>データ!EP7</f>
        <v>3526387</v>
      </c>
      <c r="KD79" s="146"/>
      <c r="KE79" s="146"/>
      <c r="KF79" s="146"/>
      <c r="KG79" s="146"/>
      <c r="KH79" s="146"/>
      <c r="KI79" s="146"/>
      <c r="KJ79" s="146"/>
      <c r="KK79" s="146"/>
      <c r="KL79" s="146"/>
      <c r="KM79" s="146"/>
      <c r="KN79" s="146"/>
      <c r="KO79" s="146"/>
      <c r="KP79" s="146"/>
      <c r="KQ79" s="146"/>
      <c r="KR79" s="146"/>
      <c r="KS79" s="146"/>
      <c r="KT79" s="146"/>
      <c r="KU79" s="146"/>
      <c r="KV79" s="146">
        <f>データ!EQ7</f>
        <v>3961287</v>
      </c>
      <c r="KW79" s="146"/>
      <c r="KX79" s="146"/>
      <c r="KY79" s="146"/>
      <c r="KZ79" s="146"/>
      <c r="LA79" s="146"/>
      <c r="LB79" s="146"/>
      <c r="LC79" s="146"/>
      <c r="LD79" s="146"/>
      <c r="LE79" s="146"/>
      <c r="LF79" s="146"/>
      <c r="LG79" s="146"/>
      <c r="LH79" s="146"/>
      <c r="LI79" s="146"/>
      <c r="LJ79" s="146"/>
      <c r="LK79" s="146"/>
      <c r="LL79" s="146"/>
      <c r="LM79" s="146"/>
      <c r="LN79" s="146"/>
      <c r="LO79" s="146">
        <f>データ!ER7</f>
        <v>4114170</v>
      </c>
      <c r="LP79" s="146"/>
      <c r="LQ79" s="146"/>
      <c r="LR79" s="146"/>
      <c r="LS79" s="146"/>
      <c r="LT79" s="146"/>
      <c r="LU79" s="146"/>
      <c r="LV79" s="146"/>
      <c r="LW79" s="146"/>
      <c r="LX79" s="146"/>
      <c r="LY79" s="146"/>
      <c r="LZ79" s="146"/>
      <c r="MA79" s="146"/>
      <c r="MB79" s="146"/>
      <c r="MC79" s="146"/>
      <c r="MD79" s="146"/>
      <c r="ME79" s="146"/>
      <c r="MF79" s="146"/>
      <c r="MG79" s="146"/>
      <c r="MH79" s="146">
        <f>データ!ES7</f>
        <v>4457543</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25">
      <c r="A80" s="2"/>
      <c r="B80" s="15"/>
      <c r="C80" s="5"/>
      <c r="D80" s="5"/>
      <c r="E80" s="5"/>
      <c r="F80" s="5"/>
      <c r="G80" s="5"/>
      <c r="H80" s="5"/>
      <c r="I80" s="30"/>
      <c r="J80" s="148" t="s">
        <v>59</v>
      </c>
      <c r="K80" s="149"/>
      <c r="L80" s="149"/>
      <c r="M80" s="149"/>
      <c r="N80" s="149"/>
      <c r="O80" s="149"/>
      <c r="P80" s="149"/>
      <c r="Q80" s="149"/>
      <c r="R80" s="149"/>
      <c r="S80" s="149"/>
      <c r="T80" s="150"/>
      <c r="U80" s="147" t="str">
        <f>データ!DX7</f>
        <v>-</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52.9</v>
      </c>
      <c r="BH80" s="147"/>
      <c r="BI80" s="147"/>
      <c r="BJ80" s="147"/>
      <c r="BK80" s="147"/>
      <c r="BL80" s="147"/>
      <c r="BM80" s="147"/>
      <c r="BN80" s="147"/>
      <c r="BO80" s="147"/>
      <c r="BP80" s="147"/>
      <c r="BQ80" s="147"/>
      <c r="BR80" s="147"/>
      <c r="BS80" s="147"/>
      <c r="BT80" s="147"/>
      <c r="BU80" s="147"/>
      <c r="BV80" s="147"/>
      <c r="BW80" s="147"/>
      <c r="BX80" s="147"/>
      <c r="BY80" s="147"/>
      <c r="BZ80" s="147">
        <f>データ!EA7</f>
        <v>54.3</v>
      </c>
      <c r="CA80" s="147"/>
      <c r="CB80" s="147"/>
      <c r="CC80" s="147"/>
      <c r="CD80" s="147"/>
      <c r="CE80" s="147"/>
      <c r="CF80" s="147"/>
      <c r="CG80" s="147"/>
      <c r="CH80" s="147"/>
      <c r="CI80" s="147"/>
      <c r="CJ80" s="147"/>
      <c r="CK80" s="147"/>
      <c r="CL80" s="147"/>
      <c r="CM80" s="147"/>
      <c r="CN80" s="147"/>
      <c r="CO80" s="147"/>
      <c r="CP80" s="147"/>
      <c r="CQ80" s="147"/>
      <c r="CR80" s="147"/>
      <c r="CS80" s="147">
        <f>データ!EB7</f>
        <v>54.9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t="str">
        <f>データ!EI7</f>
        <v>-</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68.8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t="str">
        <f>データ!ET7</f>
        <v>-</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49696718</v>
      </c>
      <c r="KW80" s="146"/>
      <c r="KX80" s="146"/>
      <c r="KY80" s="146"/>
      <c r="KZ80" s="146"/>
      <c r="LA80" s="146"/>
      <c r="LB80" s="146"/>
      <c r="LC80" s="146"/>
      <c r="LD80" s="146"/>
      <c r="LE80" s="146"/>
      <c r="LF80" s="146"/>
      <c r="LG80" s="146"/>
      <c r="LH80" s="146"/>
      <c r="LI80" s="146"/>
      <c r="LJ80" s="146"/>
      <c r="LK80" s="146"/>
      <c r="LL80" s="146"/>
      <c r="LM80" s="146"/>
      <c r="LN80" s="146"/>
      <c r="LO80" s="146">
        <f>データ!EW7</f>
        <v>50234873</v>
      </c>
      <c r="LP80" s="146"/>
      <c r="LQ80" s="146"/>
      <c r="LR80" s="146"/>
      <c r="LS80" s="146"/>
      <c r="LT80" s="146"/>
      <c r="LU80" s="146"/>
      <c r="LV80" s="146"/>
      <c r="LW80" s="146"/>
      <c r="LX80" s="146"/>
      <c r="LY80" s="146"/>
      <c r="LZ80" s="146"/>
      <c r="MA80" s="146"/>
      <c r="MB80" s="146"/>
      <c r="MC80" s="146"/>
      <c r="MD80" s="146"/>
      <c r="ME80" s="146"/>
      <c r="MF80" s="146"/>
      <c r="MG80" s="146"/>
      <c r="MH80" s="146">
        <f>データ!EX7</f>
        <v>50294422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2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U7Eu8uHi7s5yqGDwuDVci5JFvlw8LFzGPRhKRaR12sH1KIdlYAg1ZlZgRLViq/P4BAlSKE2zTWMyMKQH2sKHQ==" saltValue="6dQbFxbqwarD59Z/SzWjg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2.75" x14ac:dyDescent="0.25"/>
  <cols>
    <col min="1" max="1" width="14.59765625" customWidth="1"/>
    <col min="2" max="7" width="11.86328125" customWidth="1"/>
    <col min="8" max="10" width="15.86328125" bestFit="1" customWidth="1"/>
    <col min="11" max="154" width="11.86328125" customWidth="1"/>
    <col min="155" max="155" width="10.86328125" customWidth="1"/>
  </cols>
  <sheetData>
    <row r="1" spans="1:155" x14ac:dyDescent="0.2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153</v>
      </c>
      <c r="AX5" s="52" t="s">
        <v>146</v>
      </c>
      <c r="AY5" s="52" t="s">
        <v>147</v>
      </c>
      <c r="AZ5" s="52" t="s">
        <v>148</v>
      </c>
      <c r="BA5" s="52" t="s">
        <v>149</v>
      </c>
      <c r="BB5" s="52" t="s">
        <v>150</v>
      </c>
      <c r="BC5" s="52" t="s">
        <v>151</v>
      </c>
      <c r="BD5" s="52" t="s">
        <v>152</v>
      </c>
      <c r="BE5" s="52" t="s">
        <v>142</v>
      </c>
      <c r="BF5" s="52" t="s">
        <v>143</v>
      </c>
      <c r="BG5" s="52" t="s">
        <v>154</v>
      </c>
      <c r="BH5" s="52" t="s">
        <v>153</v>
      </c>
      <c r="BI5" s="52" t="s">
        <v>146</v>
      </c>
      <c r="BJ5" s="52" t="s">
        <v>147</v>
      </c>
      <c r="BK5" s="52" t="s">
        <v>148</v>
      </c>
      <c r="BL5" s="52" t="s">
        <v>149</v>
      </c>
      <c r="BM5" s="52" t="s">
        <v>150</v>
      </c>
      <c r="BN5" s="52" t="s">
        <v>151</v>
      </c>
      <c r="BO5" s="52" t="s">
        <v>152</v>
      </c>
      <c r="BP5" s="52" t="s">
        <v>142</v>
      </c>
      <c r="BQ5" s="52" t="s">
        <v>143</v>
      </c>
      <c r="BR5" s="52" t="s">
        <v>144</v>
      </c>
      <c r="BS5" s="52" t="s">
        <v>153</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153</v>
      </c>
      <c r="CP5" s="52" t="s">
        <v>146</v>
      </c>
      <c r="CQ5" s="52" t="s">
        <v>147</v>
      </c>
      <c r="CR5" s="52" t="s">
        <v>148</v>
      </c>
      <c r="CS5" s="52" t="s">
        <v>149</v>
      </c>
      <c r="CT5" s="52" t="s">
        <v>150</v>
      </c>
      <c r="CU5" s="52" t="s">
        <v>151</v>
      </c>
      <c r="CV5" s="52" t="s">
        <v>152</v>
      </c>
      <c r="CW5" s="52" t="s">
        <v>142</v>
      </c>
      <c r="CX5" s="52" t="s">
        <v>143</v>
      </c>
      <c r="CY5" s="52" t="s">
        <v>144</v>
      </c>
      <c r="CZ5" s="52" t="s">
        <v>153</v>
      </c>
      <c r="DA5" s="52" t="s">
        <v>146</v>
      </c>
      <c r="DB5" s="52" t="s">
        <v>147</v>
      </c>
      <c r="DC5" s="52" t="s">
        <v>148</v>
      </c>
      <c r="DD5" s="52" t="s">
        <v>149</v>
      </c>
      <c r="DE5" s="52" t="s">
        <v>150</v>
      </c>
      <c r="DF5" s="52" t="s">
        <v>151</v>
      </c>
      <c r="DG5" s="52" t="s">
        <v>152</v>
      </c>
      <c r="DH5" s="52" t="s">
        <v>142</v>
      </c>
      <c r="DI5" s="52" t="s">
        <v>143</v>
      </c>
      <c r="DJ5" s="52" t="s">
        <v>144</v>
      </c>
      <c r="DK5" s="52" t="s">
        <v>153</v>
      </c>
      <c r="DL5" s="52" t="s">
        <v>146</v>
      </c>
      <c r="DM5" s="52" t="s">
        <v>147</v>
      </c>
      <c r="DN5" s="52" t="s">
        <v>148</v>
      </c>
      <c r="DO5" s="52" t="s">
        <v>149</v>
      </c>
      <c r="DP5" s="52" t="s">
        <v>150</v>
      </c>
      <c r="DQ5" s="52" t="s">
        <v>151</v>
      </c>
      <c r="DR5" s="52" t="s">
        <v>152</v>
      </c>
      <c r="DS5" s="52" t="s">
        <v>142</v>
      </c>
      <c r="DT5" s="52" t="s">
        <v>143</v>
      </c>
      <c r="DU5" s="52" t="s">
        <v>144</v>
      </c>
      <c r="DV5" s="52" t="s">
        <v>153</v>
      </c>
      <c r="DW5" s="52" t="s">
        <v>146</v>
      </c>
      <c r="DX5" s="52" t="s">
        <v>147</v>
      </c>
      <c r="DY5" s="52" t="s">
        <v>148</v>
      </c>
      <c r="DZ5" s="52" t="s">
        <v>149</v>
      </c>
      <c r="EA5" s="52" t="s">
        <v>150</v>
      </c>
      <c r="EB5" s="52" t="s">
        <v>151</v>
      </c>
      <c r="EC5" s="52" t="s">
        <v>152</v>
      </c>
      <c r="ED5" s="52" t="s">
        <v>142</v>
      </c>
      <c r="EE5" s="52" t="s">
        <v>143</v>
      </c>
      <c r="EF5" s="52" t="s">
        <v>144</v>
      </c>
      <c r="EG5" s="52" t="s">
        <v>153</v>
      </c>
      <c r="EH5" s="52" t="s">
        <v>146</v>
      </c>
      <c r="EI5" s="52" t="s">
        <v>147</v>
      </c>
      <c r="EJ5" s="52" t="s">
        <v>148</v>
      </c>
      <c r="EK5" s="52" t="s">
        <v>149</v>
      </c>
      <c r="EL5" s="52" t="s">
        <v>150</v>
      </c>
      <c r="EM5" s="52" t="s">
        <v>151</v>
      </c>
      <c r="EN5" s="52" t="s">
        <v>155</v>
      </c>
      <c r="EO5" s="52" t="s">
        <v>142</v>
      </c>
      <c r="EP5" s="52" t="s">
        <v>143</v>
      </c>
      <c r="EQ5" s="52" t="s">
        <v>144</v>
      </c>
      <c r="ER5" s="52" t="s">
        <v>153</v>
      </c>
      <c r="ES5" s="52" t="s">
        <v>146</v>
      </c>
      <c r="ET5" s="52" t="s">
        <v>147</v>
      </c>
      <c r="EU5" s="52" t="s">
        <v>148</v>
      </c>
      <c r="EV5" s="52" t="s">
        <v>149</v>
      </c>
      <c r="EW5" s="52" t="s">
        <v>150</v>
      </c>
      <c r="EX5" s="52" t="s">
        <v>151</v>
      </c>
      <c r="EY5" s="52" t="s">
        <v>152</v>
      </c>
    </row>
    <row r="6" spans="1:155" s="57" customFormat="1" x14ac:dyDescent="0.25">
      <c r="A6" s="38" t="s">
        <v>156</v>
      </c>
      <c r="B6" s="53">
        <f>B8</f>
        <v>2021</v>
      </c>
      <c r="C6" s="53">
        <f t="shared" ref="C6:M6" si="2">C8</f>
        <v>150002</v>
      </c>
      <c r="D6" s="53">
        <f t="shared" si="2"/>
        <v>46</v>
      </c>
      <c r="E6" s="53">
        <f t="shared" si="2"/>
        <v>6</v>
      </c>
      <c r="F6" s="53">
        <f t="shared" si="2"/>
        <v>0</v>
      </c>
      <c r="G6" s="53">
        <f t="shared" si="2"/>
        <v>18</v>
      </c>
      <c r="H6" s="161" t="str">
        <f>IF(H8&lt;&gt;I8,H8,"")&amp;IF(I8&lt;&gt;J8,I8,"")&amp;"　"&amp;J8</f>
        <v>新潟県　燕労災病院</v>
      </c>
      <c r="I6" s="162"/>
      <c r="J6" s="163"/>
      <c r="K6" s="53" t="str">
        <f t="shared" si="2"/>
        <v>当然財務</v>
      </c>
      <c r="L6" s="53" t="str">
        <f t="shared" si="2"/>
        <v>病院事業</v>
      </c>
      <c r="M6" s="53" t="str">
        <f t="shared" si="2"/>
        <v>一般病院</v>
      </c>
      <c r="N6" s="53" t="str">
        <f>N8</f>
        <v>300床以上～400床未満</v>
      </c>
      <c r="O6" s="53" t="str">
        <f>O8</f>
        <v>非設置</v>
      </c>
      <c r="P6" s="53" t="str">
        <f>P8</f>
        <v>指定管理者(利用料金制)</v>
      </c>
      <c r="Q6" s="54">
        <f t="shared" ref="Q6:AH6" si="3">Q8</f>
        <v>15</v>
      </c>
      <c r="R6" s="53" t="str">
        <f t="shared" si="3"/>
        <v>対象</v>
      </c>
      <c r="S6" s="53" t="str">
        <f t="shared" si="3"/>
        <v>-</v>
      </c>
      <c r="T6" s="53" t="str">
        <f t="shared" si="3"/>
        <v>救 地 輪</v>
      </c>
      <c r="U6" s="54">
        <f>U8</f>
        <v>2188469</v>
      </c>
      <c r="V6" s="54">
        <f>V8</f>
        <v>19926</v>
      </c>
      <c r="W6" s="53" t="str">
        <f>W8</f>
        <v>非該当</v>
      </c>
      <c r="X6" s="53" t="str">
        <f t="shared" ref="X6" si="4">X8</f>
        <v>非該当</v>
      </c>
      <c r="Y6" s="53" t="str">
        <f t="shared" si="3"/>
        <v>１０：１</v>
      </c>
      <c r="Z6" s="54">
        <f t="shared" si="3"/>
        <v>300</v>
      </c>
      <c r="AA6" s="54" t="str">
        <f t="shared" si="3"/>
        <v>-</v>
      </c>
      <c r="AB6" s="54" t="str">
        <f t="shared" si="3"/>
        <v>-</v>
      </c>
      <c r="AC6" s="54" t="str">
        <f t="shared" si="3"/>
        <v>-</v>
      </c>
      <c r="AD6" s="54" t="str">
        <f t="shared" si="3"/>
        <v>-</v>
      </c>
      <c r="AE6" s="54">
        <f t="shared" si="3"/>
        <v>300</v>
      </c>
      <c r="AF6" s="54">
        <f t="shared" si="3"/>
        <v>233</v>
      </c>
      <c r="AG6" s="54" t="str">
        <f t="shared" si="3"/>
        <v>-</v>
      </c>
      <c r="AH6" s="54">
        <f t="shared" si="3"/>
        <v>233</v>
      </c>
      <c r="AI6" s="55" t="e">
        <f>IF(AI8="-",NA(),AI8)</f>
        <v>#N/A</v>
      </c>
      <c r="AJ6" s="55">
        <f t="shared" ref="AJ6:AR6" si="5">IF(AJ8="-",NA(),AJ8)</f>
        <v>98.4</v>
      </c>
      <c r="AK6" s="55">
        <f t="shared" si="5"/>
        <v>99.9</v>
      </c>
      <c r="AL6" s="55">
        <f t="shared" si="5"/>
        <v>105</v>
      </c>
      <c r="AM6" s="55">
        <f t="shared" si="5"/>
        <v>116.1</v>
      </c>
      <c r="AN6" s="55" t="e">
        <f t="shared" si="5"/>
        <v>#N/A</v>
      </c>
      <c r="AO6" s="55">
        <f t="shared" si="5"/>
        <v>97.8</v>
      </c>
      <c r="AP6" s="55">
        <f t="shared" si="5"/>
        <v>97</v>
      </c>
      <c r="AQ6" s="55">
        <f t="shared" si="5"/>
        <v>102.4</v>
      </c>
      <c r="AR6" s="55">
        <f t="shared" si="5"/>
        <v>107.2</v>
      </c>
      <c r="AS6" s="55" t="str">
        <f>IF(AS8="-","【-】","【"&amp;SUBSTITUTE(TEXT(AS8,"#,##0.0"),"-","△")&amp;"】")</f>
        <v>【106.2】</v>
      </c>
      <c r="AT6" s="55" t="e">
        <f>IF(AT8="-",NA(),AT8)</f>
        <v>#N/A</v>
      </c>
      <c r="AU6" s="55">
        <f t="shared" ref="AU6:BC6" si="6">IF(AU8="-",NA(),AU8)</f>
        <v>83.9</v>
      </c>
      <c r="AV6" s="55">
        <f t="shared" si="6"/>
        <v>87.2</v>
      </c>
      <c r="AW6" s="55">
        <f t="shared" si="6"/>
        <v>82.8</v>
      </c>
      <c r="AX6" s="55">
        <f t="shared" si="6"/>
        <v>86.8</v>
      </c>
      <c r="AY6" s="55" t="e">
        <f t="shared" si="6"/>
        <v>#N/A</v>
      </c>
      <c r="AZ6" s="55">
        <f t="shared" si="6"/>
        <v>89.7</v>
      </c>
      <c r="BA6" s="55">
        <f t="shared" si="6"/>
        <v>89.3</v>
      </c>
      <c r="BB6" s="55">
        <f t="shared" si="6"/>
        <v>84.1</v>
      </c>
      <c r="BC6" s="55">
        <f t="shared" si="6"/>
        <v>86.3</v>
      </c>
      <c r="BD6" s="55" t="str">
        <f>IF(BD8="-","【-】","【"&amp;SUBSTITUTE(TEXT(BD8,"#,##0.0"),"-","△")&amp;"】")</f>
        <v>【86.6】</v>
      </c>
      <c r="BE6" s="55" t="e">
        <f>IF(BE8="-",NA(),BE8)</f>
        <v>#N/A</v>
      </c>
      <c r="BF6" s="55">
        <f t="shared" ref="BF6:BN6" si="7">IF(BF8="-",NA(),BF8)</f>
        <v>1.3</v>
      </c>
      <c r="BG6" s="55">
        <f t="shared" si="7"/>
        <v>1</v>
      </c>
      <c r="BH6" s="55">
        <f t="shared" si="7"/>
        <v>0</v>
      </c>
      <c r="BI6" s="55">
        <f t="shared" si="7"/>
        <v>0</v>
      </c>
      <c r="BJ6" s="55" t="e">
        <f t="shared" si="7"/>
        <v>#N/A</v>
      </c>
      <c r="BK6" s="55">
        <f t="shared" si="7"/>
        <v>75.900000000000006</v>
      </c>
      <c r="BL6" s="55">
        <f t="shared" si="7"/>
        <v>75.099999999999994</v>
      </c>
      <c r="BM6" s="55">
        <f t="shared" si="7"/>
        <v>83.2</v>
      </c>
      <c r="BN6" s="55">
        <f t="shared" si="7"/>
        <v>84.6</v>
      </c>
      <c r="BO6" s="55" t="str">
        <f>IF(BO8="-","【-】","【"&amp;SUBSTITUTE(TEXT(BO8,"#,##0.0"),"-","△")&amp;"】")</f>
        <v>【70.7】</v>
      </c>
      <c r="BP6" s="55" t="e">
        <f>IF(BP8="-",NA(),BP8)</f>
        <v>#N/A</v>
      </c>
      <c r="BQ6" s="55">
        <f t="shared" ref="BQ6:BY6" si="8">IF(BQ8="-",NA(),BQ8)</f>
        <v>73.900000000000006</v>
      </c>
      <c r="BR6" s="55">
        <f t="shared" si="8"/>
        <v>71.400000000000006</v>
      </c>
      <c r="BS6" s="55">
        <f t="shared" si="8"/>
        <v>62.7</v>
      </c>
      <c r="BT6" s="55">
        <f t="shared" si="8"/>
        <v>64.3</v>
      </c>
      <c r="BU6" s="55" t="e">
        <f t="shared" si="8"/>
        <v>#N/A</v>
      </c>
      <c r="BV6" s="55">
        <f t="shared" si="8"/>
        <v>74.099999999999994</v>
      </c>
      <c r="BW6" s="55">
        <f t="shared" si="8"/>
        <v>74.400000000000006</v>
      </c>
      <c r="BX6" s="55">
        <f t="shared" si="8"/>
        <v>66.5</v>
      </c>
      <c r="BY6" s="55">
        <f t="shared" si="8"/>
        <v>66.8</v>
      </c>
      <c r="BZ6" s="55" t="str">
        <f>IF(BZ8="-","【-】","【"&amp;SUBSTITUTE(TEXT(BZ8,"#,##0.0"),"-","△")&amp;"】")</f>
        <v>【67.1】</v>
      </c>
      <c r="CA6" s="56" t="e">
        <f>IF(CA8="-",NA(),CA8)</f>
        <v>#N/A</v>
      </c>
      <c r="CB6" s="56">
        <f t="shared" ref="CB6:CJ6" si="9">IF(CB8="-",NA(),CB8)</f>
        <v>44255</v>
      </c>
      <c r="CC6" s="56">
        <f t="shared" si="9"/>
        <v>46127</v>
      </c>
      <c r="CD6" s="56">
        <f t="shared" si="9"/>
        <v>49782</v>
      </c>
      <c r="CE6" s="56">
        <f t="shared" si="9"/>
        <v>55063</v>
      </c>
      <c r="CF6" s="56" t="e">
        <f t="shared" si="9"/>
        <v>#N/A</v>
      </c>
      <c r="CG6" s="56">
        <f t="shared" si="9"/>
        <v>52405</v>
      </c>
      <c r="CH6" s="56">
        <f t="shared" si="9"/>
        <v>53523</v>
      </c>
      <c r="CI6" s="56">
        <f t="shared" si="9"/>
        <v>57368</v>
      </c>
      <c r="CJ6" s="56">
        <f t="shared" si="9"/>
        <v>59838</v>
      </c>
      <c r="CK6" s="55" t="str">
        <f>IF(CK8="-","【-】","【"&amp;SUBSTITUTE(TEXT(CK8,"#,##0"),"-","△")&amp;"】")</f>
        <v>【59,287】</v>
      </c>
      <c r="CL6" s="56" t="e">
        <f>IF(CL8="-",NA(),CL8)</f>
        <v>#N/A</v>
      </c>
      <c r="CM6" s="56">
        <f t="shared" ref="CM6:CU6" si="10">IF(CM8="-",NA(),CM8)</f>
        <v>13916</v>
      </c>
      <c r="CN6" s="56">
        <f t="shared" si="10"/>
        <v>15190</v>
      </c>
      <c r="CO6" s="56">
        <f t="shared" si="10"/>
        <v>15996</v>
      </c>
      <c r="CP6" s="56">
        <f t="shared" si="10"/>
        <v>16169</v>
      </c>
      <c r="CQ6" s="56" t="e">
        <f t="shared" si="10"/>
        <v>#N/A</v>
      </c>
      <c r="CR6" s="56">
        <f t="shared" si="10"/>
        <v>14290</v>
      </c>
      <c r="CS6" s="56">
        <f t="shared" si="10"/>
        <v>15111</v>
      </c>
      <c r="CT6" s="56">
        <f t="shared" si="10"/>
        <v>15986</v>
      </c>
      <c r="CU6" s="56">
        <f t="shared" si="10"/>
        <v>16421</v>
      </c>
      <c r="CV6" s="55" t="str">
        <f>IF(CV8="-","【-】","【"&amp;SUBSTITUTE(TEXT(CV8,"#,##0"),"-","△")&amp;"】")</f>
        <v>【17,202】</v>
      </c>
      <c r="CW6" s="55" t="e">
        <f>IF(CW8="-",NA(),CW8)</f>
        <v>#N/A</v>
      </c>
      <c r="CX6" s="55">
        <f t="shared" ref="CX6:DF6" si="11">IF(CX8="-",NA(),CX8)</f>
        <v>67.400000000000006</v>
      </c>
      <c r="CY6" s="55">
        <f t="shared" si="11"/>
        <v>63.9</v>
      </c>
      <c r="CZ6" s="55">
        <f t="shared" si="11"/>
        <v>67.400000000000006</v>
      </c>
      <c r="DA6" s="55">
        <f t="shared" si="11"/>
        <v>63.8</v>
      </c>
      <c r="DB6" s="55" t="e">
        <f t="shared" si="11"/>
        <v>#N/A</v>
      </c>
      <c r="DC6" s="55">
        <f t="shared" si="11"/>
        <v>56</v>
      </c>
      <c r="DD6" s="55">
        <f t="shared" si="11"/>
        <v>56.2</v>
      </c>
      <c r="DE6" s="55">
        <f t="shared" si="11"/>
        <v>60.8</v>
      </c>
      <c r="DF6" s="55">
        <f t="shared" si="11"/>
        <v>57.4</v>
      </c>
      <c r="DG6" s="55" t="str">
        <f>IF(DG8="-","【-】","【"&amp;SUBSTITUTE(TEXT(DG8,"#,##0.0"),"-","△")&amp;"】")</f>
        <v>【56.4】</v>
      </c>
      <c r="DH6" s="55" t="e">
        <f>IF(DH8="-",NA(),DH8)</f>
        <v>#N/A</v>
      </c>
      <c r="DI6" s="55">
        <f t="shared" ref="DI6:DQ6" si="12">IF(DI8="-",NA(),DI8)</f>
        <v>21.7</v>
      </c>
      <c r="DJ6" s="55">
        <f t="shared" si="12"/>
        <v>22.3</v>
      </c>
      <c r="DK6" s="55">
        <f t="shared" si="12"/>
        <v>22.5</v>
      </c>
      <c r="DL6" s="55">
        <f t="shared" si="12"/>
        <v>23.4</v>
      </c>
      <c r="DM6" s="55" t="e">
        <f t="shared" si="12"/>
        <v>#N/A</v>
      </c>
      <c r="DN6" s="55">
        <f t="shared" si="12"/>
        <v>23.6</v>
      </c>
      <c r="DO6" s="55">
        <f t="shared" si="12"/>
        <v>24.2</v>
      </c>
      <c r="DP6" s="55">
        <f t="shared" si="12"/>
        <v>24.1</v>
      </c>
      <c r="DQ6" s="55">
        <f t="shared" si="12"/>
        <v>23.9</v>
      </c>
      <c r="DR6" s="55" t="str">
        <f>IF(DR8="-","【-】","【"&amp;SUBSTITUTE(TEXT(DR8,"#,##0.0"),"-","△")&amp;"】")</f>
        <v>【24.8】</v>
      </c>
      <c r="DS6" s="55" t="e">
        <f>IF(DS8="-",NA(),DS8)</f>
        <v>#N/A</v>
      </c>
      <c r="DT6" s="55">
        <f t="shared" ref="DT6:EB6" si="13">IF(DT8="-",NA(),DT8)</f>
        <v>13.6</v>
      </c>
      <c r="DU6" s="55">
        <f t="shared" si="13"/>
        <v>31.6</v>
      </c>
      <c r="DV6" s="55">
        <f t="shared" si="13"/>
        <v>50.5</v>
      </c>
      <c r="DW6" s="55">
        <f t="shared" si="13"/>
        <v>60.9</v>
      </c>
      <c r="DX6" s="55" t="e">
        <f t="shared" si="13"/>
        <v>#N/A</v>
      </c>
      <c r="DY6" s="55">
        <f t="shared" si="13"/>
        <v>51.9</v>
      </c>
      <c r="DZ6" s="55">
        <f t="shared" si="13"/>
        <v>52.9</v>
      </c>
      <c r="EA6" s="55">
        <f t="shared" si="13"/>
        <v>54.3</v>
      </c>
      <c r="EB6" s="55">
        <f t="shared" si="13"/>
        <v>54.9</v>
      </c>
      <c r="EC6" s="55" t="str">
        <f>IF(EC8="-","【-】","【"&amp;SUBSTITUTE(TEXT(EC8,"#,##0.0"),"-","△")&amp;"】")</f>
        <v>【56.0】</v>
      </c>
      <c r="ED6" s="55" t="e">
        <f>IF(ED8="-",NA(),ED8)</f>
        <v>#N/A</v>
      </c>
      <c r="EE6" s="55">
        <f t="shared" ref="EE6:EM6" si="14">IF(EE8="-",NA(),EE8)</f>
        <v>10.4</v>
      </c>
      <c r="EF6" s="55">
        <f t="shared" si="14"/>
        <v>27.5</v>
      </c>
      <c r="EG6" s="55">
        <f t="shared" si="14"/>
        <v>45.9</v>
      </c>
      <c r="EH6" s="55">
        <f t="shared" si="14"/>
        <v>54.8</v>
      </c>
      <c r="EI6" s="55" t="e">
        <f t="shared" si="14"/>
        <v>#N/A</v>
      </c>
      <c r="EJ6" s="55">
        <f t="shared" si="14"/>
        <v>68.2</v>
      </c>
      <c r="EK6" s="55">
        <f t="shared" si="14"/>
        <v>69.400000000000006</v>
      </c>
      <c r="EL6" s="55">
        <f t="shared" si="14"/>
        <v>69.900000000000006</v>
      </c>
      <c r="EM6" s="55">
        <f t="shared" si="14"/>
        <v>68.8</v>
      </c>
      <c r="EN6" s="55" t="str">
        <f>IF(EN8="-","【-】","【"&amp;SUBSTITUTE(TEXT(EN8,"#,##0.0"),"-","△")&amp;"】")</f>
        <v>【70.7】</v>
      </c>
      <c r="EO6" s="56" t="e">
        <f>IF(EO8="-",NA(),EO8)</f>
        <v>#N/A</v>
      </c>
      <c r="EP6" s="56">
        <f t="shared" ref="EP6:EX6" si="15">IF(EP8="-",NA(),EP8)</f>
        <v>3526387</v>
      </c>
      <c r="EQ6" s="56">
        <f t="shared" si="15"/>
        <v>3961287</v>
      </c>
      <c r="ER6" s="56">
        <f t="shared" si="15"/>
        <v>4114170</v>
      </c>
      <c r="ES6" s="56">
        <f t="shared" si="15"/>
        <v>4457543</v>
      </c>
      <c r="ET6" s="56" t="e">
        <f t="shared" si="15"/>
        <v>#N/A</v>
      </c>
      <c r="EU6" s="56">
        <f t="shared" si="15"/>
        <v>48918364</v>
      </c>
      <c r="EV6" s="56">
        <f t="shared" si="15"/>
        <v>49696718</v>
      </c>
      <c r="EW6" s="56">
        <f t="shared" si="15"/>
        <v>50234873</v>
      </c>
      <c r="EX6" s="56">
        <f t="shared" si="15"/>
        <v>50294422</v>
      </c>
      <c r="EY6" s="56" t="str">
        <f>IF(EY8="-","【-】","【"&amp;SUBSTITUTE(TEXT(EY8,"#,##0"),"-","△")&amp;"】")</f>
        <v>【49,765,843】</v>
      </c>
    </row>
    <row r="7" spans="1:155" s="57" customFormat="1" x14ac:dyDescent="0.25">
      <c r="A7" s="38" t="s">
        <v>157</v>
      </c>
      <c r="B7" s="53">
        <f t="shared" ref="B7:AH7" si="16">B8</f>
        <v>2021</v>
      </c>
      <c r="C7" s="53">
        <f t="shared" si="16"/>
        <v>150002</v>
      </c>
      <c r="D7" s="53">
        <f t="shared" si="16"/>
        <v>46</v>
      </c>
      <c r="E7" s="53">
        <f t="shared" si="16"/>
        <v>6</v>
      </c>
      <c r="F7" s="53">
        <f t="shared" si="16"/>
        <v>0</v>
      </c>
      <c r="G7" s="53">
        <f t="shared" si="16"/>
        <v>18</v>
      </c>
      <c r="H7" s="53"/>
      <c r="I7" s="53"/>
      <c r="J7" s="53"/>
      <c r="K7" s="53" t="str">
        <f t="shared" si="16"/>
        <v>当然財務</v>
      </c>
      <c r="L7" s="53" t="str">
        <f t="shared" si="16"/>
        <v>病院事業</v>
      </c>
      <c r="M7" s="53" t="str">
        <f t="shared" si="16"/>
        <v>一般病院</v>
      </c>
      <c r="N7" s="53" t="str">
        <f>N8</f>
        <v>300床以上～400床未満</v>
      </c>
      <c r="O7" s="53" t="str">
        <f>O8</f>
        <v>非設置</v>
      </c>
      <c r="P7" s="53" t="str">
        <f>P8</f>
        <v>指定管理者(利用料金制)</v>
      </c>
      <c r="Q7" s="54">
        <f t="shared" si="16"/>
        <v>15</v>
      </c>
      <c r="R7" s="53" t="str">
        <f t="shared" si="16"/>
        <v>対象</v>
      </c>
      <c r="S7" s="53" t="str">
        <f t="shared" si="16"/>
        <v>-</v>
      </c>
      <c r="T7" s="53" t="str">
        <f t="shared" si="16"/>
        <v>救 地 輪</v>
      </c>
      <c r="U7" s="54">
        <f>U8</f>
        <v>2188469</v>
      </c>
      <c r="V7" s="54">
        <f>V8</f>
        <v>19926</v>
      </c>
      <c r="W7" s="53" t="str">
        <f>W8</f>
        <v>非該当</v>
      </c>
      <c r="X7" s="53" t="str">
        <f t="shared" si="16"/>
        <v>非該当</v>
      </c>
      <c r="Y7" s="53" t="str">
        <f t="shared" si="16"/>
        <v>１０：１</v>
      </c>
      <c r="Z7" s="54">
        <f t="shared" si="16"/>
        <v>300</v>
      </c>
      <c r="AA7" s="54" t="str">
        <f t="shared" si="16"/>
        <v>-</v>
      </c>
      <c r="AB7" s="54" t="str">
        <f t="shared" si="16"/>
        <v>-</v>
      </c>
      <c r="AC7" s="54" t="str">
        <f t="shared" si="16"/>
        <v>-</v>
      </c>
      <c r="AD7" s="54" t="str">
        <f t="shared" si="16"/>
        <v>-</v>
      </c>
      <c r="AE7" s="54">
        <f t="shared" si="16"/>
        <v>300</v>
      </c>
      <c r="AF7" s="54">
        <f t="shared" si="16"/>
        <v>233</v>
      </c>
      <c r="AG7" s="54" t="str">
        <f t="shared" si="16"/>
        <v>-</v>
      </c>
      <c r="AH7" s="54">
        <f t="shared" si="16"/>
        <v>233</v>
      </c>
      <c r="AI7" s="55" t="str">
        <f>AI8</f>
        <v>-</v>
      </c>
      <c r="AJ7" s="55">
        <f t="shared" ref="AJ7:AR7" si="17">AJ8</f>
        <v>98.4</v>
      </c>
      <c r="AK7" s="55">
        <f t="shared" si="17"/>
        <v>99.9</v>
      </c>
      <c r="AL7" s="55">
        <f t="shared" si="17"/>
        <v>105</v>
      </c>
      <c r="AM7" s="55">
        <f t="shared" si="17"/>
        <v>116.1</v>
      </c>
      <c r="AN7" s="55" t="str">
        <f t="shared" si="17"/>
        <v>-</v>
      </c>
      <c r="AO7" s="55">
        <f t="shared" si="17"/>
        <v>97.8</v>
      </c>
      <c r="AP7" s="55">
        <f t="shared" si="17"/>
        <v>97</v>
      </c>
      <c r="AQ7" s="55">
        <f t="shared" si="17"/>
        <v>102.4</v>
      </c>
      <c r="AR7" s="55">
        <f t="shared" si="17"/>
        <v>107.2</v>
      </c>
      <c r="AS7" s="55"/>
      <c r="AT7" s="55" t="str">
        <f>AT8</f>
        <v>-</v>
      </c>
      <c r="AU7" s="55">
        <f t="shared" ref="AU7:BC7" si="18">AU8</f>
        <v>83.9</v>
      </c>
      <c r="AV7" s="55">
        <f t="shared" si="18"/>
        <v>87.2</v>
      </c>
      <c r="AW7" s="55">
        <f t="shared" si="18"/>
        <v>82.8</v>
      </c>
      <c r="AX7" s="55">
        <f t="shared" si="18"/>
        <v>86.8</v>
      </c>
      <c r="AY7" s="55" t="str">
        <f t="shared" si="18"/>
        <v>-</v>
      </c>
      <c r="AZ7" s="55">
        <f t="shared" si="18"/>
        <v>89.7</v>
      </c>
      <c r="BA7" s="55">
        <f t="shared" si="18"/>
        <v>89.3</v>
      </c>
      <c r="BB7" s="55">
        <f t="shared" si="18"/>
        <v>84.1</v>
      </c>
      <c r="BC7" s="55">
        <f t="shared" si="18"/>
        <v>86.3</v>
      </c>
      <c r="BD7" s="55"/>
      <c r="BE7" s="55" t="str">
        <f>BE8</f>
        <v>-</v>
      </c>
      <c r="BF7" s="55">
        <f t="shared" ref="BF7:BN7" si="19">BF8</f>
        <v>1.3</v>
      </c>
      <c r="BG7" s="55">
        <f t="shared" si="19"/>
        <v>1</v>
      </c>
      <c r="BH7" s="55">
        <f t="shared" si="19"/>
        <v>0</v>
      </c>
      <c r="BI7" s="55">
        <f t="shared" si="19"/>
        <v>0</v>
      </c>
      <c r="BJ7" s="55" t="str">
        <f t="shared" si="19"/>
        <v>-</v>
      </c>
      <c r="BK7" s="55">
        <f t="shared" si="19"/>
        <v>75.900000000000006</v>
      </c>
      <c r="BL7" s="55">
        <f t="shared" si="19"/>
        <v>75.099999999999994</v>
      </c>
      <c r="BM7" s="55">
        <f t="shared" si="19"/>
        <v>83.2</v>
      </c>
      <c r="BN7" s="55">
        <f t="shared" si="19"/>
        <v>84.6</v>
      </c>
      <c r="BO7" s="55"/>
      <c r="BP7" s="55" t="str">
        <f>BP8</f>
        <v>-</v>
      </c>
      <c r="BQ7" s="55">
        <f t="shared" ref="BQ7:BY7" si="20">BQ8</f>
        <v>73.900000000000006</v>
      </c>
      <c r="BR7" s="55">
        <f t="shared" si="20"/>
        <v>71.400000000000006</v>
      </c>
      <c r="BS7" s="55">
        <f t="shared" si="20"/>
        <v>62.7</v>
      </c>
      <c r="BT7" s="55">
        <f t="shared" si="20"/>
        <v>64.3</v>
      </c>
      <c r="BU7" s="55" t="str">
        <f t="shared" si="20"/>
        <v>-</v>
      </c>
      <c r="BV7" s="55">
        <f t="shared" si="20"/>
        <v>74.099999999999994</v>
      </c>
      <c r="BW7" s="55">
        <f t="shared" si="20"/>
        <v>74.400000000000006</v>
      </c>
      <c r="BX7" s="55">
        <f t="shared" si="20"/>
        <v>66.5</v>
      </c>
      <c r="BY7" s="55">
        <f t="shared" si="20"/>
        <v>66.8</v>
      </c>
      <c r="BZ7" s="55"/>
      <c r="CA7" s="56" t="str">
        <f>CA8</f>
        <v>-</v>
      </c>
      <c r="CB7" s="56">
        <f t="shared" ref="CB7:CJ7" si="21">CB8</f>
        <v>44255</v>
      </c>
      <c r="CC7" s="56">
        <f t="shared" si="21"/>
        <v>46127</v>
      </c>
      <c r="CD7" s="56">
        <f t="shared" si="21"/>
        <v>49782</v>
      </c>
      <c r="CE7" s="56">
        <f t="shared" si="21"/>
        <v>55063</v>
      </c>
      <c r="CF7" s="56" t="str">
        <f t="shared" si="21"/>
        <v>-</v>
      </c>
      <c r="CG7" s="56">
        <f t="shared" si="21"/>
        <v>52405</v>
      </c>
      <c r="CH7" s="56">
        <f t="shared" si="21"/>
        <v>53523</v>
      </c>
      <c r="CI7" s="56">
        <f t="shared" si="21"/>
        <v>57368</v>
      </c>
      <c r="CJ7" s="56">
        <f t="shared" si="21"/>
        <v>59838</v>
      </c>
      <c r="CK7" s="55"/>
      <c r="CL7" s="56" t="str">
        <f>CL8</f>
        <v>-</v>
      </c>
      <c r="CM7" s="56">
        <f t="shared" ref="CM7:CU7" si="22">CM8</f>
        <v>13916</v>
      </c>
      <c r="CN7" s="56">
        <f t="shared" si="22"/>
        <v>15190</v>
      </c>
      <c r="CO7" s="56">
        <f t="shared" si="22"/>
        <v>15996</v>
      </c>
      <c r="CP7" s="56">
        <f t="shared" si="22"/>
        <v>16169</v>
      </c>
      <c r="CQ7" s="56" t="str">
        <f t="shared" si="22"/>
        <v>-</v>
      </c>
      <c r="CR7" s="56">
        <f t="shared" si="22"/>
        <v>14290</v>
      </c>
      <c r="CS7" s="56">
        <f t="shared" si="22"/>
        <v>15111</v>
      </c>
      <c r="CT7" s="56">
        <f t="shared" si="22"/>
        <v>15986</v>
      </c>
      <c r="CU7" s="56">
        <f t="shared" si="22"/>
        <v>16421</v>
      </c>
      <c r="CV7" s="55"/>
      <c r="CW7" s="55" t="str">
        <f>CW8</f>
        <v>-</v>
      </c>
      <c r="CX7" s="55">
        <f t="shared" ref="CX7:DF7" si="23">CX8</f>
        <v>67.400000000000006</v>
      </c>
      <c r="CY7" s="55">
        <f t="shared" si="23"/>
        <v>63.9</v>
      </c>
      <c r="CZ7" s="55">
        <f t="shared" si="23"/>
        <v>67.400000000000006</v>
      </c>
      <c r="DA7" s="55">
        <f t="shared" si="23"/>
        <v>63.8</v>
      </c>
      <c r="DB7" s="55" t="str">
        <f t="shared" si="23"/>
        <v>-</v>
      </c>
      <c r="DC7" s="55">
        <f t="shared" si="23"/>
        <v>56</v>
      </c>
      <c r="DD7" s="55">
        <f t="shared" si="23"/>
        <v>56.2</v>
      </c>
      <c r="DE7" s="55">
        <f t="shared" si="23"/>
        <v>60.8</v>
      </c>
      <c r="DF7" s="55">
        <f t="shared" si="23"/>
        <v>57.4</v>
      </c>
      <c r="DG7" s="55"/>
      <c r="DH7" s="55" t="str">
        <f>DH8</f>
        <v>-</v>
      </c>
      <c r="DI7" s="55">
        <f t="shared" ref="DI7:DQ7" si="24">DI8</f>
        <v>21.7</v>
      </c>
      <c r="DJ7" s="55">
        <f t="shared" si="24"/>
        <v>22.3</v>
      </c>
      <c r="DK7" s="55">
        <f t="shared" si="24"/>
        <v>22.5</v>
      </c>
      <c r="DL7" s="55">
        <f t="shared" si="24"/>
        <v>23.4</v>
      </c>
      <c r="DM7" s="55" t="str">
        <f t="shared" si="24"/>
        <v>-</v>
      </c>
      <c r="DN7" s="55">
        <f t="shared" si="24"/>
        <v>23.6</v>
      </c>
      <c r="DO7" s="55">
        <f t="shared" si="24"/>
        <v>24.2</v>
      </c>
      <c r="DP7" s="55">
        <f t="shared" si="24"/>
        <v>24.1</v>
      </c>
      <c r="DQ7" s="55">
        <f t="shared" si="24"/>
        <v>23.9</v>
      </c>
      <c r="DR7" s="55"/>
      <c r="DS7" s="55" t="str">
        <f>DS8</f>
        <v>-</v>
      </c>
      <c r="DT7" s="55">
        <f t="shared" ref="DT7:EB7" si="25">DT8</f>
        <v>13.6</v>
      </c>
      <c r="DU7" s="55">
        <f t="shared" si="25"/>
        <v>31.6</v>
      </c>
      <c r="DV7" s="55">
        <f t="shared" si="25"/>
        <v>50.5</v>
      </c>
      <c r="DW7" s="55">
        <f t="shared" si="25"/>
        <v>60.9</v>
      </c>
      <c r="DX7" s="55" t="str">
        <f t="shared" si="25"/>
        <v>-</v>
      </c>
      <c r="DY7" s="55">
        <f t="shared" si="25"/>
        <v>51.9</v>
      </c>
      <c r="DZ7" s="55">
        <f t="shared" si="25"/>
        <v>52.9</v>
      </c>
      <c r="EA7" s="55">
        <f t="shared" si="25"/>
        <v>54.3</v>
      </c>
      <c r="EB7" s="55">
        <f t="shared" si="25"/>
        <v>54.9</v>
      </c>
      <c r="EC7" s="55"/>
      <c r="ED7" s="55" t="str">
        <f>ED8</f>
        <v>-</v>
      </c>
      <c r="EE7" s="55">
        <f t="shared" ref="EE7:EM7" si="26">EE8</f>
        <v>10.4</v>
      </c>
      <c r="EF7" s="55">
        <f t="shared" si="26"/>
        <v>27.5</v>
      </c>
      <c r="EG7" s="55">
        <f t="shared" si="26"/>
        <v>45.9</v>
      </c>
      <c r="EH7" s="55">
        <f t="shared" si="26"/>
        <v>54.8</v>
      </c>
      <c r="EI7" s="55" t="str">
        <f t="shared" si="26"/>
        <v>-</v>
      </c>
      <c r="EJ7" s="55">
        <f t="shared" si="26"/>
        <v>68.2</v>
      </c>
      <c r="EK7" s="55">
        <f t="shared" si="26"/>
        <v>69.400000000000006</v>
      </c>
      <c r="EL7" s="55">
        <f t="shared" si="26"/>
        <v>69.900000000000006</v>
      </c>
      <c r="EM7" s="55">
        <f t="shared" si="26"/>
        <v>68.8</v>
      </c>
      <c r="EN7" s="55"/>
      <c r="EO7" s="56" t="str">
        <f>EO8</f>
        <v>-</v>
      </c>
      <c r="EP7" s="56">
        <f t="shared" ref="EP7:EX7" si="27">EP8</f>
        <v>3526387</v>
      </c>
      <c r="EQ7" s="56">
        <f t="shared" si="27"/>
        <v>3961287</v>
      </c>
      <c r="ER7" s="56">
        <f t="shared" si="27"/>
        <v>4114170</v>
      </c>
      <c r="ES7" s="56">
        <f t="shared" si="27"/>
        <v>4457543</v>
      </c>
      <c r="ET7" s="56" t="str">
        <f t="shared" si="27"/>
        <v>-</v>
      </c>
      <c r="EU7" s="56">
        <f t="shared" si="27"/>
        <v>48918364</v>
      </c>
      <c r="EV7" s="56">
        <f t="shared" si="27"/>
        <v>49696718</v>
      </c>
      <c r="EW7" s="56">
        <f t="shared" si="27"/>
        <v>50234873</v>
      </c>
      <c r="EX7" s="56">
        <f t="shared" si="27"/>
        <v>50294422</v>
      </c>
      <c r="EY7" s="56"/>
    </row>
    <row r="8" spans="1:155" s="57" customFormat="1" x14ac:dyDescent="0.25">
      <c r="A8" s="38"/>
      <c r="B8" s="58">
        <v>2021</v>
      </c>
      <c r="C8" s="58">
        <v>150002</v>
      </c>
      <c r="D8" s="58">
        <v>46</v>
      </c>
      <c r="E8" s="58">
        <v>6</v>
      </c>
      <c r="F8" s="58">
        <v>0</v>
      </c>
      <c r="G8" s="58">
        <v>18</v>
      </c>
      <c r="H8" s="58" t="s">
        <v>158</v>
      </c>
      <c r="I8" s="58" t="s">
        <v>158</v>
      </c>
      <c r="J8" s="58" t="s">
        <v>159</v>
      </c>
      <c r="K8" s="58" t="s">
        <v>160</v>
      </c>
      <c r="L8" s="58" t="s">
        <v>161</v>
      </c>
      <c r="M8" s="58" t="s">
        <v>162</v>
      </c>
      <c r="N8" s="58" t="s">
        <v>163</v>
      </c>
      <c r="O8" s="58" t="s">
        <v>164</v>
      </c>
      <c r="P8" s="58" t="s">
        <v>165</v>
      </c>
      <c r="Q8" s="59">
        <v>15</v>
      </c>
      <c r="R8" s="58" t="s">
        <v>166</v>
      </c>
      <c r="S8" s="58" t="s">
        <v>39</v>
      </c>
      <c r="T8" s="58" t="s">
        <v>167</v>
      </c>
      <c r="U8" s="59">
        <v>2188469</v>
      </c>
      <c r="V8" s="59">
        <v>19926</v>
      </c>
      <c r="W8" s="58" t="s">
        <v>168</v>
      </c>
      <c r="X8" s="58" t="s">
        <v>168</v>
      </c>
      <c r="Y8" s="60" t="s">
        <v>169</v>
      </c>
      <c r="Z8" s="59">
        <v>300</v>
      </c>
      <c r="AA8" s="59" t="s">
        <v>39</v>
      </c>
      <c r="AB8" s="59" t="s">
        <v>39</v>
      </c>
      <c r="AC8" s="59" t="s">
        <v>39</v>
      </c>
      <c r="AD8" s="59" t="s">
        <v>39</v>
      </c>
      <c r="AE8" s="59">
        <v>300</v>
      </c>
      <c r="AF8" s="59">
        <v>233</v>
      </c>
      <c r="AG8" s="59" t="s">
        <v>39</v>
      </c>
      <c r="AH8" s="59">
        <v>233</v>
      </c>
      <c r="AI8" s="61" t="s">
        <v>39</v>
      </c>
      <c r="AJ8" s="61">
        <v>98.4</v>
      </c>
      <c r="AK8" s="61">
        <v>99.9</v>
      </c>
      <c r="AL8" s="61">
        <v>105</v>
      </c>
      <c r="AM8" s="61">
        <v>116.1</v>
      </c>
      <c r="AN8" s="61" t="s">
        <v>39</v>
      </c>
      <c r="AO8" s="61">
        <v>97.8</v>
      </c>
      <c r="AP8" s="61">
        <v>97</v>
      </c>
      <c r="AQ8" s="61">
        <v>102.4</v>
      </c>
      <c r="AR8" s="61">
        <v>107.2</v>
      </c>
      <c r="AS8" s="61">
        <v>106.2</v>
      </c>
      <c r="AT8" s="61" t="s">
        <v>39</v>
      </c>
      <c r="AU8" s="61">
        <v>83.9</v>
      </c>
      <c r="AV8" s="61">
        <v>87.2</v>
      </c>
      <c r="AW8" s="61">
        <v>82.8</v>
      </c>
      <c r="AX8" s="61">
        <v>86.8</v>
      </c>
      <c r="AY8" s="61" t="s">
        <v>39</v>
      </c>
      <c r="AZ8" s="61">
        <v>89.7</v>
      </c>
      <c r="BA8" s="61">
        <v>89.3</v>
      </c>
      <c r="BB8" s="61">
        <v>84.1</v>
      </c>
      <c r="BC8" s="61">
        <v>86.3</v>
      </c>
      <c r="BD8" s="61">
        <v>86.6</v>
      </c>
      <c r="BE8" s="62" t="s">
        <v>39</v>
      </c>
      <c r="BF8" s="62">
        <v>1.3</v>
      </c>
      <c r="BG8" s="62">
        <v>1</v>
      </c>
      <c r="BH8" s="62">
        <v>0</v>
      </c>
      <c r="BI8" s="62">
        <v>0</v>
      </c>
      <c r="BJ8" s="62" t="s">
        <v>39</v>
      </c>
      <c r="BK8" s="62">
        <v>75.900000000000006</v>
      </c>
      <c r="BL8" s="62">
        <v>75.099999999999994</v>
      </c>
      <c r="BM8" s="62">
        <v>83.2</v>
      </c>
      <c r="BN8" s="62">
        <v>84.6</v>
      </c>
      <c r="BO8" s="62">
        <v>70.7</v>
      </c>
      <c r="BP8" s="61" t="s">
        <v>39</v>
      </c>
      <c r="BQ8" s="61">
        <v>73.900000000000006</v>
      </c>
      <c r="BR8" s="61">
        <v>71.400000000000006</v>
      </c>
      <c r="BS8" s="61">
        <v>62.7</v>
      </c>
      <c r="BT8" s="61">
        <v>64.3</v>
      </c>
      <c r="BU8" s="61" t="s">
        <v>39</v>
      </c>
      <c r="BV8" s="61">
        <v>74.099999999999994</v>
      </c>
      <c r="BW8" s="61">
        <v>74.400000000000006</v>
      </c>
      <c r="BX8" s="61">
        <v>66.5</v>
      </c>
      <c r="BY8" s="61">
        <v>66.8</v>
      </c>
      <c r="BZ8" s="61">
        <v>67.099999999999994</v>
      </c>
      <c r="CA8" s="62" t="s">
        <v>39</v>
      </c>
      <c r="CB8" s="62">
        <v>44255</v>
      </c>
      <c r="CC8" s="62">
        <v>46127</v>
      </c>
      <c r="CD8" s="62">
        <v>49782</v>
      </c>
      <c r="CE8" s="62">
        <v>55063</v>
      </c>
      <c r="CF8" s="62" t="s">
        <v>39</v>
      </c>
      <c r="CG8" s="62">
        <v>52405</v>
      </c>
      <c r="CH8" s="62">
        <v>53523</v>
      </c>
      <c r="CI8" s="62">
        <v>57368</v>
      </c>
      <c r="CJ8" s="62">
        <v>59838</v>
      </c>
      <c r="CK8" s="61">
        <v>59287</v>
      </c>
      <c r="CL8" s="62" t="s">
        <v>39</v>
      </c>
      <c r="CM8" s="62">
        <v>13916</v>
      </c>
      <c r="CN8" s="62">
        <v>15190</v>
      </c>
      <c r="CO8" s="62">
        <v>15996</v>
      </c>
      <c r="CP8" s="62">
        <v>16169</v>
      </c>
      <c r="CQ8" s="62" t="s">
        <v>39</v>
      </c>
      <c r="CR8" s="62">
        <v>14290</v>
      </c>
      <c r="CS8" s="62">
        <v>15111</v>
      </c>
      <c r="CT8" s="62">
        <v>15986</v>
      </c>
      <c r="CU8" s="62">
        <v>16421</v>
      </c>
      <c r="CV8" s="61">
        <v>17202</v>
      </c>
      <c r="CW8" s="62" t="s">
        <v>39</v>
      </c>
      <c r="CX8" s="62">
        <v>67.400000000000006</v>
      </c>
      <c r="CY8" s="62">
        <v>63.9</v>
      </c>
      <c r="CZ8" s="62">
        <v>67.400000000000006</v>
      </c>
      <c r="DA8" s="62">
        <v>63.8</v>
      </c>
      <c r="DB8" s="62" t="s">
        <v>39</v>
      </c>
      <c r="DC8" s="62">
        <v>56</v>
      </c>
      <c r="DD8" s="62">
        <v>56.2</v>
      </c>
      <c r="DE8" s="62">
        <v>60.8</v>
      </c>
      <c r="DF8" s="62">
        <v>57.4</v>
      </c>
      <c r="DG8" s="62">
        <v>56.4</v>
      </c>
      <c r="DH8" s="62" t="s">
        <v>39</v>
      </c>
      <c r="DI8" s="62">
        <v>21.7</v>
      </c>
      <c r="DJ8" s="62">
        <v>22.3</v>
      </c>
      <c r="DK8" s="62">
        <v>22.5</v>
      </c>
      <c r="DL8" s="62">
        <v>23.4</v>
      </c>
      <c r="DM8" s="62" t="s">
        <v>39</v>
      </c>
      <c r="DN8" s="62">
        <v>23.6</v>
      </c>
      <c r="DO8" s="62">
        <v>24.2</v>
      </c>
      <c r="DP8" s="62">
        <v>24.1</v>
      </c>
      <c r="DQ8" s="62">
        <v>23.9</v>
      </c>
      <c r="DR8" s="62">
        <v>24.8</v>
      </c>
      <c r="DS8" s="61" t="s">
        <v>39</v>
      </c>
      <c r="DT8" s="61">
        <v>13.6</v>
      </c>
      <c r="DU8" s="61">
        <v>31.6</v>
      </c>
      <c r="DV8" s="61">
        <v>50.5</v>
      </c>
      <c r="DW8" s="61">
        <v>60.9</v>
      </c>
      <c r="DX8" s="61" t="s">
        <v>39</v>
      </c>
      <c r="DY8" s="61">
        <v>51.9</v>
      </c>
      <c r="DZ8" s="61">
        <v>52.9</v>
      </c>
      <c r="EA8" s="61">
        <v>54.3</v>
      </c>
      <c r="EB8" s="61">
        <v>54.9</v>
      </c>
      <c r="EC8" s="61">
        <v>56</v>
      </c>
      <c r="ED8" s="61" t="s">
        <v>39</v>
      </c>
      <c r="EE8" s="61">
        <v>10.4</v>
      </c>
      <c r="EF8" s="61">
        <v>27.5</v>
      </c>
      <c r="EG8" s="61">
        <v>45.9</v>
      </c>
      <c r="EH8" s="61">
        <v>54.8</v>
      </c>
      <c r="EI8" s="61" t="s">
        <v>39</v>
      </c>
      <c r="EJ8" s="61">
        <v>68.2</v>
      </c>
      <c r="EK8" s="61">
        <v>69.400000000000006</v>
      </c>
      <c r="EL8" s="61">
        <v>69.900000000000006</v>
      </c>
      <c r="EM8" s="61">
        <v>68.8</v>
      </c>
      <c r="EN8" s="61">
        <v>70.7</v>
      </c>
      <c r="EO8" s="62" t="s">
        <v>39</v>
      </c>
      <c r="EP8" s="62">
        <v>3526387</v>
      </c>
      <c r="EQ8" s="62">
        <v>3961287</v>
      </c>
      <c r="ER8" s="62">
        <v>4114170</v>
      </c>
      <c r="ES8" s="62">
        <v>4457543</v>
      </c>
      <c r="ET8" s="62" t="s">
        <v>39</v>
      </c>
      <c r="EU8" s="62">
        <v>48918364</v>
      </c>
      <c r="EV8" s="62">
        <v>49696718</v>
      </c>
      <c r="EW8" s="62">
        <v>50234873</v>
      </c>
      <c r="EX8" s="62">
        <v>50294422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2023-01-24T01:25:04Z</cp:lastPrinted>
  <dcterms:created xsi:type="dcterms:W3CDTF">2022-12-01T02:21:34Z</dcterms:created>
  <dcterms:modified xsi:type="dcterms:W3CDTF">2023-01-24T03:05:22Z</dcterms:modified>
  <cp:category/>
</cp:coreProperties>
</file>