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E:\Users\jws19233\Desktop\20230110_ 【総務省127〆】公営企業に係る経営比較分析表（令和３年度決算）の分析等について（依頼）\03_報告\"/>
    </mc:Choice>
  </mc:AlternateContent>
  <xr:revisionPtr revIDLastSave="0" documentId="13_ncr:1_{4262FC0F-3151-4205-A4AA-CDB886802081}" xr6:coauthVersionLast="36" xr6:coauthVersionMax="36" xr10:uidLastSave="{00000000-0000-0000-0000-000000000000}"/>
  <workbookProtection workbookAlgorithmName="SHA-512" workbookHashValue="zTgkXSzjA4DI2osDqOrZrAYoSq4SX9ecHM2enD8dhvvD2Syb+ZdIMG2sSuj/QDk3dYz4jysoUIiMJmmO8jTU+Q==" workbookSaltValue="nn1cPpu0zmTB4l3D2YKE6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FZ12" i="4"/>
  <c r="CN12" i="4"/>
  <c r="AU12" i="4"/>
  <c r="B12" i="4"/>
  <c r="LP10" i="4"/>
  <c r="JW10" i="4"/>
  <c r="ID10" i="4"/>
  <c r="EG10" i="4"/>
  <c r="CN10" i="4"/>
  <c r="AU10" i="4"/>
  <c r="JW8" i="4"/>
  <c r="ID8" i="4"/>
  <c r="FZ8" i="4"/>
  <c r="EG8" i="4"/>
  <c r="CN8" i="4"/>
  <c r="B8" i="4"/>
  <c r="FL54" i="4" l="1"/>
  <c r="FL32" i="4"/>
  <c r="CS78" i="4"/>
  <c r="BX54" i="4"/>
  <c r="BX32" i="4"/>
  <c r="MN54" i="4"/>
  <c r="MN32" i="4"/>
  <c r="MH78" i="4"/>
  <c r="IZ54" i="4"/>
  <c r="IZ32" i="4"/>
  <c r="HM78" i="4"/>
  <c r="C11" i="5"/>
  <c r="D11" i="5"/>
  <c r="E11" i="5"/>
  <c r="B11" i="5"/>
  <c r="AN78" i="4" l="1"/>
  <c r="AE32" i="4"/>
  <c r="KU32" i="4"/>
  <c r="KU54" i="4"/>
  <c r="KC78" i="4"/>
  <c r="HG54" i="4"/>
  <c r="HG32" i="4"/>
  <c r="FH78" i="4"/>
  <c r="DS54" i="4"/>
  <c r="DS32" i="4"/>
  <c r="AE54" i="4"/>
  <c r="LO78" i="4"/>
  <c r="EW32" i="4"/>
  <c r="GT78" i="4"/>
  <c r="EW54" i="4"/>
  <c r="BZ78" i="4"/>
  <c r="BI54" i="4"/>
  <c r="BI32" i="4"/>
  <c r="LY54" i="4"/>
  <c r="LY32" i="4"/>
  <c r="IK54" i="4"/>
  <c r="IK32" i="4"/>
  <c r="JJ78" i="4"/>
  <c r="GR54" i="4"/>
  <c r="GR32" i="4"/>
  <c r="DD54" i="4"/>
  <c r="U78" i="4"/>
  <c r="P54" i="4"/>
  <c r="KF54" i="4"/>
  <c r="KF32" i="4"/>
  <c r="EO78" i="4"/>
  <c r="DD32" i="4"/>
  <c r="P32" i="4"/>
  <c r="AT32" i="4"/>
  <c r="LJ32" i="4"/>
  <c r="KV78" i="4"/>
  <c r="HV54" i="4"/>
  <c r="GA78" i="4"/>
  <c r="EH54" i="4"/>
  <c r="EH32" i="4"/>
  <c r="BG78" i="4"/>
  <c r="AT54" i="4"/>
  <c r="LJ54" i="4"/>
  <c r="HV32" i="4"/>
</calcChain>
</file>

<file path=xl/sharedStrings.xml><?xml version="1.0" encoding="utf-8"?>
<sst xmlns="http://schemas.openxmlformats.org/spreadsheetml/2006/main" count="326" uniqueCount="191">
  <si>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</si>
  <si>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</si>
  <si>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</si>
  <si>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</si>
  <si>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</si>
  <si>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</si>
  <si>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</si>
  <si>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</si>
  <si>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</si>
  <si>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</si>
  <si>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</si>
  <si>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</si>
  <si>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</si>
  <si>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</si>
  <si>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</si>
  <si>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</si>
  <si>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</si>
  <si>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</si>
  <si>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</si>
  <si>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</si>
  <si>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</si>
  <si>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</si>
  <si>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</si>
  <si>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</si>
  <si>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</si>
  <si>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</si>
  <si>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</si>
  <si>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</si>
  <si>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</si>
  <si>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</si>
  <si>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</si>
  <si>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</si>
  <si>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</si>
  <si>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</si>
  <si>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</si>
  <si>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</si>
  <si>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</si>
  <si>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</si>
  <si>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</si>
  <si>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</si>
  <si>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</si>
  <si>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</si>
  <si>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</si>
  <si>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</si>
  <si>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</si>
  <si>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</si>
  <si>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</si>
  <si>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</si>
  <si>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</si>
  <si>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</si>
  <si>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</si>
  <si>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</si>
  <si>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</si>
  <si>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</si>
  <si>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</si>
  <si>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</si>
  <si>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</si>
  <si>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</si>
  <si>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</si>
  <si>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</si>
  <si>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</si>
  <si>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</si>
  <si>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</si>
  <si>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</si>
  <si>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</si>
  <si>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</si>
  <si>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</si>
  <si>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</si>
  <si>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</si>
  <si>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</si>
  <si>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</si>
  <si>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</si>
  <si>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</si>
  <si>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</si>
  <si>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</si>
  <si>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</si>
  <si>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</si>
  <si>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</si>
  <si>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</si>
  <si>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</si>
  <si>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</si>
  <si>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</si>
  <si>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</si>
  <si>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</si>
  <si>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</si>
  <si>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</si>
  <si>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</si>
  <si>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</si>
  <si>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</si>
  <si>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</si>
  <si>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</si>
  <si>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</si>
  <si>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</si>
  <si>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</si>
  <si>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</si>
  <si>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</si>
  <si>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</si>
  <si>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</si>
  <si>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</si>
  <si>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</si>
  <si>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</si>
  <si>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</si>
  <si>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</si>
  <si>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</si>
  <si>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</si>
  <si>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</si>
  <si>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</si>
  <si>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</si>
  <si>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</si>
  <si>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</si>
  <si>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</si>
  <si>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</si>
  <si>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</si>
  <si>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</si>
  <si>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</si>
  <si>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</si>
  <si>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</si>
  <si>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</si>
  <si>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</si>
  <si>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</si>
  <si>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</si>
  <si>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</si>
  <si>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</si>
  <si>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</si>
  <si>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</si>
  <si>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</si>
  <si>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</si>
  <si>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</si>
  <si>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</si>
  <si>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</si>
  <si>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</si>
  <si>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</si>
  <si>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</si>
  <si>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</si>
  <si>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</si>
  <si>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</si>
  <si>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</si>
  <si>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</si>
  <si>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</si>
  <si>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</si>
  <si>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</si>
  <si>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</si>
  <si>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</si>
  <si>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</si>
  <si>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</si>
  <si>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</si>
  <si>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</si>
  <si>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</si>
  <si>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</si>
  <si>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</si>
  <si>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</si>
  <si>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</si>
  <si>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</si>
  <si>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</si>
  <si>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</si>
  <si>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</si>
  <si>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</si>
  <si>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</si>
  <si>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</si>
  <si>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</si>
  <si>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</si>
  <si>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</si>
  <si>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</si>
  <si>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</si>
  <si>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</si>
  <si>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</si>
  <si>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</si>
  <si>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</si>
  <si>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</si>
  <si>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</si>
  <si>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新潟県</t>
  </si>
  <si>
    <t>さくら福祉保健事務組合</t>
  </si>
  <si>
    <t>南部郷厚生病院</t>
  </si>
  <si>
    <t>当然財務</t>
  </si>
  <si>
    <t>病院事業</t>
  </si>
  <si>
    <t>一般病院</t>
  </si>
  <si>
    <t>100床以上～200床未満</t>
  </si>
  <si>
    <t>非設置</t>
  </si>
  <si>
    <t>指定管理者(代行制)</t>
  </si>
  <si>
    <t>透 訓</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</si>
  <si>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</si>
  <si>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</si>
  <si>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</si>
  <si>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</si>
  <si>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</si>
  <si>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</si>
  <si>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</si>
  <si>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①有形固定資産減価償却率は、年々増加しており、計画的に改修等を行っていきます。
②機械備品減価償却率は、機械備品の購入、更新は計画的に行っていきます。
③１床当たり有形固定資産は、平均より低い水準であります。
</t>
    <rPh sb="7" eb="9">
      <t>ゲンカ</t>
    </rPh>
    <rPh sb="90" eb="92">
      <t>ヘイキン</t>
    </rPh>
    <phoneticPr fontId="5"/>
  </si>
  <si>
    <t>　開設以来、公設民営で運営しており指定管理者制度の有効性を活かしながら、今後も健全経営に努めていきます。
　また、地域医療構想や地域包括ケアシステムの構築、デジタル化、医師等の働き方改革など状況の変化に対応した取り組みを行いつつ、継続した地域医療サービスを提供していきます。</t>
    <rPh sb="29" eb="30">
      <t>イ</t>
    </rPh>
    <rPh sb="36" eb="38">
      <t>コンゴ</t>
    </rPh>
    <rPh sb="57" eb="59">
      <t>チイキ</t>
    </rPh>
    <rPh sb="59" eb="61">
      <t>イリョウ</t>
    </rPh>
    <rPh sb="61" eb="63">
      <t>コウソウ</t>
    </rPh>
    <rPh sb="64" eb="66">
      <t>チイキ</t>
    </rPh>
    <rPh sb="66" eb="68">
      <t>ホウカツ</t>
    </rPh>
    <rPh sb="75" eb="77">
      <t>コウチク</t>
    </rPh>
    <rPh sb="82" eb="83">
      <t>カ</t>
    </rPh>
    <rPh sb="84" eb="87">
      <t>イシナド</t>
    </rPh>
    <rPh sb="88" eb="89">
      <t>ハタラ</t>
    </rPh>
    <rPh sb="90" eb="91">
      <t>カタ</t>
    </rPh>
    <rPh sb="91" eb="93">
      <t>カイカク</t>
    </rPh>
    <rPh sb="95" eb="97">
      <t>ジョウキョウ</t>
    </rPh>
    <rPh sb="98" eb="100">
      <t>ヘンカ</t>
    </rPh>
    <rPh sb="101" eb="103">
      <t>タイオウ</t>
    </rPh>
    <rPh sb="105" eb="106">
      <t>ト</t>
    </rPh>
    <rPh sb="107" eb="108">
      <t>ク</t>
    </rPh>
    <rPh sb="110" eb="111">
      <t>オコナ</t>
    </rPh>
    <rPh sb="115" eb="117">
      <t>チイキ</t>
    </rPh>
    <rPh sb="117" eb="119">
      <t>イリョウ</t>
    </rPh>
    <rPh sb="124" eb="126">
      <t>テイキョウ</t>
    </rPh>
    <phoneticPr fontId="5"/>
  </si>
  <si>
    <t>　南部郷厚生病院は、総合的な医療提供体制のもと、主として慢性期疾病や糖尿病腎臓症による人工透析患者、緩和ケアへの対応のほか多種の疾患にわたって、地域住民のニーズに応える役割を担っています。</t>
    <rPh sb="1" eb="3">
      <t>ナンブ</t>
    </rPh>
    <rPh sb="3" eb="4">
      <t>ゴウ</t>
    </rPh>
    <rPh sb="4" eb="6">
      <t>コウセイ</t>
    </rPh>
    <rPh sb="6" eb="8">
      <t>ビョウイン</t>
    </rPh>
    <rPh sb="24" eb="25">
      <t>シュ</t>
    </rPh>
    <rPh sb="28" eb="31">
      <t>マンセイキ</t>
    </rPh>
    <rPh sb="31" eb="33">
      <t>シッペイ</t>
    </rPh>
    <rPh sb="50" eb="52">
      <t>カンワ</t>
    </rPh>
    <phoneticPr fontId="5"/>
  </si>
  <si>
    <t>①②③R03は、人工透析入院患者の増加に伴う医業収益の増と指定管理者側の人件費抑制により黒字化が図られています。
④病床利用率は、安定して推移しています。
⑤入院患者1人1日当たり収益が、類似病院・全国平均より少ないのは、長期の入院患者が多いことが原因だと考えられます。
⑥外来患者1人1日当たり収益が、類似病院・全国平均より多いのは、人工透析の患者が多いことが原因だと考えられます。
⑦職員給与費⑧材料費の対医業収益比率が、類似病院より低いのは経営努力によるものであり、今後も適切な病院運営を行っていきます。</t>
    <rPh sb="8" eb="10">
      <t>ジンコウ</t>
    </rPh>
    <rPh sb="10" eb="12">
      <t>トウセキ</t>
    </rPh>
    <rPh sb="12" eb="14">
      <t>ニュウイン</t>
    </rPh>
    <rPh sb="14" eb="16">
      <t>カンジャ</t>
    </rPh>
    <rPh sb="17" eb="19">
      <t>ゾウカ</t>
    </rPh>
    <rPh sb="20" eb="21">
      <t>トモナ</t>
    </rPh>
    <rPh sb="22" eb="24">
      <t>イギョウ</t>
    </rPh>
    <rPh sb="24" eb="26">
      <t>シュウエキ</t>
    </rPh>
    <rPh sb="27" eb="28">
      <t>ゾウ</t>
    </rPh>
    <rPh sb="29" eb="31">
      <t>シテイ</t>
    </rPh>
    <rPh sb="31" eb="34">
      <t>カンリシャ</t>
    </rPh>
    <rPh sb="34" eb="35">
      <t>ガワ</t>
    </rPh>
    <rPh sb="36" eb="39">
      <t>ジンケンヒ</t>
    </rPh>
    <rPh sb="39" eb="41">
      <t>ヨクセイ</t>
    </rPh>
    <rPh sb="44" eb="47">
      <t>クロジカ</t>
    </rPh>
    <rPh sb="48" eb="49">
      <t>ハカ</t>
    </rPh>
    <rPh sb="86" eb="87">
      <t>ヒ</t>
    </rPh>
    <rPh sb="94" eb="96">
      <t>ルイジ</t>
    </rPh>
    <rPh sb="96" eb="98">
      <t>ビョウイン</t>
    </rPh>
    <rPh sb="99" eb="101">
      <t>ゼンコク</t>
    </rPh>
    <rPh sb="137" eb="139">
      <t>ガイライ</t>
    </rPh>
    <rPh sb="139" eb="141">
      <t>カンジャ</t>
    </rPh>
    <rPh sb="142" eb="143">
      <t>ヒト</t>
    </rPh>
    <rPh sb="144" eb="145">
      <t>ヒ</t>
    </rPh>
    <rPh sb="145" eb="146">
      <t>ア</t>
    </rPh>
    <rPh sb="148" eb="150">
      <t>シュウエキ</t>
    </rPh>
    <rPh sb="152" eb="154">
      <t>ルイジ</t>
    </rPh>
    <rPh sb="154" eb="156">
      <t>ビョウイン</t>
    </rPh>
    <rPh sb="157" eb="159">
      <t>ゼンコク</t>
    </rPh>
    <rPh sb="159" eb="161">
      <t>ヘイキン</t>
    </rPh>
    <rPh sb="163" eb="164">
      <t>オオ</t>
    </rPh>
    <rPh sb="181" eb="183">
      <t>ゲンイン</t>
    </rPh>
    <rPh sb="185" eb="186">
      <t>カンガ</t>
    </rPh>
    <rPh sb="194" eb="196">
      <t>ショクイン</t>
    </rPh>
    <rPh sb="196" eb="198">
      <t>キュウヨ</t>
    </rPh>
    <rPh sb="198" eb="199">
      <t>ヒ</t>
    </rPh>
    <rPh sb="200" eb="203">
      <t>ザイリョウヒ</t>
    </rPh>
    <rPh sb="204" eb="205">
      <t>タイ</t>
    </rPh>
    <rPh sb="213" eb="215">
      <t>ルイジ</t>
    </rPh>
    <rPh sb="215" eb="217">
      <t>ビョウイン</t>
    </rPh>
    <rPh sb="219" eb="220">
      <t>ヒク</t>
    </rPh>
    <rPh sb="223" eb="225">
      <t>ケイエイ</t>
    </rPh>
    <rPh sb="225" eb="227">
      <t>ドリョク</t>
    </rPh>
    <rPh sb="236" eb="238">
      <t>コンゴ</t>
    </rPh>
    <rPh sb="239" eb="241">
      <t>テキセツ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</si>
</sst>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66.7</c:v>
                </c:pt>
                <c:pt idx="1">
                  <c:v>71.7</c:v>
                </c:pt>
                <c:pt idx="2">
                  <c:v>74.400000000000006</c:v>
                </c:pt>
                <c:pt idx="3">
                  <c:v>72.599999999999994</c:v>
                </c:pt>
                <c:pt idx="4">
                  <c:v>74</c:v>
                </c:pt>
              </c:numCache>
            </c:numRef>
          </c:val>
          <c:extLst>
            <c:ext xmlns:c16="http://schemas.microsoft.com/office/drawing/2014/chart" uri="{C3380CC4-5D6E-409C-BE32-E72D297353CC}">
              <c16:uniqueId val="{00000000-7F15-45D3-A468-443CAF2A4F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7F15-45D3-A468-443CAF2A4F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19274</c:v>
                </c:pt>
                <c:pt idx="1">
                  <c:v>17584</c:v>
                </c:pt>
                <c:pt idx="2">
                  <c:v>18177</c:v>
                </c:pt>
                <c:pt idx="3">
                  <c:v>18673</c:v>
                </c:pt>
                <c:pt idx="4">
                  <c:v>18395</c:v>
                </c:pt>
              </c:numCache>
            </c:numRef>
          </c:val>
          <c:extLst>
            <c:ext xmlns:c16="http://schemas.microsoft.com/office/drawing/2014/chart" uri="{C3380CC4-5D6E-409C-BE32-E72D297353CC}">
              <c16:uniqueId val="{00000000-8775-4EAF-BD4F-AA24100A8A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8775-4EAF-BD4F-AA24100A8A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25709</c:v>
                </c:pt>
                <c:pt idx="1">
                  <c:v>29543</c:v>
                </c:pt>
                <c:pt idx="2">
                  <c:v>27984</c:v>
                </c:pt>
                <c:pt idx="3">
                  <c:v>27893</c:v>
                </c:pt>
                <c:pt idx="4">
                  <c:v>28264</c:v>
                </c:pt>
              </c:numCache>
            </c:numRef>
          </c:val>
          <c:extLst>
            <c:ext xmlns:c16="http://schemas.microsoft.com/office/drawing/2014/chart" uri="{C3380CC4-5D6E-409C-BE32-E72D297353CC}">
              <c16:uniqueId val="{00000000-DB07-429E-991D-F63DA214D11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DB07-429E-991D-F63DA214D11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4.2</c:v>
                </c:pt>
                <c:pt idx="3">
                  <c:v>3.4</c:v>
                </c:pt>
                <c:pt idx="4">
                  <c:v>0</c:v>
                </c:pt>
              </c:numCache>
            </c:numRef>
          </c:val>
          <c:extLst>
            <c:ext xmlns:c16="http://schemas.microsoft.com/office/drawing/2014/chart" uri="{C3380CC4-5D6E-409C-BE32-E72D297353CC}">
              <c16:uniqueId val="{00000000-ECDD-4DD5-9156-81ACFF9D2C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ECDD-4DD5-9156-81ACFF9D2C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102.1</c:v>
                </c:pt>
                <c:pt idx="1">
                  <c:v>98.5</c:v>
                </c:pt>
                <c:pt idx="2">
                  <c:v>94.9</c:v>
                </c:pt>
                <c:pt idx="3">
                  <c:v>95.6</c:v>
                </c:pt>
                <c:pt idx="4">
                  <c:v>102.1</c:v>
                </c:pt>
              </c:numCache>
            </c:numRef>
          </c:val>
          <c:extLst>
            <c:ext xmlns:c16="http://schemas.microsoft.com/office/drawing/2014/chart" uri="{C3380CC4-5D6E-409C-BE32-E72D297353CC}">
              <c16:uniqueId val="{00000000-C5D0-4B63-B9E9-47DEADDB68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5D0-4B63-B9E9-47DEADDB68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102.7</c:v>
                </c:pt>
                <c:pt idx="1">
                  <c:v>100</c:v>
                </c:pt>
                <c:pt idx="2">
                  <c:v>96.1</c:v>
                </c:pt>
                <c:pt idx="3">
                  <c:v>96.8</c:v>
                </c:pt>
                <c:pt idx="4">
                  <c:v>103.5</c:v>
                </c:pt>
              </c:numCache>
            </c:numRef>
          </c:val>
          <c:extLst>
            <c:ext xmlns:c16="http://schemas.microsoft.com/office/drawing/2014/chart" uri="{C3380CC4-5D6E-409C-BE32-E72D297353CC}">
              <c16:uniqueId val="{00000000-6A0F-4055-A4A1-CE47086448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6A0F-4055-A4A1-CE47086448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51.4</c:v>
                </c:pt>
                <c:pt idx="1">
                  <c:v>53.9</c:v>
                </c:pt>
                <c:pt idx="2">
                  <c:v>53.9</c:v>
                </c:pt>
                <c:pt idx="3">
                  <c:v>56</c:v>
                </c:pt>
                <c:pt idx="4">
                  <c:v>58.1</c:v>
                </c:pt>
              </c:numCache>
            </c:numRef>
          </c:val>
          <c:extLst>
            <c:ext xmlns:c16="http://schemas.microsoft.com/office/drawing/2014/chart" uri="{C3380CC4-5D6E-409C-BE32-E72D297353CC}">
              <c16:uniqueId val="{00000000-524B-41BE-AC60-5912728E99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524B-41BE-AC60-5912728E99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71.5</c:v>
                </c:pt>
                <c:pt idx="1">
                  <c:v>74.599999999999994</c:v>
                </c:pt>
                <c:pt idx="2">
                  <c:v>63.6</c:v>
                </c:pt>
                <c:pt idx="3">
                  <c:v>69.900000000000006</c:v>
                </c:pt>
                <c:pt idx="4">
                  <c:v>73.099999999999994</c:v>
                </c:pt>
              </c:numCache>
            </c:numRef>
          </c:val>
          <c:extLst>
            <c:ext xmlns:c16="http://schemas.microsoft.com/office/drawing/2014/chart" uri="{C3380CC4-5D6E-409C-BE32-E72D297353CC}">
              <c16:uniqueId val="{00000000-530C-4F62-9C66-6BF4EECD8D2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530C-4F62-9C66-6BF4EECD8D2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26007858</c:v>
                </c:pt>
                <c:pt idx="1">
                  <c:v>26122650</c:v>
                </c:pt>
                <c:pt idx="2">
                  <c:v>26124775</c:v>
                </c:pt>
                <c:pt idx="3">
                  <c:v>26263575</c:v>
                </c:pt>
                <c:pt idx="4">
                  <c:v>26314958</c:v>
                </c:pt>
              </c:numCache>
            </c:numRef>
          </c:val>
          <c:extLst>
            <c:ext xmlns:c16="http://schemas.microsoft.com/office/drawing/2014/chart" uri="{C3380CC4-5D6E-409C-BE32-E72D297353CC}">
              <c16:uniqueId val="{00000000-CB3D-47B6-923D-1078847144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CB3D-47B6-923D-1078847144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13.2</c:v>
                </c:pt>
                <c:pt idx="1">
                  <c:v>12.8</c:v>
                </c:pt>
                <c:pt idx="2">
                  <c:v>11.7</c:v>
                </c:pt>
                <c:pt idx="3">
                  <c:v>10.9</c:v>
                </c:pt>
                <c:pt idx="4">
                  <c:v>11.1</c:v>
                </c:pt>
              </c:numCache>
            </c:numRef>
          </c:val>
          <c:extLst>
            <c:ext xmlns:c16="http://schemas.microsoft.com/office/drawing/2014/chart" uri="{C3380CC4-5D6E-409C-BE32-E72D297353CC}">
              <c16:uniqueId val="{00000000-A6B4-4629-856F-EF6F4EED94D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A6B4-4629-856F-EF6F4EED94D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58.2</c:v>
                </c:pt>
                <c:pt idx="1">
                  <c:v>58.8</c:v>
                </c:pt>
                <c:pt idx="2">
                  <c:v>60.1</c:v>
                </c:pt>
                <c:pt idx="3">
                  <c:v>62.9</c:v>
                </c:pt>
                <c:pt idx="4">
                  <c:v>58.1</c:v>
                </c:pt>
              </c:numCache>
            </c:numRef>
          </c:val>
          <c:extLst>
            <c:ext xmlns:c16="http://schemas.microsoft.com/office/drawing/2014/chart" uri="{C3380CC4-5D6E-409C-BE32-E72D297353CC}">
              <c16:uniqueId val="{00000000-1253-4AAD-940D-221CBA00DA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1253-4AAD-940D-221CBA00DA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K1" zoomScale="80" zoomScaleNormal="80" zoomScaleSheetLayoutView="70" workbookViewId="0">
      <selection activeCell="OB20" sqref="OB2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新潟県さくら福祉保健事務組合　南部郷厚生病院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4"/>
      <c r="AU7" s="132" t="s">
        <v>2</v>
      </c>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4"/>
      <c r="CN7" s="132" t="s">
        <v>3</v>
      </c>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4"/>
      <c r="EG7" s="132" t="s">
        <v>4</v>
      </c>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4"/>
      <c r="FZ7" s="132" t="s">
        <v>5</v>
      </c>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4"/>
      <c r="ID7" s="132" t="s">
        <v>6</v>
      </c>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4"/>
      <c r="JW7" s="132" t="s">
        <v>7</v>
      </c>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4"/>
      <c r="LP7" s="132" t="s">
        <v>8</v>
      </c>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4"/>
      <c r="NI7" s="3"/>
      <c r="NJ7" s="147" t="s">
        <v>9</v>
      </c>
      <c r="NK7" s="148"/>
      <c r="NL7" s="148"/>
      <c r="NM7" s="148"/>
      <c r="NN7" s="148"/>
      <c r="NO7" s="148"/>
      <c r="NP7" s="148"/>
      <c r="NQ7" s="148"/>
      <c r="NR7" s="148"/>
      <c r="NS7" s="148"/>
      <c r="NT7" s="148"/>
      <c r="NU7" s="148"/>
      <c r="NV7" s="148"/>
      <c r="NW7" s="149"/>
      <c r="NX7" s="3"/>
    </row>
    <row r="8" spans="1:388" ht="18.75" customHeight="1">
      <c r="A8" s="2"/>
      <c r="B8" s="127" t="str">
        <f>データ!K6</f>
        <v>当然財務</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100床以上～200床未満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非設置</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16">
        <f>データ!Z6</f>
        <v>70</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f>データ!AA6</f>
        <v>50</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データ!AB6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3"/>
      <c r="NJ8" s="143" t="s">
        <v>10</v>
      </c>
      <c r="NK8" s="144"/>
      <c r="NL8" s="137" t="s">
        <v>11</v>
      </c>
      <c r="NM8" s="137"/>
      <c r="NN8" s="137"/>
      <c r="NO8" s="137"/>
      <c r="NP8" s="137"/>
      <c r="NQ8" s="137"/>
      <c r="NR8" s="137"/>
      <c r="NS8" s="137"/>
      <c r="NT8" s="137"/>
      <c r="NU8" s="137"/>
      <c r="NV8" s="137"/>
      <c r="NW8" s="138"/>
      <c r="NX8" s="3"/>
    </row>
    <row r="9" spans="1:388"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4"/>
      <c r="AU9" s="132" t="s">
        <v>13</v>
      </c>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4"/>
      <c r="CN9" s="132" t="s">
        <v>14</v>
      </c>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4"/>
      <c r="EG9" s="132" t="s">
        <v>15</v>
      </c>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4"/>
      <c r="FZ9" s="132" t="s">
        <v>16</v>
      </c>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4"/>
      <c r="ID9" s="132" t="s">
        <v>17</v>
      </c>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4"/>
      <c r="JW9" s="132" t="s">
        <v>18</v>
      </c>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4"/>
      <c r="LP9" s="132" t="s">
        <v>19</v>
      </c>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4"/>
      <c r="NI9" s="3"/>
      <c r="NJ9" s="139" t="s">
        <v>20</v>
      </c>
      <c r="NK9" s="140"/>
      <c r="NL9" s="141" t="s">
        <v>21</v>
      </c>
      <c r="NM9" s="141"/>
      <c r="NN9" s="141"/>
      <c r="NO9" s="141"/>
      <c r="NP9" s="141"/>
      <c r="NQ9" s="141"/>
      <c r="NR9" s="141"/>
      <c r="NS9" s="141"/>
      <c r="NT9" s="141"/>
      <c r="NU9" s="141"/>
      <c r="NV9" s="141"/>
      <c r="NW9" s="142"/>
      <c r="NX9" s="3"/>
    </row>
    <row r="10" spans="1:388" ht="18.75" customHeight="1">
      <c r="A10" s="2"/>
      <c r="B10" s="127" t="str">
        <f>データ!P6</f>
        <v>指定管理者(代行制)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16">
        <f>データ!Q6</f>
        <v>6</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27" t="str">
        <f>データ!R6</f>
        <v>-</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透 訓</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16" t="str">
        <f>データ!AC6</f>
        <v>-</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t="str">
        <f>データ!AD6</f>
        <v>-</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データ!AE6</f>
        <v>120</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35" t="s">
        <v>22</v>
      </c>
      <c r="NK10" s="136"/>
      <c r="NL10" s="130" t="s">
        <v>23</v>
      </c>
      <c r="NM10" s="130"/>
      <c r="NN10" s="130"/>
      <c r="NO10" s="130"/>
      <c r="NP10" s="130"/>
      <c r="NQ10" s="130"/>
      <c r="NR10" s="130"/>
      <c r="NS10" s="130"/>
      <c r="NT10" s="130"/>
      <c r="NU10" s="130"/>
      <c r="NV10" s="130"/>
      <c r="NW10" s="131"/>
      <c r="NX10" s="3"/>
    </row>
    <row r="11" spans="1:388" ht="18.75" customHeight="1">
      <c r="A11" s="2"/>
      <c r="B11" s="132" t="s">
        <v>24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c r="AU11" s="132" t="s">
        <v>25</v>
      </c>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4"/>
      <c r="CN11" s="132" t="s">
        <v>26</v>
      </c>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4"/>
      <c r="EG11" s="132" t="s">
        <v>27</v>
      </c>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4"/>
      <c r="FZ11" s="132" t="s">
        <v>28</v>
      </c>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4"/>
      <c r="ID11" s="132" t="s">
        <v>29</v>
      </c>
      <c r="IE11" s="133"/>
      <c r="IF11" s="133"/>
      <c r="IG11" s="133"/>
      <c r="IH11" s="133"/>
      <c r="II11" s="133"/>
      <c r="IJ11" s="133"/>
      <c r="IK11" s="133"/>
      <c r="IL11" s="133"/>
      <c r="IM11" s="133"/>
      <c r="IN11" s="133"/>
      <c r="IO11" s="133"/>
      <c r="IP11" s="133"/>
      <c r="IQ11" s="133"/>
      <c r="IR11" s="133"/>
      <c r="IS11" s="133"/>
      <c r="IT11" s="133"/>
      <c r="IU11" s="133"/>
      <c r="IV11" s="133"/>
      <c r="IW11" s="133"/>
      <c r="IX11" s="133"/>
      <c r="IY11" s="133"/>
      <c r="IZ11" s="133"/>
      <c r="JA11" s="133"/>
      <c r="JB11" s="133"/>
      <c r="JC11" s="133"/>
      <c r="JD11" s="133"/>
      <c r="JE11" s="133"/>
      <c r="JF11" s="133"/>
      <c r="JG11" s="133"/>
      <c r="JH11" s="133"/>
      <c r="JI11" s="133"/>
      <c r="JJ11" s="133"/>
      <c r="JK11" s="133"/>
      <c r="JL11" s="133"/>
      <c r="JM11" s="133"/>
      <c r="JN11" s="133"/>
      <c r="JO11" s="133"/>
      <c r="JP11" s="133"/>
      <c r="JQ11" s="133"/>
      <c r="JR11" s="133"/>
      <c r="JS11" s="133"/>
      <c r="JT11" s="133"/>
      <c r="JU11" s="133"/>
      <c r="JV11" s="134"/>
      <c r="JW11" s="132" t="s">
        <v>30</v>
      </c>
      <c r="JX11" s="133"/>
      <c r="JY11" s="133"/>
      <c r="JZ11" s="133"/>
      <c r="KA11" s="133"/>
      <c r="KB11" s="133"/>
      <c r="KC11" s="133"/>
      <c r="KD11" s="133"/>
      <c r="KE11" s="133"/>
      <c r="KF11" s="133"/>
      <c r="KG11" s="133"/>
      <c r="KH11" s="133"/>
      <c r="KI11" s="133"/>
      <c r="KJ11" s="133"/>
      <c r="KK11" s="133"/>
      <c r="KL11" s="133"/>
      <c r="KM11" s="133"/>
      <c r="KN11" s="133"/>
      <c r="KO11" s="133"/>
      <c r="KP11" s="133"/>
      <c r="KQ11" s="133"/>
      <c r="KR11" s="133"/>
      <c r="KS11" s="133"/>
      <c r="KT11" s="133"/>
      <c r="KU11" s="133"/>
      <c r="KV11" s="133"/>
      <c r="KW11" s="133"/>
      <c r="KX11" s="133"/>
      <c r="KY11" s="133"/>
      <c r="KZ11" s="133"/>
      <c r="LA11" s="133"/>
      <c r="LB11" s="133"/>
      <c r="LC11" s="133"/>
      <c r="LD11" s="133"/>
      <c r="LE11" s="133"/>
      <c r="LF11" s="133"/>
      <c r="LG11" s="133"/>
      <c r="LH11" s="133"/>
      <c r="LI11" s="133"/>
      <c r="LJ11" s="133"/>
      <c r="LK11" s="133"/>
      <c r="LL11" s="133"/>
      <c r="LM11" s="133"/>
      <c r="LN11" s="133"/>
      <c r="LO11" s="134"/>
      <c r="LP11" s="132" t="s">
        <v>31</v>
      </c>
      <c r="LQ11" s="133"/>
      <c r="LR11" s="133"/>
      <c r="LS11" s="133"/>
      <c r="LT11" s="133"/>
      <c r="LU11" s="133"/>
      <c r="LV11" s="133"/>
      <c r="LW11" s="133"/>
      <c r="LX11" s="133"/>
      <c r="LY11" s="133"/>
      <c r="LZ11" s="133"/>
      <c r="MA11" s="133"/>
      <c r="MB11" s="133"/>
      <c r="MC11" s="133"/>
      <c r="MD11" s="133"/>
      <c r="ME11" s="133"/>
      <c r="MF11" s="133"/>
      <c r="MG11" s="133"/>
      <c r="MH11" s="133"/>
      <c r="MI11" s="133"/>
      <c r="MJ11" s="133"/>
      <c r="MK11" s="133"/>
      <c r="ML11" s="133"/>
      <c r="MM11" s="133"/>
      <c r="MN11" s="133"/>
      <c r="MO11" s="133"/>
      <c r="MP11" s="133"/>
      <c r="MQ11" s="133"/>
      <c r="MR11" s="133"/>
      <c r="MS11" s="133"/>
      <c r="MT11" s="133"/>
      <c r="MU11" s="133"/>
      <c r="MV11" s="133"/>
      <c r="MW11" s="133"/>
      <c r="MX11" s="133"/>
      <c r="MY11" s="133"/>
      <c r="MZ11" s="133"/>
      <c r="NA11" s="133"/>
      <c r="NB11" s="133"/>
      <c r="NC11" s="133"/>
      <c r="ND11" s="133"/>
      <c r="NE11" s="133"/>
      <c r="NF11" s="133"/>
      <c r="NG11" s="133"/>
      <c r="NH11" s="134"/>
      <c r="NI11" s="6"/>
      <c r="NJ11" s="3"/>
      <c r="NK11" s="3"/>
      <c r="NL11" s="3"/>
      <c r="NM11" s="3"/>
      <c r="NN11" s="3"/>
      <c r="NO11" s="3"/>
      <c r="NP11" s="3"/>
      <c r="NQ11" s="3"/>
      <c r="NR11" s="3"/>
      <c r="NS11" s="3"/>
      <c r="NT11" s="3"/>
      <c r="NU11" s="3"/>
      <c r="NV11" s="3"/>
      <c r="NW11" s="3"/>
      <c r="NX11" s="3"/>
    </row>
    <row r="12" spans="1:388" ht="18.75" customHeight="1">
      <c r="A12" s="2"/>
      <c r="B12" s="116" t="str">
        <f>データ!U6</f>
        <v>-</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7959</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27" t="str">
        <f>データ!W6</f>
        <v>第２種該当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FZ12" s="127" t="str">
        <f>データ!Y6</f>
        <v>１３：１</v>
      </c>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9"/>
      <c r="ID12" s="116">
        <f>データ!AF6</f>
        <v>64</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f>データ!AG6</f>
        <v>40</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データ!AH6</f>
        <v>104</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6"/>
      <c r="NJ12" s="3"/>
      <c r="NK12" s="3"/>
      <c r="NL12" s="3"/>
      <c r="NM12" s="3"/>
      <c r="NN12" s="3"/>
      <c r="NO12" s="3"/>
      <c r="NP12" s="3"/>
      <c r="NQ12" s="3"/>
      <c r="NR12" s="3"/>
      <c r="NS12" s="3"/>
      <c r="NT12" s="3"/>
      <c r="NU12" s="3"/>
      <c r="NV12" s="3"/>
      <c r="NW12" s="3"/>
      <c r="NX12" s="3"/>
    </row>
    <row r="13" spans="1:388" ht="17.25" customHeight="1">
      <c r="A13" s="2"/>
      <c r="B13" s="119" t="s">
        <v>32</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19"/>
      <c r="IU13" s="119"/>
      <c r="IV13" s="119"/>
      <c r="IW13" s="119"/>
      <c r="IX13" s="119"/>
      <c r="IY13" s="119"/>
      <c r="IZ13" s="119"/>
      <c r="JA13" s="119"/>
      <c r="JB13" s="119"/>
      <c r="JC13" s="119"/>
      <c r="JD13" s="119"/>
      <c r="JE13" s="119"/>
      <c r="JF13" s="119"/>
      <c r="JG13" s="119"/>
      <c r="JH13" s="119"/>
      <c r="JI13" s="119"/>
      <c r="JJ13" s="119"/>
      <c r="JK13" s="119"/>
      <c r="JL13" s="119"/>
      <c r="JM13" s="119"/>
      <c r="JN13" s="119"/>
      <c r="JO13" s="119"/>
      <c r="JP13" s="119"/>
      <c r="JQ13" s="119"/>
      <c r="JR13" s="119"/>
      <c r="JS13" s="119"/>
      <c r="JT13" s="119"/>
      <c r="JU13" s="119"/>
      <c r="JV13" s="119"/>
      <c r="JW13" s="119"/>
      <c r="JX13" s="119"/>
      <c r="JY13" s="119"/>
      <c r="JZ13" s="119"/>
      <c r="KA13" s="119"/>
      <c r="KB13" s="119"/>
      <c r="KC13" s="119"/>
      <c r="KD13" s="119"/>
      <c r="KE13" s="119"/>
      <c r="KF13" s="119"/>
      <c r="KG13" s="119"/>
      <c r="KH13" s="119"/>
      <c r="KI13" s="119"/>
      <c r="KJ13" s="119"/>
      <c r="KK13" s="119"/>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6"/>
      <c r="NJ13" s="7"/>
      <c r="NK13" s="7"/>
      <c r="NL13" s="7"/>
      <c r="NM13" s="7"/>
      <c r="NN13" s="7"/>
      <c r="NO13" s="7"/>
      <c r="NP13" s="7"/>
      <c r="NQ13" s="7"/>
      <c r="NR13" s="7"/>
      <c r="NS13" s="7"/>
      <c r="NT13" s="7"/>
      <c r="NU13" s="7"/>
      <c r="NV13" s="7"/>
      <c r="NW13" s="7"/>
      <c r="NX13" s="7"/>
    </row>
    <row r="14" spans="1:388" ht="17.25" customHeight="1">
      <c r="A14" s="2"/>
      <c r="B14" s="119" t="s">
        <v>33</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6"/>
      <c r="NJ14" s="120" t="s">
        <v>34</v>
      </c>
      <c r="NK14" s="120"/>
      <c r="NL14" s="120"/>
      <c r="NM14" s="120"/>
      <c r="NN14" s="120"/>
      <c r="NO14" s="120"/>
      <c r="NP14" s="120"/>
      <c r="NQ14" s="120"/>
      <c r="NR14" s="120"/>
      <c r="NS14" s="120"/>
      <c r="NT14" s="120"/>
      <c r="NU14" s="120"/>
      <c r="NV14" s="120"/>
      <c r="NW14" s="120"/>
      <c r="NX14" s="12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0"/>
      <c r="NK15" s="120"/>
      <c r="NL15" s="120"/>
      <c r="NM15" s="120"/>
      <c r="NN15" s="120"/>
      <c r="NO15" s="120"/>
      <c r="NP15" s="120"/>
      <c r="NQ15" s="120"/>
      <c r="NR15" s="120"/>
      <c r="NS15" s="120"/>
      <c r="NT15" s="120"/>
      <c r="NU15" s="120"/>
      <c r="NV15" s="120"/>
      <c r="NW15" s="120"/>
      <c r="NX15" s="120"/>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1" t="s">
        <v>36</v>
      </c>
      <c r="NK16" s="122"/>
      <c r="NL16" s="122"/>
      <c r="NM16" s="122"/>
      <c r="NN16" s="123"/>
      <c r="NO16" s="121" t="s">
        <v>37</v>
      </c>
      <c r="NP16" s="122"/>
      <c r="NQ16" s="122"/>
      <c r="NR16" s="122"/>
      <c r="NS16" s="123"/>
      <c r="NT16" s="121" t="s">
        <v>38</v>
      </c>
      <c r="NU16" s="122"/>
      <c r="NV16" s="122"/>
      <c r="NW16" s="122"/>
      <c r="NX16" s="123"/>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4"/>
      <c r="NK17" s="125"/>
      <c r="NL17" s="125"/>
      <c r="NM17" s="125"/>
      <c r="NN17" s="126"/>
      <c r="NO17" s="124"/>
      <c r="NP17" s="125"/>
      <c r="NQ17" s="125"/>
      <c r="NR17" s="125"/>
      <c r="NS17" s="126"/>
      <c r="NT17" s="124"/>
      <c r="NU17" s="125"/>
      <c r="NV17" s="125"/>
      <c r="NW17" s="125"/>
      <c r="NX17" s="126"/>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8" t="s">
        <v>39</v>
      </c>
      <c r="NK18" s="109"/>
      <c r="NL18" s="109"/>
      <c r="NM18" s="112" t="s">
        <v>40</v>
      </c>
      <c r="NN18" s="113"/>
      <c r="NO18" s="108" t="s">
        <v>39</v>
      </c>
      <c r="NP18" s="109"/>
      <c r="NQ18" s="109"/>
      <c r="NR18" s="112" t="s">
        <v>40</v>
      </c>
      <c r="NS18" s="113"/>
      <c r="NT18" s="108" t="s">
        <v>39</v>
      </c>
      <c r="NU18" s="109"/>
      <c r="NV18" s="109"/>
      <c r="NW18" s="112" t="s">
        <v>40</v>
      </c>
      <c r="NX18" s="113"/>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0"/>
      <c r="NK19" s="111"/>
      <c r="NL19" s="111"/>
      <c r="NM19" s="114"/>
      <c r="NN19" s="115"/>
      <c r="NO19" s="110"/>
      <c r="NP19" s="111"/>
      <c r="NQ19" s="111"/>
      <c r="NR19" s="114"/>
      <c r="NS19" s="115"/>
      <c r="NT19" s="110"/>
      <c r="NU19" s="111"/>
      <c r="NV19" s="111"/>
      <c r="NW19" s="114"/>
      <c r="NX19" s="115"/>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8" t="s">
        <v>189</v>
      </c>
      <c r="NK22" s="159"/>
      <c r="NL22" s="159"/>
      <c r="NM22" s="159"/>
      <c r="NN22" s="159"/>
      <c r="NO22" s="159"/>
      <c r="NP22" s="159"/>
      <c r="NQ22" s="159"/>
      <c r="NR22" s="159"/>
      <c r="NS22" s="159"/>
      <c r="NT22" s="159"/>
      <c r="NU22" s="159"/>
      <c r="NV22" s="159"/>
      <c r="NW22" s="159"/>
      <c r="NX22" s="16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61"/>
      <c r="NK23" s="162"/>
      <c r="NL23" s="162"/>
      <c r="NM23" s="162"/>
      <c r="NN23" s="162"/>
      <c r="NO23" s="162"/>
      <c r="NP23" s="162"/>
      <c r="NQ23" s="162"/>
      <c r="NR23" s="162"/>
      <c r="NS23" s="162"/>
      <c r="NT23" s="162"/>
      <c r="NU23" s="162"/>
      <c r="NV23" s="162"/>
      <c r="NW23" s="162"/>
      <c r="NX23" s="16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61"/>
      <c r="NK24" s="162"/>
      <c r="NL24" s="162"/>
      <c r="NM24" s="162"/>
      <c r="NN24" s="162"/>
      <c r="NO24" s="162"/>
      <c r="NP24" s="162"/>
      <c r="NQ24" s="162"/>
      <c r="NR24" s="162"/>
      <c r="NS24" s="162"/>
      <c r="NT24" s="162"/>
      <c r="NU24" s="162"/>
      <c r="NV24" s="162"/>
      <c r="NW24" s="162"/>
      <c r="NX24" s="16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61"/>
      <c r="NK25" s="162"/>
      <c r="NL25" s="162"/>
      <c r="NM25" s="162"/>
      <c r="NN25" s="162"/>
      <c r="NO25" s="162"/>
      <c r="NP25" s="162"/>
      <c r="NQ25" s="162"/>
      <c r="NR25" s="162"/>
      <c r="NS25" s="162"/>
      <c r="NT25" s="162"/>
      <c r="NU25" s="162"/>
      <c r="NV25" s="162"/>
      <c r="NW25" s="162"/>
      <c r="NX25" s="16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61"/>
      <c r="NK26" s="162"/>
      <c r="NL26" s="162"/>
      <c r="NM26" s="162"/>
      <c r="NN26" s="162"/>
      <c r="NO26" s="162"/>
      <c r="NP26" s="162"/>
      <c r="NQ26" s="162"/>
      <c r="NR26" s="162"/>
      <c r="NS26" s="162"/>
      <c r="NT26" s="162"/>
      <c r="NU26" s="162"/>
      <c r="NV26" s="162"/>
      <c r="NW26" s="162"/>
      <c r="NX26" s="16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61"/>
      <c r="NK27" s="162"/>
      <c r="NL27" s="162"/>
      <c r="NM27" s="162"/>
      <c r="NN27" s="162"/>
      <c r="NO27" s="162"/>
      <c r="NP27" s="162"/>
      <c r="NQ27" s="162"/>
      <c r="NR27" s="162"/>
      <c r="NS27" s="162"/>
      <c r="NT27" s="162"/>
      <c r="NU27" s="162"/>
      <c r="NV27" s="162"/>
      <c r="NW27" s="162"/>
      <c r="NX27" s="16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61"/>
      <c r="NK28" s="162"/>
      <c r="NL28" s="162"/>
      <c r="NM28" s="162"/>
      <c r="NN28" s="162"/>
      <c r="NO28" s="162"/>
      <c r="NP28" s="162"/>
      <c r="NQ28" s="162"/>
      <c r="NR28" s="162"/>
      <c r="NS28" s="162"/>
      <c r="NT28" s="162"/>
      <c r="NU28" s="162"/>
      <c r="NV28" s="162"/>
      <c r="NW28" s="162"/>
      <c r="NX28" s="16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61"/>
      <c r="NK29" s="162"/>
      <c r="NL29" s="162"/>
      <c r="NM29" s="162"/>
      <c r="NN29" s="162"/>
      <c r="NO29" s="162"/>
      <c r="NP29" s="162"/>
      <c r="NQ29" s="162"/>
      <c r="NR29" s="162"/>
      <c r="NS29" s="162"/>
      <c r="NT29" s="162"/>
      <c r="NU29" s="162"/>
      <c r="NV29" s="162"/>
      <c r="NW29" s="162"/>
      <c r="NX29" s="16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61"/>
      <c r="NK30" s="162"/>
      <c r="NL30" s="162"/>
      <c r="NM30" s="162"/>
      <c r="NN30" s="162"/>
      <c r="NO30" s="162"/>
      <c r="NP30" s="162"/>
      <c r="NQ30" s="162"/>
      <c r="NR30" s="162"/>
      <c r="NS30" s="162"/>
      <c r="NT30" s="162"/>
      <c r="NU30" s="162"/>
      <c r="NV30" s="162"/>
      <c r="NW30" s="162"/>
      <c r="NX30" s="16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61"/>
      <c r="NK31" s="162"/>
      <c r="NL31" s="162"/>
      <c r="NM31" s="162"/>
      <c r="NN31" s="162"/>
      <c r="NO31" s="162"/>
      <c r="NP31" s="162"/>
      <c r="NQ31" s="162"/>
      <c r="NR31" s="162"/>
      <c r="NS31" s="162"/>
      <c r="NT31" s="162"/>
      <c r="NU31" s="162"/>
      <c r="NV31" s="162"/>
      <c r="NW31" s="162"/>
      <c r="NX31" s="16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61"/>
      <c r="NK32" s="162"/>
      <c r="NL32" s="162"/>
      <c r="NM32" s="162"/>
      <c r="NN32" s="162"/>
      <c r="NO32" s="162"/>
      <c r="NP32" s="162"/>
      <c r="NQ32" s="162"/>
      <c r="NR32" s="162"/>
      <c r="NS32" s="162"/>
      <c r="NT32" s="162"/>
      <c r="NU32" s="162"/>
      <c r="NV32" s="162"/>
      <c r="NW32" s="162"/>
      <c r="NX32" s="163"/>
      <c r="OC32" s="18" t="s">
        <v>56</v>
      </c>
    </row>
    <row r="33" spans="1:393" ht="13.5" customHeight="1">
      <c r="A33" s="2"/>
      <c r="B33" s="15"/>
      <c r="D33" s="5"/>
      <c r="E33" s="5"/>
      <c r="F33" s="5"/>
      <c r="G33" s="93" t="s">
        <v>57</v>
      </c>
      <c r="H33" s="93"/>
      <c r="I33" s="93"/>
      <c r="J33" s="93"/>
      <c r="K33" s="93"/>
      <c r="L33" s="93"/>
      <c r="M33" s="93"/>
      <c r="N33" s="93"/>
      <c r="O33" s="93"/>
      <c r="P33" s="76">
        <f>データ!AI7</f>
        <v>102.7</v>
      </c>
      <c r="Q33" s="77"/>
      <c r="R33" s="77"/>
      <c r="S33" s="77"/>
      <c r="T33" s="77"/>
      <c r="U33" s="77"/>
      <c r="V33" s="77"/>
      <c r="W33" s="77"/>
      <c r="X33" s="77"/>
      <c r="Y33" s="77"/>
      <c r="Z33" s="77"/>
      <c r="AA33" s="77"/>
      <c r="AB33" s="77"/>
      <c r="AC33" s="77"/>
      <c r="AD33" s="78"/>
      <c r="AE33" s="76">
        <f>データ!AJ7</f>
        <v>100</v>
      </c>
      <c r="AF33" s="77"/>
      <c r="AG33" s="77"/>
      <c r="AH33" s="77"/>
      <c r="AI33" s="77"/>
      <c r="AJ33" s="77"/>
      <c r="AK33" s="77"/>
      <c r="AL33" s="77"/>
      <c r="AM33" s="77"/>
      <c r="AN33" s="77"/>
      <c r="AO33" s="77"/>
      <c r="AP33" s="77"/>
      <c r="AQ33" s="77"/>
      <c r="AR33" s="77"/>
      <c r="AS33" s="78"/>
      <c r="AT33" s="76">
        <f>データ!AK7</f>
        <v>96.1</v>
      </c>
      <c r="AU33" s="77"/>
      <c r="AV33" s="77"/>
      <c r="AW33" s="77"/>
      <c r="AX33" s="77"/>
      <c r="AY33" s="77"/>
      <c r="AZ33" s="77"/>
      <c r="BA33" s="77"/>
      <c r="BB33" s="77"/>
      <c r="BC33" s="77"/>
      <c r="BD33" s="77"/>
      <c r="BE33" s="77"/>
      <c r="BF33" s="77"/>
      <c r="BG33" s="77"/>
      <c r="BH33" s="78"/>
      <c r="BI33" s="76">
        <f>データ!AL7</f>
        <v>96.8</v>
      </c>
      <c r="BJ33" s="77"/>
      <c r="BK33" s="77"/>
      <c r="BL33" s="77"/>
      <c r="BM33" s="77"/>
      <c r="BN33" s="77"/>
      <c r="BO33" s="77"/>
      <c r="BP33" s="77"/>
      <c r="BQ33" s="77"/>
      <c r="BR33" s="77"/>
      <c r="BS33" s="77"/>
      <c r="BT33" s="77"/>
      <c r="BU33" s="77"/>
      <c r="BV33" s="77"/>
      <c r="BW33" s="78"/>
      <c r="BX33" s="76">
        <f>データ!AM7</f>
        <v>103.5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102.1</v>
      </c>
      <c r="DE33" s="77"/>
      <c r="DF33" s="77"/>
      <c r="DG33" s="77"/>
      <c r="DH33" s="77"/>
      <c r="DI33" s="77"/>
      <c r="DJ33" s="77"/>
      <c r="DK33" s="77"/>
      <c r="DL33" s="77"/>
      <c r="DM33" s="77"/>
      <c r="DN33" s="77"/>
      <c r="DO33" s="77"/>
      <c r="DP33" s="77"/>
      <c r="DQ33" s="77"/>
      <c r="DR33" s="78"/>
      <c r="DS33" s="76">
        <f>データ!AU7</f>
        <v>98.5</v>
      </c>
      <c r="DT33" s="77"/>
      <c r="DU33" s="77"/>
      <c r="DV33" s="77"/>
      <c r="DW33" s="77"/>
      <c r="DX33" s="77"/>
      <c r="DY33" s="77"/>
      <c r="DZ33" s="77"/>
      <c r="EA33" s="77"/>
      <c r="EB33" s="77"/>
      <c r="EC33" s="77"/>
      <c r="ED33" s="77"/>
      <c r="EE33" s="77"/>
      <c r="EF33" s="77"/>
      <c r="EG33" s="78"/>
      <c r="EH33" s="76">
        <f>データ!AV7</f>
        <v>94.9</v>
      </c>
      <c r="EI33" s="77"/>
      <c r="EJ33" s="77"/>
      <c r="EK33" s="77"/>
      <c r="EL33" s="77"/>
      <c r="EM33" s="77"/>
      <c r="EN33" s="77"/>
      <c r="EO33" s="77"/>
      <c r="EP33" s="77"/>
      <c r="EQ33" s="77"/>
      <c r="ER33" s="77"/>
      <c r="ES33" s="77"/>
      <c r="ET33" s="77"/>
      <c r="EU33" s="77"/>
      <c r="EV33" s="78"/>
      <c r="EW33" s="76">
        <f>データ!AW7</f>
        <v>95.6</v>
      </c>
      <c r="EX33" s="77"/>
      <c r="EY33" s="77"/>
      <c r="EZ33" s="77"/>
      <c r="FA33" s="77"/>
      <c r="FB33" s="77"/>
      <c r="FC33" s="77"/>
      <c r="FD33" s="77"/>
      <c r="FE33" s="77"/>
      <c r="FF33" s="77"/>
      <c r="FG33" s="77"/>
      <c r="FH33" s="77"/>
      <c r="FI33" s="77"/>
      <c r="FJ33" s="77"/>
      <c r="FK33" s="78"/>
      <c r="FL33" s="76">
        <f>データ!AX7</f>
        <v>102.1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4.2</v>
      </c>
      <c r="HW33" s="77"/>
      <c r="HX33" s="77"/>
      <c r="HY33" s="77"/>
      <c r="HZ33" s="77"/>
      <c r="IA33" s="77"/>
      <c r="IB33" s="77"/>
      <c r="IC33" s="77"/>
      <c r="ID33" s="77"/>
      <c r="IE33" s="77"/>
      <c r="IF33" s="77"/>
      <c r="IG33" s="77"/>
      <c r="IH33" s="77"/>
      <c r="II33" s="77"/>
      <c r="IJ33" s="78"/>
      <c r="IK33" s="76">
        <f>データ!BH7</f>
        <v>3.4</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66.7</v>
      </c>
      <c r="KG33" s="77"/>
      <c r="KH33" s="77"/>
      <c r="KI33" s="77"/>
      <c r="KJ33" s="77"/>
      <c r="KK33" s="77"/>
      <c r="KL33" s="77"/>
      <c r="KM33" s="77"/>
      <c r="KN33" s="77"/>
      <c r="KO33" s="77"/>
      <c r="KP33" s="77"/>
      <c r="KQ33" s="77"/>
      <c r="KR33" s="77"/>
      <c r="KS33" s="77"/>
      <c r="KT33" s="78"/>
      <c r="KU33" s="76">
        <f>データ!BQ7</f>
        <v>71.7</v>
      </c>
      <c r="KV33" s="77"/>
      <c r="KW33" s="77"/>
      <c r="KX33" s="77"/>
      <c r="KY33" s="77"/>
      <c r="KZ33" s="77"/>
      <c r="LA33" s="77"/>
      <c r="LB33" s="77"/>
      <c r="LC33" s="77"/>
      <c r="LD33" s="77"/>
      <c r="LE33" s="77"/>
      <c r="LF33" s="77"/>
      <c r="LG33" s="77"/>
      <c r="LH33" s="77"/>
      <c r="LI33" s="78"/>
      <c r="LJ33" s="76">
        <f>データ!BR7</f>
        <v>74.400000000000006</v>
      </c>
      <c r="LK33" s="77"/>
      <c r="LL33" s="77"/>
      <c r="LM33" s="77"/>
      <c r="LN33" s="77"/>
      <c r="LO33" s="77"/>
      <c r="LP33" s="77"/>
      <c r="LQ33" s="77"/>
      <c r="LR33" s="77"/>
      <c r="LS33" s="77"/>
      <c r="LT33" s="77"/>
      <c r="LU33" s="77"/>
      <c r="LV33" s="77"/>
      <c r="LW33" s="77"/>
      <c r="LX33" s="78"/>
      <c r="LY33" s="76">
        <f>データ!BS7</f>
        <v>72.599999999999994</v>
      </c>
      <c r="LZ33" s="77"/>
      <c r="MA33" s="77"/>
      <c r="MB33" s="77"/>
      <c r="MC33" s="77"/>
      <c r="MD33" s="77"/>
      <c r="ME33" s="77"/>
      <c r="MF33" s="77"/>
      <c r="MG33" s="77"/>
      <c r="MH33" s="77"/>
      <c r="MI33" s="77"/>
      <c r="MJ33" s="77"/>
      <c r="MK33" s="77"/>
      <c r="ML33" s="77"/>
      <c r="MM33" s="78"/>
      <c r="MN33" s="76">
        <f>データ!BT7</f>
        <v>74</v>
      </c>
      <c r="MO33" s="77"/>
      <c r="MP33" s="77"/>
      <c r="MQ33" s="77"/>
      <c r="MR33" s="77"/>
      <c r="MS33" s="77"/>
      <c r="MT33" s="77"/>
      <c r="MU33" s="77"/>
      <c r="MV33" s="77"/>
      <c r="MW33" s="77"/>
      <c r="MX33" s="77"/>
      <c r="MY33" s="77"/>
      <c r="MZ33" s="77"/>
      <c r="NA33" s="77"/>
      <c r="NB33" s="78"/>
      <c r="ND33" s="5"/>
      <c r="NE33" s="5"/>
      <c r="NF33" s="5"/>
      <c r="NG33" s="5"/>
      <c r="NH33" s="17"/>
      <c r="NI33" s="2"/>
      <c r="NJ33" s="161"/>
      <c r="NK33" s="162"/>
      <c r="NL33" s="162"/>
      <c r="NM33" s="162"/>
      <c r="NN33" s="162"/>
      <c r="NO33" s="162"/>
      <c r="NP33" s="162"/>
      <c r="NQ33" s="162"/>
      <c r="NR33" s="162"/>
      <c r="NS33" s="162"/>
      <c r="NT33" s="162"/>
      <c r="NU33" s="162"/>
      <c r="NV33" s="162"/>
      <c r="NW33" s="162"/>
      <c r="NX33" s="163"/>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64"/>
      <c r="NK34" s="165"/>
      <c r="NL34" s="165"/>
      <c r="NM34" s="165"/>
      <c r="NN34" s="165"/>
      <c r="NO34" s="165"/>
      <c r="NP34" s="165"/>
      <c r="NQ34" s="165"/>
      <c r="NR34" s="165"/>
      <c r="NS34" s="165"/>
      <c r="NT34" s="165"/>
      <c r="NU34" s="165"/>
      <c r="NV34" s="165"/>
      <c r="NW34" s="165"/>
      <c r="NX34" s="16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190</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187</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25709</v>
      </c>
      <c r="Q55" s="95"/>
      <c r="R55" s="95"/>
      <c r="S55" s="95"/>
      <c r="T55" s="95"/>
      <c r="U55" s="95"/>
      <c r="V55" s="95"/>
      <c r="W55" s="95"/>
      <c r="X55" s="95"/>
      <c r="Y55" s="95"/>
      <c r="Z55" s="95"/>
      <c r="AA55" s="95"/>
      <c r="AB55" s="95"/>
      <c r="AC55" s="95"/>
      <c r="AD55" s="96"/>
      <c r="AE55" s="94">
        <f>データ!CB7</f>
        <v>29543</v>
      </c>
      <c r="AF55" s="95"/>
      <c r="AG55" s="95"/>
      <c r="AH55" s="95"/>
      <c r="AI55" s="95"/>
      <c r="AJ55" s="95"/>
      <c r="AK55" s="95"/>
      <c r="AL55" s="95"/>
      <c r="AM55" s="95"/>
      <c r="AN55" s="95"/>
      <c r="AO55" s="95"/>
      <c r="AP55" s="95"/>
      <c r="AQ55" s="95"/>
      <c r="AR55" s="95"/>
      <c r="AS55" s="96"/>
      <c r="AT55" s="94">
        <f>データ!CC7</f>
        <v>27984</v>
      </c>
      <c r="AU55" s="95"/>
      <c r="AV55" s="95"/>
      <c r="AW55" s="95"/>
      <c r="AX55" s="95"/>
      <c r="AY55" s="95"/>
      <c r="AZ55" s="95"/>
      <c r="BA55" s="95"/>
      <c r="BB55" s="95"/>
      <c r="BC55" s="95"/>
      <c r="BD55" s="95"/>
      <c r="BE55" s="95"/>
      <c r="BF55" s="95"/>
      <c r="BG55" s="95"/>
      <c r="BH55" s="96"/>
      <c r="BI55" s="94">
        <f>データ!CD7</f>
        <v>27893</v>
      </c>
      <c r="BJ55" s="95"/>
      <c r="BK55" s="95"/>
      <c r="BL55" s="95"/>
      <c r="BM55" s="95"/>
      <c r="BN55" s="95"/>
      <c r="BO55" s="95"/>
      <c r="BP55" s="95"/>
      <c r="BQ55" s="95"/>
      <c r="BR55" s="95"/>
      <c r="BS55" s="95"/>
      <c r="BT55" s="95"/>
      <c r="BU55" s="95"/>
      <c r="BV55" s="95"/>
      <c r="BW55" s="96"/>
      <c r="BX55" s="94">
        <f>データ!CE7</f>
        <v>28264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19274</v>
      </c>
      <c r="DE55" s="95"/>
      <c r="DF55" s="95"/>
      <c r="DG55" s="95"/>
      <c r="DH55" s="95"/>
      <c r="DI55" s="95"/>
      <c r="DJ55" s="95"/>
      <c r="DK55" s="95"/>
      <c r="DL55" s="95"/>
      <c r="DM55" s="95"/>
      <c r="DN55" s="95"/>
      <c r="DO55" s="95"/>
      <c r="DP55" s="95"/>
      <c r="DQ55" s="95"/>
      <c r="DR55" s="96"/>
      <c r="DS55" s="94">
        <f>データ!CM7</f>
        <v>17584</v>
      </c>
      <c r="DT55" s="95"/>
      <c r="DU55" s="95"/>
      <c r="DV55" s="95"/>
      <c r="DW55" s="95"/>
      <c r="DX55" s="95"/>
      <c r="DY55" s="95"/>
      <c r="DZ55" s="95"/>
      <c r="EA55" s="95"/>
      <c r="EB55" s="95"/>
      <c r="EC55" s="95"/>
      <c r="ED55" s="95"/>
      <c r="EE55" s="95"/>
      <c r="EF55" s="95"/>
      <c r="EG55" s="96"/>
      <c r="EH55" s="94">
        <f>データ!CN7</f>
        <v>18177</v>
      </c>
      <c r="EI55" s="95"/>
      <c r="EJ55" s="95"/>
      <c r="EK55" s="95"/>
      <c r="EL55" s="95"/>
      <c r="EM55" s="95"/>
      <c r="EN55" s="95"/>
      <c r="EO55" s="95"/>
      <c r="EP55" s="95"/>
      <c r="EQ55" s="95"/>
      <c r="ER55" s="95"/>
      <c r="ES55" s="95"/>
      <c r="ET55" s="95"/>
      <c r="EU55" s="95"/>
      <c r="EV55" s="96"/>
      <c r="EW55" s="94">
        <f>データ!CO7</f>
        <v>18673</v>
      </c>
      <c r="EX55" s="95"/>
      <c r="EY55" s="95"/>
      <c r="EZ55" s="95"/>
      <c r="FA55" s="95"/>
      <c r="FB55" s="95"/>
      <c r="FC55" s="95"/>
      <c r="FD55" s="95"/>
      <c r="FE55" s="95"/>
      <c r="FF55" s="95"/>
      <c r="FG55" s="95"/>
      <c r="FH55" s="95"/>
      <c r="FI55" s="95"/>
      <c r="FJ55" s="95"/>
      <c r="FK55" s="96"/>
      <c r="FL55" s="94">
        <f>データ!CP7</f>
        <v>18395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58.2</v>
      </c>
      <c r="GS55" s="77"/>
      <c r="GT55" s="77"/>
      <c r="GU55" s="77"/>
      <c r="GV55" s="77"/>
      <c r="GW55" s="77"/>
      <c r="GX55" s="77"/>
      <c r="GY55" s="77"/>
      <c r="GZ55" s="77"/>
      <c r="HA55" s="77"/>
      <c r="HB55" s="77"/>
      <c r="HC55" s="77"/>
      <c r="HD55" s="77"/>
      <c r="HE55" s="77"/>
      <c r="HF55" s="78"/>
      <c r="HG55" s="76">
        <f>データ!CX7</f>
        <v>58.8</v>
      </c>
      <c r="HH55" s="77"/>
      <c r="HI55" s="77"/>
      <c r="HJ55" s="77"/>
      <c r="HK55" s="77"/>
      <c r="HL55" s="77"/>
      <c r="HM55" s="77"/>
      <c r="HN55" s="77"/>
      <c r="HO55" s="77"/>
      <c r="HP55" s="77"/>
      <c r="HQ55" s="77"/>
      <c r="HR55" s="77"/>
      <c r="HS55" s="77"/>
      <c r="HT55" s="77"/>
      <c r="HU55" s="78"/>
      <c r="HV55" s="76">
        <f>データ!CY7</f>
        <v>60.1</v>
      </c>
      <c r="HW55" s="77"/>
      <c r="HX55" s="77"/>
      <c r="HY55" s="77"/>
      <c r="HZ55" s="77"/>
      <c r="IA55" s="77"/>
      <c r="IB55" s="77"/>
      <c r="IC55" s="77"/>
      <c r="ID55" s="77"/>
      <c r="IE55" s="77"/>
      <c r="IF55" s="77"/>
      <c r="IG55" s="77"/>
      <c r="IH55" s="77"/>
      <c r="II55" s="77"/>
      <c r="IJ55" s="78"/>
      <c r="IK55" s="76">
        <f>データ!CZ7</f>
        <v>62.9</v>
      </c>
      <c r="IL55" s="77"/>
      <c r="IM55" s="77"/>
      <c r="IN55" s="77"/>
      <c r="IO55" s="77"/>
      <c r="IP55" s="77"/>
      <c r="IQ55" s="77"/>
      <c r="IR55" s="77"/>
      <c r="IS55" s="77"/>
      <c r="IT55" s="77"/>
      <c r="IU55" s="77"/>
      <c r="IV55" s="77"/>
      <c r="IW55" s="77"/>
      <c r="IX55" s="77"/>
      <c r="IY55" s="78"/>
      <c r="IZ55" s="76">
        <f>データ!DA7</f>
        <v>58.1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13.2</v>
      </c>
      <c r="KG55" s="77"/>
      <c r="KH55" s="77"/>
      <c r="KI55" s="77"/>
      <c r="KJ55" s="77"/>
      <c r="KK55" s="77"/>
      <c r="KL55" s="77"/>
      <c r="KM55" s="77"/>
      <c r="KN55" s="77"/>
      <c r="KO55" s="77"/>
      <c r="KP55" s="77"/>
      <c r="KQ55" s="77"/>
      <c r="KR55" s="77"/>
      <c r="KS55" s="77"/>
      <c r="KT55" s="78"/>
      <c r="KU55" s="76">
        <f>データ!DI7</f>
        <v>12.8</v>
      </c>
      <c r="KV55" s="77"/>
      <c r="KW55" s="77"/>
      <c r="KX55" s="77"/>
      <c r="KY55" s="77"/>
      <c r="KZ55" s="77"/>
      <c r="LA55" s="77"/>
      <c r="LB55" s="77"/>
      <c r="LC55" s="77"/>
      <c r="LD55" s="77"/>
      <c r="LE55" s="77"/>
      <c r="LF55" s="77"/>
      <c r="LG55" s="77"/>
      <c r="LH55" s="77"/>
      <c r="LI55" s="78"/>
      <c r="LJ55" s="76">
        <f>データ!DJ7</f>
        <v>11.7</v>
      </c>
      <c r="LK55" s="77"/>
      <c r="LL55" s="77"/>
      <c r="LM55" s="77"/>
      <c r="LN55" s="77"/>
      <c r="LO55" s="77"/>
      <c r="LP55" s="77"/>
      <c r="LQ55" s="77"/>
      <c r="LR55" s="77"/>
      <c r="LS55" s="77"/>
      <c r="LT55" s="77"/>
      <c r="LU55" s="77"/>
      <c r="LV55" s="77"/>
      <c r="LW55" s="77"/>
      <c r="LX55" s="78"/>
      <c r="LY55" s="76">
        <f>データ!DK7</f>
        <v>10.9</v>
      </c>
      <c r="LZ55" s="77"/>
      <c r="MA55" s="77"/>
      <c r="MB55" s="77"/>
      <c r="MC55" s="77"/>
      <c r="MD55" s="77"/>
      <c r="ME55" s="77"/>
      <c r="MF55" s="77"/>
      <c r="MG55" s="77"/>
      <c r="MH55" s="77"/>
      <c r="MI55" s="77"/>
      <c r="MJ55" s="77"/>
      <c r="MK55" s="77"/>
      <c r="ML55" s="77"/>
      <c r="MM55" s="78"/>
      <c r="MN55" s="76">
        <f>データ!DL7</f>
        <v>11.1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51.4</v>
      </c>
      <c r="V79" s="71"/>
      <c r="W79" s="71"/>
      <c r="X79" s="71"/>
      <c r="Y79" s="71"/>
      <c r="Z79" s="71"/>
      <c r="AA79" s="71"/>
      <c r="AB79" s="71"/>
      <c r="AC79" s="71"/>
      <c r="AD79" s="71"/>
      <c r="AE79" s="71"/>
      <c r="AF79" s="71"/>
      <c r="AG79" s="71"/>
      <c r="AH79" s="71"/>
      <c r="AI79" s="71"/>
      <c r="AJ79" s="71"/>
      <c r="AK79" s="71"/>
      <c r="AL79" s="71"/>
      <c r="AM79" s="71"/>
      <c r="AN79" s="71">
        <f>データ!DT7</f>
        <v>53.9</v>
      </c>
      <c r="AO79" s="71"/>
      <c r="AP79" s="71"/>
      <c r="AQ79" s="71"/>
      <c r="AR79" s="71"/>
      <c r="AS79" s="71"/>
      <c r="AT79" s="71"/>
      <c r="AU79" s="71"/>
      <c r="AV79" s="71"/>
      <c r="AW79" s="71"/>
      <c r="AX79" s="71"/>
      <c r="AY79" s="71"/>
      <c r="AZ79" s="71"/>
      <c r="BA79" s="71"/>
      <c r="BB79" s="71"/>
      <c r="BC79" s="71"/>
      <c r="BD79" s="71"/>
      <c r="BE79" s="71"/>
      <c r="BF79" s="71"/>
      <c r="BG79" s="71">
        <f>データ!DU7</f>
        <v>53.9</v>
      </c>
      <c r="BH79" s="71"/>
      <c r="BI79" s="71"/>
      <c r="BJ79" s="71"/>
      <c r="BK79" s="71"/>
      <c r="BL79" s="71"/>
      <c r="BM79" s="71"/>
      <c r="BN79" s="71"/>
      <c r="BO79" s="71"/>
      <c r="BP79" s="71"/>
      <c r="BQ79" s="71"/>
      <c r="BR79" s="71"/>
      <c r="BS79" s="71"/>
      <c r="BT79" s="71"/>
      <c r="BU79" s="71"/>
      <c r="BV79" s="71"/>
      <c r="BW79" s="71"/>
      <c r="BX79" s="71"/>
      <c r="BY79" s="71"/>
      <c r="BZ79" s="71">
        <f>データ!DV7</f>
        <v>56</v>
      </c>
      <c r="CA79" s="71"/>
      <c r="CB79" s="71"/>
      <c r="CC79" s="71"/>
      <c r="CD79" s="71"/>
      <c r="CE79" s="71"/>
      <c r="CF79" s="71"/>
      <c r="CG79" s="71"/>
      <c r="CH79" s="71"/>
      <c r="CI79" s="71"/>
      <c r="CJ79" s="71"/>
      <c r="CK79" s="71"/>
      <c r="CL79" s="71"/>
      <c r="CM79" s="71"/>
      <c r="CN79" s="71"/>
      <c r="CO79" s="71"/>
      <c r="CP79" s="71"/>
      <c r="CQ79" s="71"/>
      <c r="CR79" s="71"/>
      <c r="CS79" s="71">
        <f>データ!DW7</f>
        <v>58.1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71.5</v>
      </c>
      <c r="EP79" s="71"/>
      <c r="EQ79" s="71"/>
      <c r="ER79" s="71"/>
      <c r="ES79" s="71"/>
      <c r="ET79" s="71"/>
      <c r="EU79" s="71"/>
      <c r="EV79" s="71"/>
      <c r="EW79" s="71"/>
      <c r="EX79" s="71"/>
      <c r="EY79" s="71"/>
      <c r="EZ79" s="71"/>
      <c r="FA79" s="71"/>
      <c r="FB79" s="71"/>
      <c r="FC79" s="71"/>
      <c r="FD79" s="71"/>
      <c r="FE79" s="71"/>
      <c r="FF79" s="71"/>
      <c r="FG79" s="71"/>
      <c r="FH79" s="71">
        <f>データ!EE7</f>
        <v>74.599999999999994</v>
      </c>
      <c r="FI79" s="71"/>
      <c r="FJ79" s="71"/>
      <c r="FK79" s="71"/>
      <c r="FL79" s="71"/>
      <c r="FM79" s="71"/>
      <c r="FN79" s="71"/>
      <c r="FO79" s="71"/>
      <c r="FP79" s="71"/>
      <c r="FQ79" s="71"/>
      <c r="FR79" s="71"/>
      <c r="FS79" s="71"/>
      <c r="FT79" s="71"/>
      <c r="FU79" s="71"/>
      <c r="FV79" s="71"/>
      <c r="FW79" s="71"/>
      <c r="FX79" s="71"/>
      <c r="FY79" s="71"/>
      <c r="FZ79" s="71"/>
      <c r="GA79" s="71">
        <f>データ!EF7</f>
        <v>63.6</v>
      </c>
      <c r="GB79" s="71"/>
      <c r="GC79" s="71"/>
      <c r="GD79" s="71"/>
      <c r="GE79" s="71"/>
      <c r="GF79" s="71"/>
      <c r="GG79" s="71"/>
      <c r="GH79" s="71"/>
      <c r="GI79" s="71"/>
      <c r="GJ79" s="71"/>
      <c r="GK79" s="71"/>
      <c r="GL79" s="71"/>
      <c r="GM79" s="71"/>
      <c r="GN79" s="71"/>
      <c r="GO79" s="71"/>
      <c r="GP79" s="71"/>
      <c r="GQ79" s="71"/>
      <c r="GR79" s="71"/>
      <c r="GS79" s="71"/>
      <c r="GT79" s="71">
        <f>データ!EG7</f>
        <v>69.900000000000006</v>
      </c>
      <c r="GU79" s="71"/>
      <c r="GV79" s="71"/>
      <c r="GW79" s="71"/>
      <c r="GX79" s="71"/>
      <c r="GY79" s="71"/>
      <c r="GZ79" s="71"/>
      <c r="HA79" s="71"/>
      <c r="HB79" s="71"/>
      <c r="HC79" s="71"/>
      <c r="HD79" s="71"/>
      <c r="HE79" s="71"/>
      <c r="HF79" s="71"/>
      <c r="HG79" s="71"/>
      <c r="HH79" s="71"/>
      <c r="HI79" s="71"/>
      <c r="HJ79" s="71"/>
      <c r="HK79" s="71"/>
      <c r="HL79" s="71"/>
      <c r="HM79" s="71">
        <f>データ!EH7</f>
        <v>73.099999999999994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26007858</v>
      </c>
      <c r="JK79" s="69"/>
      <c r="JL79" s="69"/>
      <c r="JM79" s="69"/>
      <c r="JN79" s="69"/>
      <c r="JO79" s="69"/>
      <c r="JP79" s="69"/>
      <c r="JQ79" s="69"/>
      <c r="JR79" s="69"/>
      <c r="JS79" s="69"/>
      <c r="JT79" s="69"/>
      <c r="JU79" s="69"/>
      <c r="JV79" s="69"/>
      <c r="JW79" s="69"/>
      <c r="JX79" s="69"/>
      <c r="JY79" s="69"/>
      <c r="JZ79" s="69"/>
      <c r="KA79" s="69"/>
      <c r="KB79" s="69"/>
      <c r="KC79" s="69">
        <f>データ!EP7</f>
        <v>26122650</v>
      </c>
      <c r="KD79" s="69"/>
      <c r="KE79" s="69"/>
      <c r="KF79" s="69"/>
      <c r="KG79" s="69"/>
      <c r="KH79" s="69"/>
      <c r="KI79" s="69"/>
      <c r="KJ79" s="69"/>
      <c r="KK79" s="69"/>
      <c r="KL79" s="69"/>
      <c r="KM79" s="69"/>
      <c r="KN79" s="69"/>
      <c r="KO79" s="69"/>
      <c r="KP79" s="69"/>
      <c r="KQ79" s="69"/>
      <c r="KR79" s="69"/>
      <c r="KS79" s="69"/>
      <c r="KT79" s="69"/>
      <c r="KU79" s="69"/>
      <c r="KV79" s="69">
        <f>データ!EQ7</f>
        <v>26124775</v>
      </c>
      <c r="KW79" s="69"/>
      <c r="KX79" s="69"/>
      <c r="KY79" s="69"/>
      <c r="KZ79" s="69"/>
      <c r="LA79" s="69"/>
      <c r="LB79" s="69"/>
      <c r="LC79" s="69"/>
      <c r="LD79" s="69"/>
      <c r="LE79" s="69"/>
      <c r="LF79" s="69"/>
      <c r="LG79" s="69"/>
      <c r="LH79" s="69"/>
      <c r="LI79" s="69"/>
      <c r="LJ79" s="69"/>
      <c r="LK79" s="69"/>
      <c r="LL79" s="69"/>
      <c r="LM79" s="69"/>
      <c r="LN79" s="69"/>
      <c r="LO79" s="69">
        <f>データ!ER7</f>
        <v>26263575</v>
      </c>
      <c r="LP79" s="69"/>
      <c r="LQ79" s="69"/>
      <c r="LR79" s="69"/>
      <c r="LS79" s="69"/>
      <c r="LT79" s="69"/>
      <c r="LU79" s="69"/>
      <c r="LV79" s="69"/>
      <c r="LW79" s="69"/>
      <c r="LX79" s="69"/>
      <c r="LY79" s="69"/>
      <c r="LZ79" s="69"/>
      <c r="MA79" s="69"/>
      <c r="MB79" s="69"/>
      <c r="MC79" s="69"/>
      <c r="MD79" s="69"/>
      <c r="ME79" s="69"/>
      <c r="MF79" s="69"/>
      <c r="MG79" s="69"/>
      <c r="MH79" s="69">
        <f>データ!ES7</f>
        <v>26314958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WTpq0W0MR7VtKrk6kH2bxkDlSAsURUOUpE604rRJbKlAwZKKOnLWzfPejIT0RBufidb9laM9NgYZ13Gki2S7Q==" saltValue="mrD7/UhWXqu/XRynSDb1s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1" t="s">
        <v>109</v>
      </c>
      <c r="AJ4" s="152"/>
      <c r="AK4" s="152"/>
      <c r="AL4" s="152"/>
      <c r="AM4" s="152"/>
      <c r="AN4" s="152"/>
      <c r="AO4" s="152"/>
      <c r="AP4" s="152"/>
      <c r="AQ4" s="152"/>
      <c r="AR4" s="152"/>
      <c r="AS4" s="153"/>
      <c r="AT4" s="154" t="s">
        <v>110</v>
      </c>
      <c r="AU4" s="150"/>
      <c r="AV4" s="150"/>
      <c r="AW4" s="150"/>
      <c r="AX4" s="150"/>
      <c r="AY4" s="150"/>
      <c r="AZ4" s="150"/>
      <c r="BA4" s="150"/>
      <c r="BB4" s="150"/>
      <c r="BC4" s="150"/>
      <c r="BD4" s="150"/>
      <c r="BE4" s="154" t="s">
        <v>111</v>
      </c>
      <c r="BF4" s="150"/>
      <c r="BG4" s="150"/>
      <c r="BH4" s="150"/>
      <c r="BI4" s="150"/>
      <c r="BJ4" s="150"/>
      <c r="BK4" s="150"/>
      <c r="BL4" s="150"/>
      <c r="BM4" s="150"/>
      <c r="BN4" s="150"/>
      <c r="BO4" s="150"/>
      <c r="BP4" s="151" t="s">
        <v>112</v>
      </c>
      <c r="BQ4" s="152"/>
      <c r="BR4" s="152"/>
      <c r="BS4" s="152"/>
      <c r="BT4" s="152"/>
      <c r="BU4" s="152"/>
      <c r="BV4" s="152"/>
      <c r="BW4" s="152"/>
      <c r="BX4" s="152"/>
      <c r="BY4" s="152"/>
      <c r="BZ4" s="153"/>
      <c r="CA4" s="150" t="s">
        <v>113</v>
      </c>
      <c r="CB4" s="150"/>
      <c r="CC4" s="150"/>
      <c r="CD4" s="150"/>
      <c r="CE4" s="150"/>
      <c r="CF4" s="150"/>
      <c r="CG4" s="150"/>
      <c r="CH4" s="150"/>
      <c r="CI4" s="150"/>
      <c r="CJ4" s="150"/>
      <c r="CK4" s="150"/>
      <c r="CL4" s="154"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2"/>
      <c r="DU4" s="152"/>
      <c r="DV4" s="152"/>
      <c r="DW4" s="152"/>
      <c r="DX4" s="152"/>
      <c r="DY4" s="152"/>
      <c r="DZ4" s="152"/>
      <c r="EA4" s="152"/>
      <c r="EB4" s="152"/>
      <c r="EC4" s="153"/>
      <c r="ED4" s="150" t="s">
        <v>118</v>
      </c>
      <c r="EE4" s="150"/>
      <c r="EF4" s="150"/>
      <c r="EG4" s="150"/>
      <c r="EH4" s="150"/>
      <c r="EI4" s="150"/>
      <c r="EJ4" s="150"/>
      <c r="EK4" s="150"/>
      <c r="EL4" s="150"/>
      <c r="EM4" s="150"/>
      <c r="EN4" s="150"/>
      <c r="EO4" s="150" t="s">
        <v>119</v>
      </c>
      <c r="EP4" s="150"/>
      <c r="EQ4" s="150"/>
      <c r="ER4" s="150"/>
      <c r="ES4" s="150"/>
      <c r="ET4" s="150"/>
      <c r="EU4" s="150"/>
      <c r="EV4" s="150"/>
      <c r="EW4" s="150"/>
      <c r="EX4" s="150"/>
      <c r="EY4" s="150"/>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158</v>
      </c>
      <c r="AX5" s="52" t="s">
        <v>159</v>
      </c>
      <c r="AY5" s="52" t="s">
        <v>149</v>
      </c>
      <c r="AZ5" s="52" t="s">
        <v>150</v>
      </c>
      <c r="BA5" s="52" t="s">
        <v>151</v>
      </c>
      <c r="BB5" s="52" t="s">
        <v>152</v>
      </c>
      <c r="BC5" s="52" t="s">
        <v>153</v>
      </c>
      <c r="BD5" s="52" t="s">
        <v>154</v>
      </c>
      <c r="BE5" s="52" t="s">
        <v>160</v>
      </c>
      <c r="BF5" s="52" t="s">
        <v>161</v>
      </c>
      <c r="BG5" s="52" t="s">
        <v>157</v>
      </c>
      <c r="BH5" s="52" t="s">
        <v>147</v>
      </c>
      <c r="BI5" s="52" t="s">
        <v>148</v>
      </c>
      <c r="BJ5" s="52" t="s">
        <v>149</v>
      </c>
      <c r="BK5" s="52" t="s">
        <v>150</v>
      </c>
      <c r="BL5" s="52" t="s">
        <v>151</v>
      </c>
      <c r="BM5" s="52" t="s">
        <v>152</v>
      </c>
      <c r="BN5" s="52" t="s">
        <v>153</v>
      </c>
      <c r="BO5" s="52" t="s">
        <v>154</v>
      </c>
      <c r="BP5" s="52" t="s">
        <v>144</v>
      </c>
      <c r="BQ5" s="52" t="s">
        <v>145</v>
      </c>
      <c r="BR5" s="52" t="s">
        <v>157</v>
      </c>
      <c r="BS5" s="52" t="s">
        <v>162</v>
      </c>
      <c r="BT5" s="52" t="s">
        <v>148</v>
      </c>
      <c r="BU5" s="52" t="s">
        <v>149</v>
      </c>
      <c r="BV5" s="52" t="s">
        <v>150</v>
      </c>
      <c r="BW5" s="52" t="s">
        <v>151</v>
      </c>
      <c r="BX5" s="52" t="s">
        <v>152</v>
      </c>
      <c r="BY5" s="52" t="s">
        <v>153</v>
      </c>
      <c r="BZ5" s="52" t="s">
        <v>154</v>
      </c>
      <c r="CA5" s="52" t="s">
        <v>144</v>
      </c>
      <c r="CB5" s="52" t="s">
        <v>156</v>
      </c>
      <c r="CC5" s="52" t="s">
        <v>163</v>
      </c>
      <c r="CD5" s="52" t="s">
        <v>158</v>
      </c>
      <c r="CE5" s="52" t="s">
        <v>164</v>
      </c>
      <c r="CF5" s="52" t="s">
        <v>149</v>
      </c>
      <c r="CG5" s="52" t="s">
        <v>150</v>
      </c>
      <c r="CH5" s="52" t="s">
        <v>151</v>
      </c>
      <c r="CI5" s="52" t="s">
        <v>152</v>
      </c>
      <c r="CJ5" s="52" t="s">
        <v>153</v>
      </c>
      <c r="CK5" s="52" t="s">
        <v>154</v>
      </c>
      <c r="CL5" s="52" t="s">
        <v>144</v>
      </c>
      <c r="CM5" s="52" t="s">
        <v>156</v>
      </c>
      <c r="CN5" s="52" t="s">
        <v>157</v>
      </c>
      <c r="CO5" s="52" t="s">
        <v>158</v>
      </c>
      <c r="CP5" s="52" t="s">
        <v>148</v>
      </c>
      <c r="CQ5" s="52" t="s">
        <v>149</v>
      </c>
      <c r="CR5" s="52" t="s">
        <v>150</v>
      </c>
      <c r="CS5" s="52" t="s">
        <v>151</v>
      </c>
      <c r="CT5" s="52" t="s">
        <v>152</v>
      </c>
      <c r="CU5" s="52" t="s">
        <v>153</v>
      </c>
      <c r="CV5" s="52" t="s">
        <v>154</v>
      </c>
      <c r="CW5" s="52" t="s">
        <v>160</v>
      </c>
      <c r="CX5" s="52" t="s">
        <v>156</v>
      </c>
      <c r="CY5" s="52" t="s">
        <v>163</v>
      </c>
      <c r="CZ5" s="52" t="s">
        <v>147</v>
      </c>
      <c r="DA5" s="52" t="s">
        <v>148</v>
      </c>
      <c r="DB5" s="52" t="s">
        <v>149</v>
      </c>
      <c r="DC5" s="52" t="s">
        <v>150</v>
      </c>
      <c r="DD5" s="52" t="s">
        <v>151</v>
      </c>
      <c r="DE5" s="52" t="s">
        <v>152</v>
      </c>
      <c r="DF5" s="52" t="s">
        <v>153</v>
      </c>
      <c r="DG5" s="52" t="s">
        <v>154</v>
      </c>
      <c r="DH5" s="52" t="s">
        <v>144</v>
      </c>
      <c r="DI5" s="52" t="s">
        <v>156</v>
      </c>
      <c r="DJ5" s="52" t="s">
        <v>163</v>
      </c>
      <c r="DK5" s="52" t="s">
        <v>147</v>
      </c>
      <c r="DL5" s="52" t="s">
        <v>165</v>
      </c>
      <c r="DM5" s="52" t="s">
        <v>149</v>
      </c>
      <c r="DN5" s="52" t="s">
        <v>150</v>
      </c>
      <c r="DO5" s="52" t="s">
        <v>151</v>
      </c>
      <c r="DP5" s="52" t="s">
        <v>152</v>
      </c>
      <c r="DQ5" s="52" t="s">
        <v>153</v>
      </c>
      <c r="DR5" s="52" t="s">
        <v>154</v>
      </c>
      <c r="DS5" s="52" t="s">
        <v>144</v>
      </c>
      <c r="DT5" s="52" t="s">
        <v>156</v>
      </c>
      <c r="DU5" s="52" t="s">
        <v>163</v>
      </c>
      <c r="DV5" s="52" t="s">
        <v>162</v>
      </c>
      <c r="DW5" s="52" t="s">
        <v>148</v>
      </c>
      <c r="DX5" s="52" t="s">
        <v>149</v>
      </c>
      <c r="DY5" s="52" t="s">
        <v>150</v>
      </c>
      <c r="DZ5" s="52" t="s">
        <v>151</v>
      </c>
      <c r="EA5" s="52" t="s">
        <v>152</v>
      </c>
      <c r="EB5" s="52" t="s">
        <v>153</v>
      </c>
      <c r="EC5" s="52" t="s">
        <v>154</v>
      </c>
      <c r="ED5" s="52" t="s">
        <v>160</v>
      </c>
      <c r="EE5" s="52" t="s">
        <v>145</v>
      </c>
      <c r="EF5" s="52" t="s">
        <v>157</v>
      </c>
      <c r="EG5" s="52" t="s">
        <v>147</v>
      </c>
      <c r="EH5" s="52" t="s">
        <v>159</v>
      </c>
      <c r="EI5" s="52" t="s">
        <v>149</v>
      </c>
      <c r="EJ5" s="52" t="s">
        <v>150</v>
      </c>
      <c r="EK5" s="52" t="s">
        <v>151</v>
      </c>
      <c r="EL5" s="52" t="s">
        <v>152</v>
      </c>
      <c r="EM5" s="52" t="s">
        <v>153</v>
      </c>
      <c r="EN5" s="52" t="s">
        <v>166</v>
      </c>
      <c r="EO5" s="52" t="s">
        <v>144</v>
      </c>
      <c r="EP5" s="52" t="s">
        <v>167</v>
      </c>
      <c r="EQ5" s="52" t="s">
        <v>157</v>
      </c>
      <c r="ER5" s="52" t="s">
        <v>147</v>
      </c>
      <c r="ES5" s="52" t="s">
        <v>159</v>
      </c>
      <c r="ET5" s="52" t="s">
        <v>149</v>
      </c>
      <c r="EU5" s="52" t="s">
        <v>150</v>
      </c>
      <c r="EV5" s="52" t="s">
        <v>151</v>
      </c>
      <c r="EW5" s="52" t="s">
        <v>152</v>
      </c>
      <c r="EX5" s="52" t="s">
        <v>153</v>
      </c>
      <c r="EY5" s="52" t="s">
        <v>154</v>
      </c>
    </row>
    <row r="6" spans="1:155" s="57" customFormat="1">
      <c r="A6" s="38" t="s">
        <v>168</v>
      </c>
      <c r="B6" s="53">
        <f>B8</f>
        <v>2021</v>
      </c>
      <c r="C6" s="53">
        <f t="shared" ref="C6:M6" si="2">C8</f>
        <v>158542</v>
      </c>
      <c r="D6" s="53">
        <f t="shared" si="2"/>
        <v>46</v>
      </c>
      <c r="E6" s="53">
        <f t="shared" si="2"/>
        <v>6</v>
      </c>
      <c r="F6" s="53">
        <f t="shared" si="2"/>
        <v>0</v>
      </c>
      <c r="G6" s="53">
        <f t="shared" si="2"/>
        <v>1</v>
      </c>
      <c r="H6" s="155" t="str">
        <f>IF(H8&lt;&gt;I8,H8,"")&amp;IF(I8&lt;&gt;J8,I8,"")&amp;"　"&amp;J8</f>
        <v>新潟県さくら福祉保健事務組合　南部郷厚生病院</v>
      </c>
      <c r="I6" s="156"/>
      <c r="J6" s="157"/>
      <c r="K6" s="53" t="str">
        <f t="shared" si="2"/>
        <v>当然財務</v>
      </c>
      <c r="L6" s="53" t="str">
        <f t="shared" si="2"/>
        <v>病院事業</v>
      </c>
      <c r="M6" s="53" t="str">
        <f t="shared" si="2"/>
        <v>一般病院</v>
      </c>
      <c r="N6" s="53" t="str">
        <f>N8</f>
        <v>100床以上～200床未満</v>
      </c>
      <c r="O6" s="53" t="str">
        <f>O8</f>
        <v>非設置</v>
      </c>
      <c r="P6" s="53" t="str">
        <f>P8</f>
        <v>指定管理者(代行制)</v>
      </c>
      <c r="Q6" s="54">
        <f t="shared" ref="Q6:AH6" si="3">Q8</f>
        <v>6</v>
      </c>
      <c r="R6" s="53" t="str">
        <f t="shared" si="3"/>
        <v>-</v>
      </c>
      <c r="S6" s="53" t="str">
        <f t="shared" si="3"/>
        <v>透 訓</v>
      </c>
      <c r="T6" s="53" t="str">
        <f t="shared" si="3"/>
        <v>-</v>
      </c>
      <c r="U6" s="54" t="str">
        <f>U8</f>
        <v>-</v>
      </c>
      <c r="V6" s="54">
        <f>V8</f>
        <v>7959</v>
      </c>
      <c r="W6" s="53" t="str">
        <f>W8</f>
        <v>第２種該当</v>
      </c>
      <c r="X6" s="53" t="str">
        <f t="shared" ref="X6" si="4">X8</f>
        <v>-</v>
      </c>
      <c r="Y6" s="53" t="str">
        <f t="shared" si="3"/>
        <v>１３：１</v>
      </c>
      <c r="Z6" s="54">
        <f t="shared" si="3"/>
        <v>70</v>
      </c>
      <c r="AA6" s="54">
        <f t="shared" si="3"/>
        <v>50</v>
      </c>
      <c r="AB6" s="54" t="str">
        <f t="shared" si="3"/>
        <v>-</v>
      </c>
      <c r="AC6" s="54" t="str">
        <f t="shared" si="3"/>
        <v>-</v>
      </c>
      <c r="AD6" s="54" t="str">
        <f t="shared" si="3"/>
        <v>-</v>
      </c>
      <c r="AE6" s="54">
        <f t="shared" si="3"/>
        <v>120</v>
      </c>
      <c r="AF6" s="54">
        <f t="shared" si="3"/>
        <v>64</v>
      </c>
      <c r="AG6" s="54">
        <f t="shared" si="3"/>
        <v>40</v>
      </c>
      <c r="AH6" s="54">
        <f t="shared" si="3"/>
        <v>104</v>
      </c>
      <c r="AI6" s="55">
        <f>IF(AI8="-",NA(),AI8)</f>
        <v>102.7</v>
      </c>
      <c r="AJ6" s="55">
        <f t="shared" ref="AJ6:AR6" si="5">IF(AJ8="-",NA(),AJ8)</f>
        <v>100</v>
      </c>
      <c r="AK6" s="55">
        <f t="shared" si="5"/>
        <v>96.1</v>
      </c>
      <c r="AL6" s="55">
        <f t="shared" si="5"/>
        <v>96.8</v>
      </c>
      <c r="AM6" s="55">
        <f t="shared" si="5"/>
        <v>103.5</v>
      </c>
      <c r="AN6" s="55">
        <f t="shared" si="5"/>
        <v>96.6</v>
      </c>
      <c r="AO6" s="55">
        <f t="shared" si="5"/>
        <v>97.2</v>
      </c>
      <c r="AP6" s="55">
        <f t="shared" si="5"/>
        <v>96.9</v>
      </c>
      <c r="AQ6" s="55">
        <f t="shared" si="5"/>
        <v>100.6</v>
      </c>
      <c r="AR6" s="55">
        <f t="shared" si="5"/>
        <v>105.9</v>
      </c>
      <c r="AS6" s="55" t="str">
        <f>IF(AS8="-","【-】","【"&amp;SUBSTITUTE(TEXT(AS8,"#,##0.0"),"-","△")&amp;"】")</f>
        <v>【106.2】</v>
      </c>
      <c r="AT6" s="55">
        <f>IF(AT8="-",NA(),AT8)</f>
        <v>102.1</v>
      </c>
      <c r="AU6" s="55">
        <f t="shared" ref="AU6:BC6" si="6">IF(AU8="-",NA(),AU8)</f>
        <v>98.5</v>
      </c>
      <c r="AV6" s="55">
        <f t="shared" si="6"/>
        <v>94.9</v>
      </c>
      <c r="AW6" s="55">
        <f t="shared" si="6"/>
        <v>95.6</v>
      </c>
      <c r="AX6" s="55">
        <f t="shared" si="6"/>
        <v>102.1</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4.2</v>
      </c>
      <c r="BH6" s="55">
        <f t="shared" si="7"/>
        <v>3.4</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66.7</v>
      </c>
      <c r="BQ6" s="55">
        <f t="shared" ref="BQ6:BY6" si="8">IF(BQ8="-",NA(),BQ8)</f>
        <v>71.7</v>
      </c>
      <c r="BR6" s="55">
        <f t="shared" si="8"/>
        <v>74.400000000000006</v>
      </c>
      <c r="BS6" s="55">
        <f t="shared" si="8"/>
        <v>72.599999999999994</v>
      </c>
      <c r="BT6" s="55">
        <f t="shared" si="8"/>
        <v>74</v>
      </c>
      <c r="BU6" s="55">
        <f t="shared" si="8"/>
        <v>69.7</v>
      </c>
      <c r="BV6" s="55">
        <f t="shared" si="8"/>
        <v>70.099999999999994</v>
      </c>
      <c r="BW6" s="55">
        <f t="shared" si="8"/>
        <v>70.400000000000006</v>
      </c>
      <c r="BX6" s="55">
        <f t="shared" si="8"/>
        <v>65.8</v>
      </c>
      <c r="BY6" s="55">
        <f t="shared" si="8"/>
        <v>65</v>
      </c>
      <c r="BZ6" s="55" t="str">
        <f>IF(BZ8="-","【-】","【"&amp;SUBSTITUTE(TEXT(BZ8,"#,##0.0"),"-","△")&amp;"】")</f>
        <v>【67.1】</v>
      </c>
      <c r="CA6" s="56">
        <f>IF(CA8="-",NA(),CA8)</f>
        <v>25709</v>
      </c>
      <c r="CB6" s="56">
        <f t="shared" ref="CB6:CJ6" si="9">IF(CB8="-",NA(),CB8)</f>
        <v>29543</v>
      </c>
      <c r="CC6" s="56">
        <f t="shared" si="9"/>
        <v>27984</v>
      </c>
      <c r="CD6" s="56">
        <f t="shared" si="9"/>
        <v>27893</v>
      </c>
      <c r="CE6" s="56">
        <f t="shared" si="9"/>
        <v>28264</v>
      </c>
      <c r="CF6" s="56">
        <f t="shared" si="9"/>
        <v>34136</v>
      </c>
      <c r="CG6" s="56">
        <f t="shared" si="9"/>
        <v>34924</v>
      </c>
      <c r="CH6" s="56">
        <f t="shared" si="9"/>
        <v>35788</v>
      </c>
      <c r="CI6" s="56">
        <f t="shared" si="9"/>
        <v>37855</v>
      </c>
      <c r="CJ6" s="56">
        <f t="shared" si="9"/>
        <v>39289</v>
      </c>
      <c r="CK6" s="55" t="str">
        <f>IF(CK8="-","【-】","【"&amp;SUBSTITUTE(TEXT(CK8,"#,##0"),"-","△")&amp;"】")</f>
        <v>【59,287】</v>
      </c>
      <c r="CL6" s="56">
        <f>IF(CL8="-",NA(),CL8)</f>
        <v>19274</v>
      </c>
      <c r="CM6" s="56">
        <f t="shared" ref="CM6:CU6" si="10">IF(CM8="-",NA(),CM8)</f>
        <v>17584</v>
      </c>
      <c r="CN6" s="56">
        <f t="shared" si="10"/>
        <v>18177</v>
      </c>
      <c r="CO6" s="56">
        <f t="shared" si="10"/>
        <v>18673</v>
      </c>
      <c r="CP6" s="56">
        <f t="shared" si="10"/>
        <v>18395</v>
      </c>
      <c r="CQ6" s="56">
        <f t="shared" si="10"/>
        <v>10130</v>
      </c>
      <c r="CR6" s="56">
        <f t="shared" si="10"/>
        <v>10244</v>
      </c>
      <c r="CS6" s="56">
        <f t="shared" si="10"/>
        <v>10602</v>
      </c>
      <c r="CT6" s="56">
        <f t="shared" si="10"/>
        <v>11234</v>
      </c>
      <c r="CU6" s="56">
        <f t="shared" si="10"/>
        <v>11512</v>
      </c>
      <c r="CV6" s="55" t="str">
        <f>IF(CV8="-","【-】","【"&amp;SUBSTITUTE(TEXT(CV8,"#,##0"),"-","△")&amp;"】")</f>
        <v>【17,202】</v>
      </c>
      <c r="CW6" s="55">
        <f>IF(CW8="-",NA(),CW8)</f>
        <v>58.2</v>
      </c>
      <c r="CX6" s="55">
        <f t="shared" ref="CX6:DF6" si="11">IF(CX8="-",NA(),CX8)</f>
        <v>58.8</v>
      </c>
      <c r="CY6" s="55">
        <f t="shared" si="11"/>
        <v>60.1</v>
      </c>
      <c r="CZ6" s="55">
        <f t="shared" si="11"/>
        <v>62.9</v>
      </c>
      <c r="DA6" s="55">
        <f t="shared" si="11"/>
        <v>58.1</v>
      </c>
      <c r="DB6" s="55">
        <f t="shared" si="11"/>
        <v>63.4</v>
      </c>
      <c r="DC6" s="55">
        <f t="shared" si="11"/>
        <v>63.7</v>
      </c>
      <c r="DD6" s="55">
        <f t="shared" si="11"/>
        <v>63.3</v>
      </c>
      <c r="DE6" s="55">
        <f t="shared" si="11"/>
        <v>68.5</v>
      </c>
      <c r="DF6" s="55">
        <f t="shared" si="11"/>
        <v>67.099999999999994</v>
      </c>
      <c r="DG6" s="55" t="str">
        <f>IF(DG8="-","【-】","【"&amp;SUBSTITUTE(TEXT(DG8,"#,##0.0"),"-","△")&amp;"】")</f>
        <v>【56.4】</v>
      </c>
      <c r="DH6" s="55">
        <f>IF(DH8="-",NA(),DH8)</f>
        <v>13.2</v>
      </c>
      <c r="DI6" s="55">
        <f t="shared" ref="DI6:DQ6" si="12">IF(DI8="-",NA(),DI8)</f>
        <v>12.8</v>
      </c>
      <c r="DJ6" s="55">
        <f t="shared" si="12"/>
        <v>11.7</v>
      </c>
      <c r="DK6" s="55">
        <f t="shared" si="12"/>
        <v>10.9</v>
      </c>
      <c r="DL6" s="55">
        <f t="shared" si="12"/>
        <v>11.1</v>
      </c>
      <c r="DM6" s="55">
        <f t="shared" si="12"/>
        <v>18.3</v>
      </c>
      <c r="DN6" s="55">
        <f t="shared" si="12"/>
        <v>17.7</v>
      </c>
      <c r="DO6" s="55">
        <f t="shared" si="12"/>
        <v>17.5</v>
      </c>
      <c r="DP6" s="55">
        <f t="shared" si="12"/>
        <v>17.5</v>
      </c>
      <c r="DQ6" s="55">
        <f t="shared" si="12"/>
        <v>17.3</v>
      </c>
      <c r="DR6" s="55" t="str">
        <f>IF(DR8="-","【-】","【"&amp;SUBSTITUTE(TEXT(DR8,"#,##0.0"),"-","△")&amp;"】")</f>
        <v>【24.8】</v>
      </c>
      <c r="DS6" s="55">
        <f>IF(DS8="-",NA(),DS8)</f>
        <v>51.4</v>
      </c>
      <c r="DT6" s="55">
        <f t="shared" ref="DT6:EB6" si="13">IF(DT8="-",NA(),DT8)</f>
        <v>53.9</v>
      </c>
      <c r="DU6" s="55">
        <f t="shared" si="13"/>
        <v>53.9</v>
      </c>
      <c r="DV6" s="55">
        <f t="shared" si="13"/>
        <v>56</v>
      </c>
      <c r="DW6" s="55">
        <f t="shared" si="13"/>
        <v>58.1</v>
      </c>
      <c r="DX6" s="55">
        <f t="shared" si="13"/>
        <v>53.5</v>
      </c>
      <c r="DY6" s="55">
        <f t="shared" si="13"/>
        <v>54.1</v>
      </c>
      <c r="DZ6" s="55">
        <f t="shared" si="13"/>
        <v>54.6</v>
      </c>
      <c r="EA6" s="55">
        <f t="shared" si="13"/>
        <v>56.9</v>
      </c>
      <c r="EB6" s="55">
        <f t="shared" si="13"/>
        <v>58.1</v>
      </c>
      <c r="EC6" s="55" t="str">
        <f>IF(EC8="-","【-】","【"&amp;SUBSTITUTE(TEXT(EC8,"#,##0.0"),"-","△")&amp;"】")</f>
        <v>【56.0】</v>
      </c>
      <c r="ED6" s="55">
        <f>IF(ED8="-",NA(),ED8)</f>
        <v>71.5</v>
      </c>
      <c r="EE6" s="55">
        <f t="shared" ref="EE6:EM6" si="14">IF(EE8="-",NA(),EE8)</f>
        <v>74.599999999999994</v>
      </c>
      <c r="EF6" s="55">
        <f t="shared" si="14"/>
        <v>63.6</v>
      </c>
      <c r="EG6" s="55">
        <f t="shared" si="14"/>
        <v>69.900000000000006</v>
      </c>
      <c r="EH6" s="55">
        <f t="shared" si="14"/>
        <v>73.099999999999994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26007858</v>
      </c>
      <c r="EP6" s="56">
        <f t="shared" ref="EP6:EX6" si="15">IF(EP8="-",NA(),EP8)</f>
        <v>26122650</v>
      </c>
      <c r="EQ6" s="56">
        <f t="shared" si="15"/>
        <v>26124775</v>
      </c>
      <c r="ER6" s="56">
        <f t="shared" si="15"/>
        <v>26263575</v>
      </c>
      <c r="ES6" s="56">
        <f t="shared" si="15"/>
        <v>26314958</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169</v>
      </c>
      <c r="B7" s="53">
        <f t="shared" ref="B7:AH7" si="16">B8</f>
        <v>2021</v>
      </c>
      <c r="C7" s="53">
        <f t="shared" si="16"/>
        <v>158542</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指定管理者(代行制)</v>
      </c>
      <c r="Q7" s="54">
        <f t="shared" si="16"/>
        <v>6</v>
      </c>
      <c r="R7" s="53" t="str">
        <f t="shared" si="16"/>
        <v>-</v>
      </c>
      <c r="S7" s="53" t="str">
        <f t="shared" si="16"/>
        <v>透 訓</v>
      </c>
      <c r="T7" s="53" t="str">
        <f t="shared" si="16"/>
        <v>-</v>
      </c>
      <c r="U7" s="54" t="str">
        <f>U8</f>
        <v>-</v>
      </c>
      <c r="V7" s="54">
        <f>V8</f>
        <v>7959</v>
      </c>
      <c r="W7" s="53" t="str">
        <f>W8</f>
        <v>第２種該当</v>
      </c>
      <c r="X7" s="53" t="str">
        <f t="shared" si="16"/>
        <v>-</v>
      </c>
      <c r="Y7" s="53" t="str">
        <f t="shared" si="16"/>
        <v>１３：１</v>
      </c>
      <c r="Z7" s="54">
        <f t="shared" si="16"/>
        <v>70</v>
      </c>
      <c r="AA7" s="54">
        <f t="shared" si="16"/>
        <v>50</v>
      </c>
      <c r="AB7" s="54" t="str">
        <f t="shared" si="16"/>
        <v>-</v>
      </c>
      <c r="AC7" s="54" t="str">
        <f t="shared" si="16"/>
        <v>-</v>
      </c>
      <c r="AD7" s="54" t="str">
        <f t="shared" si="16"/>
        <v>-</v>
      </c>
      <c r="AE7" s="54">
        <f t="shared" si="16"/>
        <v>120</v>
      </c>
      <c r="AF7" s="54">
        <f t="shared" si="16"/>
        <v>64</v>
      </c>
      <c r="AG7" s="54">
        <f t="shared" si="16"/>
        <v>40</v>
      </c>
      <c r="AH7" s="54">
        <f t="shared" si="16"/>
        <v>104</v>
      </c>
      <c r="AI7" s="55">
        <f>AI8</f>
        <v>102.7</v>
      </c>
      <c r="AJ7" s="55">
        <f t="shared" ref="AJ7:AR7" si="17">AJ8</f>
        <v>100</v>
      </c>
      <c r="AK7" s="55">
        <f t="shared" si="17"/>
        <v>96.1</v>
      </c>
      <c r="AL7" s="55">
        <f t="shared" si="17"/>
        <v>96.8</v>
      </c>
      <c r="AM7" s="55">
        <f t="shared" si="17"/>
        <v>103.5</v>
      </c>
      <c r="AN7" s="55">
        <f t="shared" si="17"/>
        <v>96.6</v>
      </c>
      <c r="AO7" s="55">
        <f t="shared" si="17"/>
        <v>97.2</v>
      </c>
      <c r="AP7" s="55">
        <f t="shared" si="17"/>
        <v>96.9</v>
      </c>
      <c r="AQ7" s="55">
        <f t="shared" si="17"/>
        <v>100.6</v>
      </c>
      <c r="AR7" s="55">
        <f t="shared" si="17"/>
        <v>105.9</v>
      </c>
      <c r="AS7" s="55"/>
      <c r="AT7" s="55">
        <f>AT8</f>
        <v>102.1</v>
      </c>
      <c r="AU7" s="55">
        <f t="shared" ref="AU7:BC7" si="18">AU8</f>
        <v>98.5</v>
      </c>
      <c r="AV7" s="55">
        <f t="shared" si="18"/>
        <v>94.9</v>
      </c>
      <c r="AW7" s="55">
        <f t="shared" si="18"/>
        <v>95.6</v>
      </c>
      <c r="AX7" s="55">
        <f t="shared" si="18"/>
        <v>102.1</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4.2</v>
      </c>
      <c r="BH7" s="55">
        <f t="shared" si="19"/>
        <v>3.4</v>
      </c>
      <c r="BI7" s="55">
        <f t="shared" si="19"/>
        <v>0</v>
      </c>
      <c r="BJ7" s="55">
        <f t="shared" si="19"/>
        <v>116.9</v>
      </c>
      <c r="BK7" s="55">
        <f t="shared" si="19"/>
        <v>117.1</v>
      </c>
      <c r="BL7" s="55">
        <f t="shared" si="19"/>
        <v>120.5</v>
      </c>
      <c r="BM7" s="55">
        <f t="shared" si="19"/>
        <v>124.2</v>
      </c>
      <c r="BN7" s="55">
        <f t="shared" si="19"/>
        <v>121.6</v>
      </c>
      <c r="BO7" s="55"/>
      <c r="BP7" s="55">
        <f>BP8</f>
        <v>66.7</v>
      </c>
      <c r="BQ7" s="55">
        <f t="shared" ref="BQ7:BY7" si="20">BQ8</f>
        <v>71.7</v>
      </c>
      <c r="BR7" s="55">
        <f t="shared" si="20"/>
        <v>74.400000000000006</v>
      </c>
      <c r="BS7" s="55">
        <f t="shared" si="20"/>
        <v>72.599999999999994</v>
      </c>
      <c r="BT7" s="55">
        <f t="shared" si="20"/>
        <v>74</v>
      </c>
      <c r="BU7" s="55">
        <f t="shared" si="20"/>
        <v>69.7</v>
      </c>
      <c r="BV7" s="55">
        <f t="shared" si="20"/>
        <v>70.099999999999994</v>
      </c>
      <c r="BW7" s="55">
        <f t="shared" si="20"/>
        <v>70.400000000000006</v>
      </c>
      <c r="BX7" s="55">
        <f t="shared" si="20"/>
        <v>65.8</v>
      </c>
      <c r="BY7" s="55">
        <f t="shared" si="20"/>
        <v>65</v>
      </c>
      <c r="BZ7" s="55"/>
      <c r="CA7" s="56">
        <f>CA8</f>
        <v>25709</v>
      </c>
      <c r="CB7" s="56">
        <f t="shared" ref="CB7:CJ7" si="21">CB8</f>
        <v>29543</v>
      </c>
      <c r="CC7" s="56">
        <f t="shared" si="21"/>
        <v>27984</v>
      </c>
      <c r="CD7" s="56">
        <f t="shared" si="21"/>
        <v>27893</v>
      </c>
      <c r="CE7" s="56">
        <f t="shared" si="21"/>
        <v>28264</v>
      </c>
      <c r="CF7" s="56">
        <f t="shared" si="21"/>
        <v>34136</v>
      </c>
      <c r="CG7" s="56">
        <f t="shared" si="21"/>
        <v>34924</v>
      </c>
      <c r="CH7" s="56">
        <f t="shared" si="21"/>
        <v>35788</v>
      </c>
      <c r="CI7" s="56">
        <f t="shared" si="21"/>
        <v>37855</v>
      </c>
      <c r="CJ7" s="56">
        <f t="shared" si="21"/>
        <v>39289</v>
      </c>
      <c r="CK7" s="55"/>
      <c r="CL7" s="56">
        <f>CL8</f>
        <v>19274</v>
      </c>
      <c r="CM7" s="56">
        <f t="shared" ref="CM7:CU7" si="22">CM8</f>
        <v>17584</v>
      </c>
      <c r="CN7" s="56">
        <f t="shared" si="22"/>
        <v>18177</v>
      </c>
      <c r="CO7" s="56">
        <f t="shared" si="22"/>
        <v>18673</v>
      </c>
      <c r="CP7" s="56">
        <f t="shared" si="22"/>
        <v>18395</v>
      </c>
      <c r="CQ7" s="56">
        <f t="shared" si="22"/>
        <v>10130</v>
      </c>
      <c r="CR7" s="56">
        <f t="shared" si="22"/>
        <v>10244</v>
      </c>
      <c r="CS7" s="56">
        <f t="shared" si="22"/>
        <v>10602</v>
      </c>
      <c r="CT7" s="56">
        <f t="shared" si="22"/>
        <v>11234</v>
      </c>
      <c r="CU7" s="56">
        <f t="shared" si="22"/>
        <v>11512</v>
      </c>
      <c r="CV7" s="55"/>
      <c r="CW7" s="55">
        <f>CW8</f>
        <v>58.2</v>
      </c>
      <c r="CX7" s="55">
        <f t="shared" ref="CX7:DF7" si="23">CX8</f>
        <v>58.8</v>
      </c>
      <c r="CY7" s="55">
        <f t="shared" si="23"/>
        <v>60.1</v>
      </c>
      <c r="CZ7" s="55">
        <f t="shared" si="23"/>
        <v>62.9</v>
      </c>
      <c r="DA7" s="55">
        <f t="shared" si="23"/>
        <v>58.1</v>
      </c>
      <c r="DB7" s="55">
        <f t="shared" si="23"/>
        <v>63.4</v>
      </c>
      <c r="DC7" s="55">
        <f t="shared" si="23"/>
        <v>63.7</v>
      </c>
      <c r="DD7" s="55">
        <f t="shared" si="23"/>
        <v>63.3</v>
      </c>
      <c r="DE7" s="55">
        <f t="shared" si="23"/>
        <v>68.5</v>
      </c>
      <c r="DF7" s="55">
        <f t="shared" si="23"/>
        <v>67.099999999999994</v>
      </c>
      <c r="DG7" s="55"/>
      <c r="DH7" s="55">
        <f>DH8</f>
        <v>13.2</v>
      </c>
      <c r="DI7" s="55">
        <f t="shared" ref="DI7:DQ7" si="24">DI8</f>
        <v>12.8</v>
      </c>
      <c r="DJ7" s="55">
        <f t="shared" si="24"/>
        <v>11.7</v>
      </c>
      <c r="DK7" s="55">
        <f t="shared" si="24"/>
        <v>10.9</v>
      </c>
      <c r="DL7" s="55">
        <f t="shared" si="24"/>
        <v>11.1</v>
      </c>
      <c r="DM7" s="55">
        <f t="shared" si="24"/>
        <v>18.3</v>
      </c>
      <c r="DN7" s="55">
        <f t="shared" si="24"/>
        <v>17.7</v>
      </c>
      <c r="DO7" s="55">
        <f t="shared" si="24"/>
        <v>17.5</v>
      </c>
      <c r="DP7" s="55">
        <f t="shared" si="24"/>
        <v>17.5</v>
      </c>
      <c r="DQ7" s="55">
        <f t="shared" si="24"/>
        <v>17.3</v>
      </c>
      <c r="DR7" s="55"/>
      <c r="DS7" s="55">
        <f>DS8</f>
        <v>51.4</v>
      </c>
      <c r="DT7" s="55">
        <f t="shared" ref="DT7:EB7" si="25">DT8</f>
        <v>53.9</v>
      </c>
      <c r="DU7" s="55">
        <f t="shared" si="25"/>
        <v>53.9</v>
      </c>
      <c r="DV7" s="55">
        <f t="shared" si="25"/>
        <v>56</v>
      </c>
      <c r="DW7" s="55">
        <f t="shared" si="25"/>
        <v>58.1</v>
      </c>
      <c r="DX7" s="55">
        <f t="shared" si="25"/>
        <v>53.5</v>
      </c>
      <c r="DY7" s="55">
        <f t="shared" si="25"/>
        <v>54.1</v>
      </c>
      <c r="DZ7" s="55">
        <f t="shared" si="25"/>
        <v>54.6</v>
      </c>
      <c r="EA7" s="55">
        <f t="shared" si="25"/>
        <v>56.9</v>
      </c>
      <c r="EB7" s="55">
        <f t="shared" si="25"/>
        <v>58.1</v>
      </c>
      <c r="EC7" s="55"/>
      <c r="ED7" s="55">
        <f>ED8</f>
        <v>71.5</v>
      </c>
      <c r="EE7" s="55">
        <f t="shared" ref="EE7:EM7" si="26">EE8</f>
        <v>74.599999999999994</v>
      </c>
      <c r="EF7" s="55">
        <f t="shared" si="26"/>
        <v>63.6</v>
      </c>
      <c r="EG7" s="55">
        <f t="shared" si="26"/>
        <v>69.900000000000006</v>
      </c>
      <c r="EH7" s="55">
        <f t="shared" si="26"/>
        <v>73.099999999999994</v>
      </c>
      <c r="EI7" s="55">
        <f t="shared" si="26"/>
        <v>71.3</v>
      </c>
      <c r="EJ7" s="55">
        <f t="shared" si="26"/>
        <v>71.400000000000006</v>
      </c>
      <c r="EK7" s="55">
        <f t="shared" si="26"/>
        <v>71.7</v>
      </c>
      <c r="EL7" s="55">
        <f t="shared" si="26"/>
        <v>72.900000000000006</v>
      </c>
      <c r="EM7" s="55">
        <f t="shared" si="26"/>
        <v>73.900000000000006</v>
      </c>
      <c r="EN7" s="55"/>
      <c r="EO7" s="56">
        <f>EO8</f>
        <v>26007858</v>
      </c>
      <c r="EP7" s="56">
        <f t="shared" ref="EP7:EX7" si="27">EP8</f>
        <v>26122650</v>
      </c>
      <c r="EQ7" s="56">
        <f t="shared" si="27"/>
        <v>26124775</v>
      </c>
      <c r="ER7" s="56">
        <f t="shared" si="27"/>
        <v>26263575</v>
      </c>
      <c r="ES7" s="56">
        <f t="shared" si="27"/>
        <v>26314958</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158542</v>
      </c>
      <c r="D8" s="58">
        <v>46</v>
      </c>
      <c r="E8" s="58">
        <v>6</v>
      </c>
      <c r="F8" s="58">
        <v>0</v>
      </c>
      <c r="G8" s="58">
        <v>1</v>
      </c>
      <c r="H8" s="58" t="s">
        <v>170</v>
      </c>
      <c r="I8" s="58" t="s">
        <v>171</v>
      </c>
      <c r="J8" s="58" t="s">
        <v>172</v>
      </c>
      <c r="K8" s="58" t="s">
        <v>173</v>
      </c>
      <c r="L8" s="58" t="s">
        <v>174</v>
      </c>
      <c r="M8" s="58" t="s">
        <v>175</v>
      </c>
      <c r="N8" s="58" t="s">
        <v>176</v>
      </c>
      <c r="O8" s="58" t="s">
        <v>177</v>
      </c>
      <c r="P8" s="58" t="s">
        <v>178</v>
      </c>
      <c r="Q8" s="59">
        <v>6</v>
      </c>
      <c r="R8" s="58" t="s">
        <v>39</v>
      </c>
      <c r="S8" s="58" t="s">
        <v>179</v>
      </c>
      <c r="T8" s="58" t="s">
        <v>39</v>
      </c>
      <c r="U8" s="59" t="s">
        <v>39</v>
      </c>
      <c r="V8" s="59">
        <v>7959</v>
      </c>
      <c r="W8" s="58" t="s">
        <v>180</v>
      </c>
      <c r="X8" s="58" t="s">
        <v>39</v>
      </c>
      <c r="Y8" s="60" t="s">
        <v>181</v>
      </c>
      <c r="Z8" s="59">
        <v>70</v>
      </c>
      <c r="AA8" s="59">
        <v>50</v>
      </c>
      <c r="AB8" s="59" t="s">
        <v>39</v>
      </c>
      <c r="AC8" s="59" t="s">
        <v>39</v>
      </c>
      <c r="AD8" s="59" t="s">
        <v>39</v>
      </c>
      <c r="AE8" s="59">
        <v>120</v>
      </c>
      <c r="AF8" s="59">
        <v>64</v>
      </c>
      <c r="AG8" s="59">
        <v>40</v>
      </c>
      <c r="AH8" s="59">
        <v>104</v>
      </c>
      <c r="AI8" s="61">
        <v>102.7</v>
      </c>
      <c r="AJ8" s="61">
        <v>100</v>
      </c>
      <c r="AK8" s="61">
        <v>96.1</v>
      </c>
      <c r="AL8" s="61">
        <v>96.8</v>
      </c>
      <c r="AM8" s="61">
        <v>103.5</v>
      </c>
      <c r="AN8" s="61">
        <v>96.6</v>
      </c>
      <c r="AO8" s="61">
        <v>97.2</v>
      </c>
      <c r="AP8" s="61">
        <v>96.9</v>
      </c>
      <c r="AQ8" s="61">
        <v>100.6</v>
      </c>
      <c r="AR8" s="61">
        <v>105.9</v>
      </c>
      <c r="AS8" s="61">
        <v>106.2</v>
      </c>
      <c r="AT8" s="61">
        <v>102.1</v>
      </c>
      <c r="AU8" s="61">
        <v>98.5</v>
      </c>
      <c r="AV8" s="61">
        <v>94.9</v>
      </c>
      <c r="AW8" s="61">
        <v>95.6</v>
      </c>
      <c r="AX8" s="61">
        <v>102.1</v>
      </c>
      <c r="AY8" s="61">
        <v>83.9</v>
      </c>
      <c r="AZ8" s="61">
        <v>84</v>
      </c>
      <c r="BA8" s="61">
        <v>84.3</v>
      </c>
      <c r="BB8" s="61">
        <v>80.7</v>
      </c>
      <c r="BC8" s="61">
        <v>82.2</v>
      </c>
      <c r="BD8" s="61">
        <v>86.6</v>
      </c>
      <c r="BE8" s="62">
        <v>0</v>
      </c>
      <c r="BF8" s="62">
        <v>0</v>
      </c>
      <c r="BG8" s="62">
        <v>4.2</v>
      </c>
      <c r="BH8" s="62">
        <v>3.4</v>
      </c>
      <c r="BI8" s="62">
        <v>0</v>
      </c>
      <c r="BJ8" s="62">
        <v>116.9</v>
      </c>
      <c r="BK8" s="62">
        <v>117.1</v>
      </c>
      <c r="BL8" s="62">
        <v>120.5</v>
      </c>
      <c r="BM8" s="62">
        <v>124.2</v>
      </c>
      <c r="BN8" s="62">
        <v>121.6</v>
      </c>
      <c r="BO8" s="62">
        <v>70.7</v>
      </c>
      <c r="BP8" s="61">
        <v>66.7</v>
      </c>
      <c r="BQ8" s="61">
        <v>71.7</v>
      </c>
      <c r="BR8" s="61">
        <v>74.400000000000006</v>
      </c>
      <c r="BS8" s="61">
        <v>72.599999999999994</v>
      </c>
      <c r="BT8" s="61">
        <v>74</v>
      </c>
      <c r="BU8" s="61">
        <v>69.7</v>
      </c>
      <c r="BV8" s="61">
        <v>70.099999999999994</v>
      </c>
      <c r="BW8" s="61">
        <v>70.400000000000006</v>
      </c>
      <c r="BX8" s="61">
        <v>65.8</v>
      </c>
      <c r="BY8" s="61">
        <v>65</v>
      </c>
      <c r="BZ8" s="61">
        <v>67.099999999999994</v>
      </c>
      <c r="CA8" s="62">
        <v>25709</v>
      </c>
      <c r="CB8" s="62">
        <v>29543</v>
      </c>
      <c r="CC8" s="62">
        <v>27984</v>
      </c>
      <c r="CD8" s="62">
        <v>27893</v>
      </c>
      <c r="CE8" s="62">
        <v>28264</v>
      </c>
      <c r="CF8" s="62">
        <v>34136</v>
      </c>
      <c r="CG8" s="62">
        <v>34924</v>
      </c>
      <c r="CH8" s="62">
        <v>35788</v>
      </c>
      <c r="CI8" s="62">
        <v>37855</v>
      </c>
      <c r="CJ8" s="62">
        <v>39289</v>
      </c>
      <c r="CK8" s="61">
        <v>59287</v>
      </c>
      <c r="CL8" s="62">
        <v>19274</v>
      </c>
      <c r="CM8" s="62">
        <v>17584</v>
      </c>
      <c r="CN8" s="62">
        <v>18177</v>
      </c>
      <c r="CO8" s="62">
        <v>18673</v>
      </c>
      <c r="CP8" s="62">
        <v>18395</v>
      </c>
      <c r="CQ8" s="62">
        <v>10130</v>
      </c>
      <c r="CR8" s="62">
        <v>10244</v>
      </c>
      <c r="CS8" s="62">
        <v>10602</v>
      </c>
      <c r="CT8" s="62">
        <v>11234</v>
      </c>
      <c r="CU8" s="62">
        <v>11512</v>
      </c>
      <c r="CV8" s="61">
        <v>17202</v>
      </c>
      <c r="CW8" s="62">
        <v>58.2</v>
      </c>
      <c r="CX8" s="62">
        <v>58.8</v>
      </c>
      <c r="CY8" s="62">
        <v>60.1</v>
      </c>
      <c r="CZ8" s="62">
        <v>62.9</v>
      </c>
      <c r="DA8" s="62">
        <v>58.1</v>
      </c>
      <c r="DB8" s="62">
        <v>63.4</v>
      </c>
      <c r="DC8" s="62">
        <v>63.7</v>
      </c>
      <c r="DD8" s="62">
        <v>63.3</v>
      </c>
      <c r="DE8" s="62">
        <v>68.5</v>
      </c>
      <c r="DF8" s="62">
        <v>67.099999999999994</v>
      </c>
      <c r="DG8" s="62">
        <v>56.4</v>
      </c>
      <c r="DH8" s="62">
        <v>13.2</v>
      </c>
      <c r="DI8" s="62">
        <v>12.8</v>
      </c>
      <c r="DJ8" s="62">
        <v>11.7</v>
      </c>
      <c r="DK8" s="62">
        <v>10.9</v>
      </c>
      <c r="DL8" s="62">
        <v>11.1</v>
      </c>
      <c r="DM8" s="62">
        <v>18.3</v>
      </c>
      <c r="DN8" s="62">
        <v>17.7</v>
      </c>
      <c r="DO8" s="62">
        <v>17.5</v>
      </c>
      <c r="DP8" s="62">
        <v>17.5</v>
      </c>
      <c r="DQ8" s="62">
        <v>17.3</v>
      </c>
      <c r="DR8" s="62">
        <v>24.8</v>
      </c>
      <c r="DS8" s="61">
        <v>51.4</v>
      </c>
      <c r="DT8" s="61">
        <v>53.9</v>
      </c>
      <c r="DU8" s="61">
        <v>53.9</v>
      </c>
      <c r="DV8" s="61">
        <v>56</v>
      </c>
      <c r="DW8" s="61">
        <v>58.1</v>
      </c>
      <c r="DX8" s="61">
        <v>53.5</v>
      </c>
      <c r="DY8" s="61">
        <v>54.1</v>
      </c>
      <c r="DZ8" s="61">
        <v>54.6</v>
      </c>
      <c r="EA8" s="61">
        <v>56.9</v>
      </c>
      <c r="EB8" s="61">
        <v>58.1</v>
      </c>
      <c r="EC8" s="61">
        <v>56</v>
      </c>
      <c r="ED8" s="61">
        <v>71.5</v>
      </c>
      <c r="EE8" s="61">
        <v>74.599999999999994</v>
      </c>
      <c r="EF8" s="61">
        <v>63.6</v>
      </c>
      <c r="EG8" s="61">
        <v>69.900000000000006</v>
      </c>
      <c r="EH8" s="61">
        <v>73.099999999999994</v>
      </c>
      <c r="EI8" s="61">
        <v>71.3</v>
      </c>
      <c r="EJ8" s="61">
        <v>71.400000000000006</v>
      </c>
      <c r="EK8" s="61">
        <v>71.7</v>
      </c>
      <c r="EL8" s="61">
        <v>72.900000000000006</v>
      </c>
      <c r="EM8" s="61">
        <v>73.900000000000006</v>
      </c>
      <c r="EN8" s="61">
        <v>70.7</v>
      </c>
      <c r="EO8" s="62">
        <v>26007858</v>
      </c>
      <c r="EP8" s="62">
        <v>26122650</v>
      </c>
      <c r="EQ8" s="62">
        <v>26124775</v>
      </c>
      <c r="ER8" s="62">
        <v>26263575</v>
      </c>
      <c r="ES8" s="62">
        <v>26314958</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2023-01-12T23:26:43Z</cp:lastPrinted>
  <dcterms:created xsi:type="dcterms:W3CDTF">2022-12-01T02:21:50Z</dcterms:created>
  <dcterms:modified xsi:type="dcterms:W3CDTF">2023-01-13T02:39:26Z</dcterms:modified>
  <cp:category/>
</cp:coreProperties>
</file>