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52200-41769\j\★経営管理\16経営比較分析表\Ｒ04（R03事業分）\提出用\"/>
    </mc:Choice>
  </mc:AlternateContent>
  <workbookProtection workbookAlgorithmName="SHA-512" workbookHashValue="rezo3zcdfGvQySD4GyudM+DrfVNAefhs4CdojQhVb0uEAi/FBwp40zIi6ro2rTpPgw9F6ToVs3wFpFnTMQbtiA==" workbookSaltValue="AtMtk/csIJVX+UU/wbUdKA==" workbookSpinCount="100000" lockStructure="1"/>
  <bookViews>
    <workbookView xWindow="2121" yWindow="0" windowWidth="15356"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<sst xmlns="http://schemas.openxmlformats.org/spreadsheetml/2006/main" count="228" uniqueCount="115">
  <si>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</si>
  <si>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</si>
  <si>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</si>
  <si>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</si>
  <si>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</si>
  <si>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</si>
  <si>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</si>
  <si>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</si>
  <si>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</si>
  <si>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</si>
  <si>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</si>
  <si>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</si>
  <si>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</si>
  <si>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</si>
  <si>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</si>
  <si>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</si>
  <si>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</si>
  <si>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</si>
  <si>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</si>
  <si>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</si>
  <si>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</si>
  <si>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</si>
  <si>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</si>
  <si>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</si>
  <si>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</si>
  <si>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</si>
  <si>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</si>
  <si>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</si>
  <si>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</si>
  <si>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</si>
  <si>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</si>
  <si>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</si>
  <si>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</si>
  <si>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</si>
  <si>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</si>
  <si>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</si>
  <si>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</si>
  <si>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</si>
  <si>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</si>
  <si>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</si>
  <si>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</si>
  <si>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</si>
  <si>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</si>
  <si>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</si>
  <si>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</si>
  <si>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</si>
  <si>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</si>
  <si>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</si>
  <si>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</si>
  <si>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</si>
  <si>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</si>
  <si>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</si>
  <si>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</si>
  <si>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</si>
  <si>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</si>
  <si>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</si>
  <si>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</si>
  <si>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</si>
  <si>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</si>
  <si>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</si>
  <si>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</si>
  <si>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</si>
  <si>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</si>
  <si>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</si>
  <si>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</si>
  <si>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</si>
  <si>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</si>
  <si>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</si>
  <si>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</si>
  <si>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</si>
  <si>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</si>
  <si>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</si>
  <si>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</si>
  <si>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</si>
  <si>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</si>
  <si>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</si>
  <si>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</si>
  <si>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</si>
  <si>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</si>
  <si>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</si>
  <si>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</si>
  <si>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</si>
  <si>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</si>
  <si>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</si>
  <si>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</si>
  <si>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</si>
  <si>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</si>
  <si>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</si>
  <si>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</si>
  <si>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</si>
  <si>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</si>
  <si>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</si>
  <si>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</si>
  <si>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</si>
  <si>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</si>
  <si>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</si>
  <si>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</si>
  <si>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</si>
  <si>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</si>
  <si>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</si>
  <si>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</si>
  <si>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</si>
  <si>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</si>
  <si>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</si>
  <si>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</si>
  <si>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</si>
  <si>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</si>
  <si>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</si>
  <si>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</si>
  <si>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</si>
  <si>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</si>
  <si>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</si>
  <si>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営状況は、平成29年度決算において累積欠損金が解消されましたが、引き続き、送水管耐震化(２系統化)事業に係る企業債や減価償却費の増加が見込まれるため、さらなる経営健全化に取り組んでいくこととしています。</t>
    <phoneticPr fontId="4"/>
  </si>
  <si>
    <t>　①経常収支比率は、平成24年度以降100％以上を維持し、収益が費用を上回る状況が続いています。
　②累積欠損金比率は、平成29年度に累積欠損金が解消してから、0％を維持しております。
　③流動比率は、100％以上を維持しており、良好な状態を示しています。
　④企業債残高対給水収益比率は送水管耐震化(２系統化)事業に係る企業債の新規借入による増加と、償還によりほぼ横ばいとなっています。
　⑤料金回収率は、平成30年度から令和2年度において100％を下回りましたが、令和３年度は101.47％になりました。
　⑥給水原価は、平成30年度以降、ほぼ横ばいとなっています。
　⑦施設利用率は、ほぼ横ばいで推移しています。
　⑧有収率は、100％に近い値で推移しており、効率的な給水ができている状況を示しています。</t>
    <rPh sb="204" eb="206">
      <t>ヘイセイ</t>
    </rPh>
    <rPh sb="208" eb="210">
      <t>ネンド</t>
    </rPh>
    <rPh sb="234" eb="236">
      <t>レイワ</t>
    </rPh>
    <phoneticPr fontId="4"/>
  </si>
  <si>
    <t>　①有形固定資産減価償却率は、類似団体と比較し高い傾向にあり、昭和55年の給水開始当時の資産をはじめ、保有資産のうち法定耐用年数に近づいている資産の割合が増加していることを示しています。
　②管路経年化率は、類似団体と比較し高い傾向にあります。③管路更新率は、管耐震化(２系統化)事業を優先して実施しているため、0％で推移しています。</t>
    <rPh sb="143" eb="145">
      <t>ユウセン</t>
    </rPh>
    <rPh sb="147" eb="14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</si>
</sst>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7-4823-BF6B-CCFAF83A0B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EC57-4823-BF6B-CCFAF83A0B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60.76</c:v>
                </c:pt>
                <c:pt idx="1">
                  <c:v>60.35</c:v>
                </c:pt>
                <c:pt idx="2">
                  <c:v>60.09</c:v>
                </c:pt>
                <c:pt idx="3">
                  <c:v>60.15</c:v>
                </c:pt>
                <c:pt idx="4">
                  <c:v>60.08</c:v>
                </c:pt>
              </c:numCache>
            </c:numRef>
          </c:val>
          <c:extLst>
            <c:ext xmlns:c16="http://schemas.microsoft.com/office/drawing/2014/chart" uri="{C3380CC4-5D6E-409C-BE32-E72D297353CC}">
              <c16:uniqueId val="{00000000-DC97-4474-BA10-7250A52EB5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DC97-4474-BA10-7250A52EB5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99.61</c:v>
                </c:pt>
                <c:pt idx="1">
                  <c:v>99.6</c:v>
                </c:pt>
                <c:pt idx="2">
                  <c:v>99.72</c:v>
                </c:pt>
                <c:pt idx="3">
                  <c:v>99.97</c:v>
                </c:pt>
                <c:pt idx="4">
                  <c:v>99.95</c:v>
                </c:pt>
              </c:numCache>
            </c:numRef>
          </c:val>
          <c:extLst>
            <c:ext xmlns:c16="http://schemas.microsoft.com/office/drawing/2014/chart" uri="{C3380CC4-5D6E-409C-BE32-E72D297353CC}">
              <c16:uniqueId val="{00000000-83F7-4B9D-80F2-D1328C1207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83F7-4B9D-80F2-D1328C1207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104.85</c:v>
                </c:pt>
                <c:pt idx="1">
                  <c:v>100.01</c:v>
                </c:pt>
                <c:pt idx="2">
                  <c:v>100.01</c:v>
                </c:pt>
                <c:pt idx="3">
                  <c:v>100.01</c:v>
                </c:pt>
                <c:pt idx="4">
                  <c:v>101.51</c:v>
                </c:pt>
              </c:numCache>
            </c:numRef>
          </c:val>
          <c:extLst>
            <c:ext xmlns:c16="http://schemas.microsoft.com/office/drawing/2014/chart" uri="{C3380CC4-5D6E-409C-BE32-E72D297353CC}">
              <c16:uniqueId val="{00000000-636A-4C3C-A5C2-8AA2B63F32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636A-4C3C-A5C2-8AA2B63F32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71.67</c:v>
                </c:pt>
                <c:pt idx="1">
                  <c:v>72</c:v>
                </c:pt>
                <c:pt idx="2">
                  <c:v>72.16</c:v>
                </c:pt>
                <c:pt idx="3">
                  <c:v>72.78</c:v>
                </c:pt>
                <c:pt idx="4">
                  <c:v>72.58</c:v>
                </c:pt>
              </c:numCache>
            </c:numRef>
          </c:val>
          <c:extLst>
            <c:ext xmlns:c16="http://schemas.microsoft.com/office/drawing/2014/chart" uri="{C3380CC4-5D6E-409C-BE32-E72D297353CC}">
              <c16:uniqueId val="{00000000-A72F-477C-826C-F287E860A5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A72F-477C-826C-F287E860A5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37.17</c:v>
                </c:pt>
                <c:pt idx="1">
                  <c:v>48.9</c:v>
                </c:pt>
                <c:pt idx="2">
                  <c:v>55.63</c:v>
                </c:pt>
                <c:pt idx="3">
                  <c:v>56.96</c:v>
                </c:pt>
                <c:pt idx="4">
                  <c:v>59.02</c:v>
                </c:pt>
              </c:numCache>
            </c:numRef>
          </c:val>
          <c:extLst>
            <c:ext xmlns:c16="http://schemas.microsoft.com/office/drawing/2014/chart" uri="{C3380CC4-5D6E-409C-BE32-E72D297353CC}">
              <c16:uniqueId val="{00000000-B160-4BE6-B01D-A873AEA7D4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160-4BE6-B01D-A873AEA7D4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94-4F77-BCB0-55003FC303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394-4F77-BCB0-55003FC303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222.26</c:v>
                </c:pt>
                <c:pt idx="1">
                  <c:v>223.03</c:v>
                </c:pt>
                <c:pt idx="2">
                  <c:v>206.08</c:v>
                </c:pt>
                <c:pt idx="3">
                  <c:v>172.29</c:v>
                </c:pt>
                <c:pt idx="4">
                  <c:v>124.44</c:v>
                </c:pt>
              </c:numCache>
            </c:numRef>
          </c:val>
          <c:extLst>
            <c:ext xmlns:c16="http://schemas.microsoft.com/office/drawing/2014/chart" uri="{C3380CC4-5D6E-409C-BE32-E72D297353CC}">
              <c16:uniqueId val="{00000000-F240-43FB-87B1-3A9EB6F947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F240-43FB-87B1-3A9EB6F947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526.66</c:v>
                </c:pt>
                <c:pt idx="1">
                  <c:v>545.63</c:v>
                </c:pt>
                <c:pt idx="2">
                  <c:v>544.6</c:v>
                </c:pt>
                <c:pt idx="3">
                  <c:v>516.29</c:v>
                </c:pt>
                <c:pt idx="4">
                  <c:v>477.74</c:v>
                </c:pt>
              </c:numCache>
            </c:numRef>
          </c:val>
          <c:extLst>
            <c:ext xmlns:c16="http://schemas.microsoft.com/office/drawing/2014/chart" uri="{C3380CC4-5D6E-409C-BE32-E72D297353CC}">
              <c16:uniqueId val="{00000000-1C66-4B0F-915C-23B8EC5B74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1C66-4B0F-915C-23B8EC5B74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105.13</c:v>
                </c:pt>
                <c:pt idx="1">
                  <c:v>99.87</c:v>
                </c:pt>
                <c:pt idx="2">
                  <c:v>99.9</c:v>
                </c:pt>
                <c:pt idx="3">
                  <c:v>99.67</c:v>
                </c:pt>
                <c:pt idx="4">
                  <c:v>101.47</c:v>
                </c:pt>
              </c:numCache>
            </c:numRef>
          </c:val>
          <c:extLst>
            <c:ext xmlns:c16="http://schemas.microsoft.com/office/drawing/2014/chart" uri="{C3380CC4-5D6E-409C-BE32-E72D297353CC}">
              <c16:uniqueId val="{00000000-1315-4BFF-B812-32A8E5AA19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1315-4BFF-B812-32A8E5AA19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94.17</c:v>
                </c:pt>
                <c:pt idx="1">
                  <c:v>99.13</c:v>
                </c:pt>
                <c:pt idx="2">
                  <c:v>99.1</c:v>
                </c:pt>
                <c:pt idx="3">
                  <c:v>99.33</c:v>
                </c:pt>
                <c:pt idx="4">
                  <c:v>97.57</c:v>
                </c:pt>
              </c:numCache>
            </c:numRef>
          </c:val>
          <c:extLst>
            <c:ext xmlns:c16="http://schemas.microsoft.com/office/drawing/2014/chart" uri="{C3380CC4-5D6E-409C-BE32-E72D297353CC}">
              <c16:uniqueId val="{00000000-05A0-4904-B658-2B3C46B3E8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05A0-4904-B658-2B3C46B3E8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V19" zoomScale="60" zoomScaleNormal="85" workbookViewId="0">
      <selection activeCell="BL64" sqref="BL64:BZ65"/>
    </sheetView>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8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8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7" t="str">
        <f>データ!H6</f>
        <v>石川県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850000000000001"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f>データ!$R$6</f>
        <v>1124501</v>
      </c>
      <c r="AM8" s="66"/>
      <c r="AN8" s="66"/>
      <c r="AO8" s="66"/>
      <c r="AP8" s="66"/>
      <c r="AQ8" s="66"/>
      <c r="AR8" s="66"/>
      <c r="AS8" s="66"/>
      <c r="AT8" s="37">
        <f>データ!$S$6</f>
        <v>4186.21</v>
      </c>
      <c r="AU8" s="38"/>
      <c r="AV8" s="38"/>
      <c r="AW8" s="38"/>
      <c r="AX8" s="38"/>
      <c r="AY8" s="38"/>
      <c r="AZ8" s="38"/>
      <c r="BA8" s="38"/>
      <c r="BB8" s="55">
        <f>データ!$T$6</f>
        <v>268.62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850000000000001"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850000000000001" customHeight="1" x14ac:dyDescent="0.15">
      <c r="A10" s="2"/>
      <c r="B10" s="37" t="str">
        <f>データ!$N$6</f>
        <v>-</v>
      </c>
      <c r="C10" s="38"/>
      <c r="D10" s="38"/>
      <c r="E10" s="38"/>
      <c r="F10" s="38"/>
      <c r="G10" s="38"/>
      <c r="H10" s="38"/>
      <c r="I10" s="37">
        <f>データ!$O$6</f>
        <v>35.35</v>
      </c>
      <c r="J10" s="38"/>
      <c r="K10" s="38"/>
      <c r="L10" s="38"/>
      <c r="M10" s="38"/>
      <c r="N10" s="38"/>
      <c r="O10" s="65"/>
      <c r="P10" s="55">
        <f>データ!$P$6</f>
        <v>98.79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1031135</v>
      </c>
      <c r="AM10" s="66"/>
      <c r="AN10" s="66"/>
      <c r="AO10" s="66"/>
      <c r="AP10" s="66"/>
      <c r="AQ10" s="66"/>
      <c r="AR10" s="66"/>
      <c r="AS10" s="66"/>
      <c r="AT10" s="37">
        <f>データ!$V$6</f>
        <v>875.96</v>
      </c>
      <c r="AU10" s="38"/>
      <c r="AV10" s="38"/>
      <c r="AW10" s="38"/>
      <c r="AX10" s="38"/>
      <c r="AY10" s="38"/>
      <c r="AZ10" s="38"/>
      <c r="BA10" s="38"/>
      <c r="BB10" s="55">
        <f>データ!$W$6</f>
        <v>1177.1500000000001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6"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6"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6"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pR5LFAZpTbJCiEihsq5dFbAuuHycWwxxsgFE4C6mC1Se3dG8/qDymJrwMjeXXbQjLtIilvs6dWA5tTJ8PrFLLg==" saltValue="Kq1xDCSoGL5wOJU82EKy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1" x14ac:dyDescent="0.15"/>
  <cols>
    <col min="2" max="144" width="11.8867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170003</v>
      </c>
      <c r="D6" s="20">
        <f t="shared" si="3"/>
        <v>46</v>
      </c>
      <c r="E6" s="20">
        <f t="shared" si="3"/>
        <v>1</v>
      </c>
      <c r="F6" s="20">
        <f t="shared" si="3"/>
        <v>0</v>
      </c>
      <c r="G6" s="20">
        <f t="shared" si="3"/>
        <v>2</v>
      </c>
      <c r="H6" s="20" t="str">
        <f t="shared" si="3"/>
        <v>石川県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35.35</v>
      </c>
      <c r="P6" s="21">
        <f t="shared" si="3"/>
        <v>98.79</v>
      </c>
      <c r="Q6" s="21">
        <f t="shared" si="3"/>
        <v>0</v>
      </c>
      <c r="R6" s="21">
        <f t="shared" si="3"/>
        <v>1124501</v>
      </c>
      <c r="S6" s="21">
        <f t="shared" si="3"/>
        <v>4186.21</v>
      </c>
      <c r="T6" s="21">
        <f t="shared" si="3"/>
        <v>268.62</v>
      </c>
      <c r="U6" s="21">
        <f t="shared" si="3"/>
        <v>1031135</v>
      </c>
      <c r="V6" s="21">
        <f t="shared" si="3"/>
        <v>875.96</v>
      </c>
      <c r="W6" s="21">
        <f t="shared" si="3"/>
        <v>1177.1500000000001</v>
      </c>
      <c r="X6" s="22">
        <f>IF(X7="",NA(),X7)</f>
        <v>104.85</v>
      </c>
      <c r="Y6" s="22">
        <f t="shared" ref="Y6:AG6" si="4">IF(Y7="",NA(),Y7)</f>
        <v>100.01</v>
      </c>
      <c r="Z6" s="22">
        <f t="shared" si="4"/>
        <v>100.01</v>
      </c>
      <c r="AA6" s="22">
        <f t="shared" si="4"/>
        <v>100.01</v>
      </c>
      <c r="AB6" s="22">
        <f t="shared" si="4"/>
        <v>101.51</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222.26</v>
      </c>
      <c r="AU6" s="22">
        <f t="shared" ref="AU6:BC6" si="6">IF(AU7="",NA(),AU7)</f>
        <v>223.03</v>
      </c>
      <c r="AV6" s="22">
        <f t="shared" si="6"/>
        <v>206.08</v>
      </c>
      <c r="AW6" s="22">
        <f t="shared" si="6"/>
        <v>172.29</v>
      </c>
      <c r="AX6" s="22">
        <f t="shared" si="6"/>
        <v>124.44</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526.66</v>
      </c>
      <c r="BF6" s="22">
        <f t="shared" ref="BF6:BN6" si="7">IF(BF7="",NA(),BF7)</f>
        <v>545.63</v>
      </c>
      <c r="BG6" s="22">
        <f t="shared" si="7"/>
        <v>544.6</v>
      </c>
      <c r="BH6" s="22">
        <f t="shared" si="7"/>
        <v>516.29</v>
      </c>
      <c r="BI6" s="22">
        <f t="shared" si="7"/>
        <v>477.74</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105.13</v>
      </c>
      <c r="BQ6" s="22">
        <f t="shared" ref="BQ6:BY6" si="8">IF(BQ7="",NA(),BQ7)</f>
        <v>99.87</v>
      </c>
      <c r="BR6" s="22">
        <f t="shared" si="8"/>
        <v>99.9</v>
      </c>
      <c r="BS6" s="22">
        <f t="shared" si="8"/>
        <v>99.67</v>
      </c>
      <c r="BT6" s="22">
        <f t="shared" si="8"/>
        <v>101.47</v>
      </c>
      <c r="BU6" s="22">
        <f t="shared" si="8"/>
        <v>114.14</v>
      </c>
      <c r="BV6" s="22">
        <f t="shared" si="8"/>
        <v>112.83</v>
      </c>
      <c r="BW6" s="22">
        <f t="shared" si="8"/>
        <v>112.84</v>
      </c>
      <c r="BX6" s="22">
        <f t="shared" si="8"/>
        <v>110.77</v>
      </c>
      <c r="BY6" s="22">
        <f t="shared" si="8"/>
        <v>112.35</v>
      </c>
      <c r="BZ6" s="21" t="str">
        <f>IF(BZ7="","",IF(BZ7="-","【-】","【"&amp;SUBSTITUTE(TEXT(BZ7,"#,##0.00"),"-","△")&amp;"】"))</f>
        <v>【112.35】</v>
      </c>
      <c r="CA6" s="22">
        <f>IF(CA7="",NA(),CA7)</f>
        <v>94.17</v>
      </c>
      <c r="CB6" s="22">
        <f t="shared" ref="CB6:CJ6" si="9">IF(CB7="",NA(),CB7)</f>
        <v>99.13</v>
      </c>
      <c r="CC6" s="22">
        <f t="shared" si="9"/>
        <v>99.1</v>
      </c>
      <c r="CD6" s="22">
        <f t="shared" si="9"/>
        <v>99.33</v>
      </c>
      <c r="CE6" s="22">
        <f t="shared" si="9"/>
        <v>97.57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60.76</v>
      </c>
      <c r="CM6" s="22">
        <f t="shared" ref="CM6:CU6" si="10">IF(CM7="",NA(),CM7)</f>
        <v>60.35</v>
      </c>
      <c r="CN6" s="22">
        <f t="shared" si="10"/>
        <v>60.09</v>
      </c>
      <c r="CO6" s="22">
        <f t="shared" si="10"/>
        <v>60.15</v>
      </c>
      <c r="CP6" s="22">
        <f t="shared" si="10"/>
        <v>60.08</v>
      </c>
      <c r="CQ6" s="22">
        <f t="shared" si="10"/>
        <v>62.19</v>
      </c>
      <c r="CR6" s="22">
        <f t="shared" si="10"/>
        <v>61.77</v>
      </c>
      <c r="CS6" s="22">
        <f t="shared" si="10"/>
        <v>61.69</v>
      </c>
      <c r="CT6" s="22">
        <f t="shared" si="10"/>
        <v>62.26</v>
      </c>
      <c r="CU6" s="22">
        <f t="shared" si="10"/>
        <v>62.22</v>
      </c>
      <c r="CV6" s="21" t="str">
        <f>IF(CV7="","",IF(CV7="-","【-】","【"&amp;SUBSTITUTE(TEXT(CV7,"#,##0.00"),"-","△")&amp;"】"))</f>
        <v>【62.22】</v>
      </c>
      <c r="CW6" s="22">
        <f>IF(CW7="",NA(),CW7)</f>
        <v>99.61</v>
      </c>
      <c r="CX6" s="22">
        <f t="shared" ref="CX6:DF6" si="11">IF(CX7="",NA(),CX7)</f>
        <v>99.6</v>
      </c>
      <c r="CY6" s="22">
        <f t="shared" si="11"/>
        <v>99.72</v>
      </c>
      <c r="CZ6" s="22">
        <f t="shared" si="11"/>
        <v>99.97</v>
      </c>
      <c r="DA6" s="22">
        <f t="shared" si="11"/>
        <v>99.95</v>
      </c>
      <c r="DB6" s="22">
        <f t="shared" si="11"/>
        <v>100.05</v>
      </c>
      <c r="DC6" s="22">
        <f t="shared" si="11"/>
        <v>100.08</v>
      </c>
      <c r="DD6" s="22">
        <f t="shared" si="11"/>
        <v>100</v>
      </c>
      <c r="DE6" s="22">
        <f t="shared" si="11"/>
        <v>100.16</v>
      </c>
      <c r="DF6" s="22">
        <f t="shared" si="11"/>
        <v>100.28</v>
      </c>
      <c r="DG6" s="21" t="str">
        <f>IF(DG7="","",IF(DG7="-","【-】","【"&amp;SUBSTITUTE(TEXT(DG7,"#,##0.00"),"-","△")&amp;"】"))</f>
        <v>【100.28】</v>
      </c>
      <c r="DH6" s="22">
        <f>IF(DH7="",NA(),DH7)</f>
        <v>71.67</v>
      </c>
      <c r="DI6" s="22">
        <f t="shared" ref="DI6:DQ6" si="12">IF(DI7="",NA(),DI7)</f>
        <v>72</v>
      </c>
      <c r="DJ6" s="22">
        <f t="shared" si="12"/>
        <v>72.16</v>
      </c>
      <c r="DK6" s="22">
        <f t="shared" si="12"/>
        <v>72.78</v>
      </c>
      <c r="DL6" s="22">
        <f t="shared" si="12"/>
        <v>72.58</v>
      </c>
      <c r="DM6" s="22">
        <f t="shared" si="12"/>
        <v>54.73</v>
      </c>
      <c r="DN6" s="22">
        <f t="shared" si="12"/>
        <v>55.77</v>
      </c>
      <c r="DO6" s="22">
        <f t="shared" si="12"/>
        <v>56.48</v>
      </c>
      <c r="DP6" s="22">
        <f t="shared" si="12"/>
        <v>57.5</v>
      </c>
      <c r="DQ6" s="22">
        <f t="shared" si="12"/>
        <v>58.52</v>
      </c>
      <c r="DR6" s="21" t="str">
        <f>IF(DR7="","",IF(DR7="-","【-】","【"&amp;SUBSTITUTE(TEXT(DR7,"#,##0.00"),"-","△")&amp;"】"))</f>
        <v>【58.52】</v>
      </c>
      <c r="DS6" s="22">
        <f>IF(DS7="",NA(),DS7)</f>
        <v>37.17</v>
      </c>
      <c r="DT6" s="22">
        <f t="shared" ref="DT6:EB6" si="13">IF(DT7="",NA(),DT7)</f>
        <v>48.9</v>
      </c>
      <c r="DU6" s="22">
        <f t="shared" si="13"/>
        <v>55.63</v>
      </c>
      <c r="DV6" s="22">
        <f t="shared" si="13"/>
        <v>56.96</v>
      </c>
      <c r="DW6" s="22">
        <f t="shared" si="13"/>
        <v>59.02</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170003</v>
      </c>
      <c r="D7" s="24">
        <v>46</v>
      </c>
      <c r="E7" s="24">
        <v>1</v>
      </c>
      <c r="F7" s="24">
        <v>0</v>
      </c>
      <c r="G7" s="24">
        <v>2</v>
      </c>
      <c r="H7" s="24" t="s">
        <v>92</v>
      </c>
      <c r="I7" s="24" t="s">
        <v>93</v>
      </c>
      <c r="J7" s="24" t="s">
        <v>94</v>
      </c>
      <c r="K7" s="24" t="s">
        <v>95</v>
      </c>
      <c r="L7" s="24" t="s">
        <v>96</v>
      </c>
      <c r="M7" s="24" t="s">
        <v>97</v>
      </c>
      <c r="N7" s="25" t="s">
        <v>98</v>
      </c>
      <c r="O7" s="25">
        <v>35.35</v>
      </c>
      <c r="P7" s="25">
        <v>98.79</v>
      </c>
      <c r="Q7" s="25">
        <v>0</v>
      </c>
      <c r="R7" s="25">
        <v>1124501</v>
      </c>
      <c r="S7" s="25">
        <v>4186.21</v>
      </c>
      <c r="T7" s="25">
        <v>268.62</v>
      </c>
      <c r="U7" s="25">
        <v>1031135</v>
      </c>
      <c r="V7" s="25">
        <v>875.96</v>
      </c>
      <c r="W7" s="25">
        <v>1177.1500000000001</v>
      </c>
      <c r="X7" s="25">
        <v>104.85</v>
      </c>
      <c r="Y7" s="25">
        <v>100.01</v>
      </c>
      <c r="Z7" s="25">
        <v>100.01</v>
      </c>
      <c r="AA7" s="25">
        <v>100.01</v>
      </c>
      <c r="AB7" s="25">
        <v>101.51</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222.26</v>
      </c>
      <c r="AU7" s="25">
        <v>223.03</v>
      </c>
      <c r="AV7" s="25">
        <v>206.08</v>
      </c>
      <c r="AW7" s="25">
        <v>172.29</v>
      </c>
      <c r="AX7" s="25">
        <v>124.44</v>
      </c>
      <c r="AY7" s="25">
        <v>243.44</v>
      </c>
      <c r="AZ7" s="25">
        <v>258.49</v>
      </c>
      <c r="BA7" s="25">
        <v>271.10000000000002</v>
      </c>
      <c r="BB7" s="25">
        <v>284.45</v>
      </c>
      <c r="BC7" s="25">
        <v>309.23</v>
      </c>
      <c r="BD7" s="25">
        <v>309.23</v>
      </c>
      <c r="BE7" s="25">
        <v>526.66</v>
      </c>
      <c r="BF7" s="25">
        <v>545.63</v>
      </c>
      <c r="BG7" s="25">
        <v>544.6</v>
      </c>
      <c r="BH7" s="25">
        <v>516.29</v>
      </c>
      <c r="BI7" s="25">
        <v>477.74</v>
      </c>
      <c r="BJ7" s="25">
        <v>303.26</v>
      </c>
      <c r="BK7" s="25">
        <v>290.31</v>
      </c>
      <c r="BL7" s="25">
        <v>272.95999999999998</v>
      </c>
      <c r="BM7" s="25">
        <v>260.95999999999998</v>
      </c>
      <c r="BN7" s="25">
        <v>240.07</v>
      </c>
      <c r="BO7" s="25">
        <v>240.07</v>
      </c>
      <c r="BP7" s="25">
        <v>105.13</v>
      </c>
      <c r="BQ7" s="25">
        <v>99.87</v>
      </c>
      <c r="BR7" s="25">
        <v>99.9</v>
      </c>
      <c r="BS7" s="25">
        <v>99.67</v>
      </c>
      <c r="BT7" s="25">
        <v>101.47</v>
      </c>
      <c r="BU7" s="25">
        <v>114.14</v>
      </c>
      <c r="BV7" s="25">
        <v>112.83</v>
      </c>
      <c r="BW7" s="25">
        <v>112.84</v>
      </c>
      <c r="BX7" s="25">
        <v>110.77</v>
      </c>
      <c r="BY7" s="25">
        <v>112.35</v>
      </c>
      <c r="BZ7" s="25">
        <v>112.35</v>
      </c>
      <c r="CA7" s="25">
        <v>94.17</v>
      </c>
      <c r="CB7" s="25">
        <v>99.13</v>
      </c>
      <c r="CC7" s="25">
        <v>99.1</v>
      </c>
      <c r="CD7" s="25">
        <v>99.33</v>
      </c>
      <c r="CE7" s="25">
        <v>97.57</v>
      </c>
      <c r="CF7" s="25">
        <v>73.03</v>
      </c>
      <c r="CG7" s="25">
        <v>73.86</v>
      </c>
      <c r="CH7" s="25">
        <v>73.849999999999994</v>
      </c>
      <c r="CI7" s="25">
        <v>73.180000000000007</v>
      </c>
      <c r="CJ7" s="25">
        <v>73.05</v>
      </c>
      <c r="CK7" s="25">
        <v>73.05</v>
      </c>
      <c r="CL7" s="25">
        <v>60.76</v>
      </c>
      <c r="CM7" s="25">
        <v>60.35</v>
      </c>
      <c r="CN7" s="25">
        <v>60.09</v>
      </c>
      <c r="CO7" s="25">
        <v>60.15</v>
      </c>
      <c r="CP7" s="25">
        <v>60.08</v>
      </c>
      <c r="CQ7" s="25">
        <v>62.19</v>
      </c>
      <c r="CR7" s="25">
        <v>61.77</v>
      </c>
      <c r="CS7" s="25">
        <v>61.69</v>
      </c>
      <c r="CT7" s="25">
        <v>62.26</v>
      </c>
      <c r="CU7" s="25">
        <v>62.22</v>
      </c>
      <c r="CV7" s="25">
        <v>62.22</v>
      </c>
      <c r="CW7" s="25">
        <v>99.61</v>
      </c>
      <c r="CX7" s="25">
        <v>99.6</v>
      </c>
      <c r="CY7" s="25">
        <v>99.72</v>
      </c>
      <c r="CZ7" s="25">
        <v>99.97</v>
      </c>
      <c r="DA7" s="25">
        <v>99.95</v>
      </c>
      <c r="DB7" s="25">
        <v>100.05</v>
      </c>
      <c r="DC7" s="25">
        <v>100.08</v>
      </c>
      <c r="DD7" s="25">
        <v>100</v>
      </c>
      <c r="DE7" s="25">
        <v>100.16</v>
      </c>
      <c r="DF7" s="25">
        <v>100.28</v>
      </c>
      <c r="DG7" s="25">
        <v>100.28</v>
      </c>
      <c r="DH7" s="25">
        <v>71.67</v>
      </c>
      <c r="DI7" s="25">
        <v>72</v>
      </c>
      <c r="DJ7" s="25">
        <v>72.16</v>
      </c>
      <c r="DK7" s="25">
        <v>72.78</v>
      </c>
      <c r="DL7" s="25">
        <v>72.58</v>
      </c>
      <c r="DM7" s="25">
        <v>54.73</v>
      </c>
      <c r="DN7" s="25">
        <v>55.77</v>
      </c>
      <c r="DO7" s="25">
        <v>56.48</v>
      </c>
      <c r="DP7" s="25">
        <v>57.5</v>
      </c>
      <c r="DQ7" s="25">
        <v>58.52</v>
      </c>
      <c r="DR7" s="25">
        <v>58.52</v>
      </c>
      <c r="DS7" s="25">
        <v>37.17</v>
      </c>
      <c r="DT7" s="25">
        <v>48.9</v>
      </c>
      <c r="DU7" s="25">
        <v>55.63</v>
      </c>
      <c r="DV7" s="25">
        <v>56.96</v>
      </c>
      <c r="DW7" s="25">
        <v>59.02</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尚之</cp:lastModifiedBy>
  <cp:lastPrinted>2023-01-12T05:13:22Z</cp:lastPrinted>
  <dcterms:created xsi:type="dcterms:W3CDTF">2022-12-01T00:57:33Z</dcterms:created>
  <dcterms:modified xsi:type="dcterms:W3CDTF">2023-01-12T05:16:27Z</dcterms:modified>
  <cp:category/>
</cp:coreProperties>
</file>