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211834\Desktop\"/>
    </mc:Choice>
  </mc:AlternateContent>
  <xr:revisionPtr revIDLastSave="0" documentId="13_ncr:1_{6A907C82-59B7-4144-974B-E8986E6D1FBB}" xr6:coauthVersionLast="47" xr6:coauthVersionMax="47" xr10:uidLastSave="{00000000-0000-0000-0000-000000000000}"/>
  <workbookProtection workbookAlgorithmName="SHA-512" workbookHashValue="/WPMdYvLh/6HBQI+2ic7WLFPztdJeuOLi9Nd/+KVUgliovZ+48iABzua/oYMSoLedsLi7OevoyX5TUUgtNIADA==" workbookSaltValue="kTDQCvptlGFlVqwAmsPby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<sst xmlns="http://schemas.openxmlformats.org/spreadsheetml/2006/main" count="231" uniqueCount="114">
  <si>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</si>
  <si>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</si>
  <si>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</si>
  <si>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</si>
  <si>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</si>
  <si>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</si>
  <si>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</si>
  <si>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</si>
  <si>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</si>
  <si>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</si>
  <si>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</si>
  <si>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</si>
  <si>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</si>
  <si>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</si>
  <si>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</si>
  <si>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</si>
  <si>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</si>
  <si>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</si>
  <si>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</si>
  <si>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</si>
  <si>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</si>
  <si>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</si>
  <si>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</si>
  <si>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</si>
  <si>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</si>
  <si>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</si>
  <si>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</si>
  <si>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</si>
  <si>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　運用開始から２０年以上経過した施設であるため、有形固定資産減価償却率は類似団体平均と同程度となっているが、管渠老朽化率は低いことから、管路以外の施設の老朽化の度合いは高くなっている。
　老朽化対策については、機能維持や安全性確保のため、点検・診断・修繕・更新等のメンテナンスサイクルにより、長寿命化を図り設備投資の抑制や平準化など、中長期的な視点で計画的に進めている。
　公営企業経営戦略において、計画的かつ効率的な更新計画を設定し、老朽化対策に取り組んでいく。</t>
    <rPh sb="1" eb="5">
      <t>ウンヨウカイシ</t>
    </rPh>
    <rPh sb="9" eb="10">
      <t>ネン</t>
    </rPh>
    <rPh sb="10" eb="12">
      <t>イジョウ</t>
    </rPh>
    <rPh sb="12" eb="14">
      <t>ケイカ</t>
    </rPh>
    <rPh sb="16" eb="18">
      <t>シセツ</t>
    </rPh>
    <rPh sb="24" eb="30">
      <t>ユウケイコテイシサン</t>
    </rPh>
    <rPh sb="30" eb="35">
      <t>ゲンカショウキャクリツ</t>
    </rPh>
    <rPh sb="146" eb="150">
      <t>チョウジュミョウカ</t>
    </rPh>
    <rPh sb="151" eb="152">
      <t>ハカ</t>
    </rPh>
    <rPh sb="153" eb="157">
      <t>セツビトウシ</t>
    </rPh>
    <rPh sb="158" eb="160">
      <t>ヨクセイ</t>
    </rPh>
    <rPh sb="161" eb="164">
      <t>ヘイジュンカ</t>
    </rPh>
    <rPh sb="167" eb="171">
      <t>チュウチョウキテキ</t>
    </rPh>
    <rPh sb="172" eb="174">
      <t>シテン</t>
    </rPh>
    <rPh sb="175" eb="178">
      <t>ケイカクテキ</t>
    </rPh>
    <rPh sb="179" eb="180">
      <t>スス</t>
    </rPh>
    <rPh sb="187" eb="191">
      <t>コウエイキギョウ</t>
    </rPh>
    <rPh sb="191" eb="193">
      <t>ケイエイ</t>
    </rPh>
    <rPh sb="193" eb="195">
      <t>センリャク</t>
    </rPh>
    <rPh sb="200" eb="203">
      <t>ケイカクテキ</t>
    </rPh>
    <rPh sb="205" eb="208">
      <t>コウリツテキ</t>
    </rPh>
    <rPh sb="209" eb="213">
      <t>コウシンケイカク</t>
    </rPh>
    <rPh sb="214" eb="216">
      <t>セッテイ</t>
    </rPh>
    <rPh sb="218" eb="221">
      <t>ロウキュウカ</t>
    </rPh>
    <rPh sb="221" eb="223">
      <t>タイサク</t>
    </rPh>
    <rPh sb="224" eb="225">
      <t>ト</t>
    </rPh>
    <rPh sb="226" eb="227">
      <t>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</si>
  <si>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</si>
  <si>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</si>
  <si>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　現在の経営状況は健全で効率的な経営を行っていると判断できる。
　当事業は供用開始から２０年以上が経過し、塩害や工業排水の腐食成分などによる腐食が進行しており、今後は老朽化対策に伴う更新需要の増大や施設・管路の維持修繕に加え、施設・管路の耐震化が予定されており、多額の費用負担が見込まれる。
　そのため、これらに見合う料金収入の確保および経費削減に努め、より一層経営の健全化・効率化に努めていく必要がある。</t>
    <rPh sb="1" eb="3">
      <t>ゲンザイ</t>
    </rPh>
    <rPh sb="4" eb="8">
      <t>ケイエイジョウキョウ</t>
    </rPh>
    <rPh sb="9" eb="11">
      <t>ケンゼン</t>
    </rPh>
    <rPh sb="12" eb="15">
      <t>コウリツテキ</t>
    </rPh>
    <rPh sb="16" eb="18">
      <t>ケイエイ</t>
    </rPh>
    <rPh sb="19" eb="20">
      <t>オコナ</t>
    </rPh>
    <rPh sb="25" eb="27">
      <t>ハンダン</t>
    </rPh>
    <rPh sb="33" eb="36">
      <t>トウジギョウ</t>
    </rPh>
    <rPh sb="37" eb="41">
      <t>キョウヨウカイシ</t>
    </rPh>
    <rPh sb="45" eb="46">
      <t>ネン</t>
    </rPh>
    <rPh sb="46" eb="48">
      <t>イジョウ</t>
    </rPh>
    <rPh sb="49" eb="51">
      <t>ケイカ</t>
    </rPh>
    <rPh sb="53" eb="55">
      <t>エンガイ</t>
    </rPh>
    <rPh sb="56" eb="60">
      <t>コウギョウハイスイ</t>
    </rPh>
    <rPh sb="61" eb="65">
      <t>フショクセイブン</t>
    </rPh>
    <rPh sb="70" eb="72">
      <t>フショク</t>
    </rPh>
    <rPh sb="73" eb="75">
      <t>シンコウ</t>
    </rPh>
    <rPh sb="80" eb="82">
      <t>コンゴ</t>
    </rPh>
    <rPh sb="83" eb="88">
      <t>ロウキュウカタイサク</t>
    </rPh>
    <rPh sb="89" eb="90">
      <t>トモナ</t>
    </rPh>
    <rPh sb="91" eb="95">
      <t>コウシンジュヨウ</t>
    </rPh>
    <rPh sb="96" eb="98">
      <t>ゾウダイ</t>
    </rPh>
    <rPh sb="99" eb="101">
      <t>シセツ</t>
    </rPh>
    <rPh sb="102" eb="104">
      <t>カンロ</t>
    </rPh>
    <rPh sb="105" eb="109">
      <t>イジシュウゼン</t>
    </rPh>
    <rPh sb="110" eb="111">
      <t>クワ</t>
    </rPh>
    <rPh sb="113" eb="115">
      <t>シセツ</t>
    </rPh>
    <rPh sb="116" eb="118">
      <t>カンロ</t>
    </rPh>
    <rPh sb="119" eb="122">
      <t>タイシンカ</t>
    </rPh>
    <rPh sb="123" eb="125">
      <t>ヨテイ</t>
    </rPh>
    <rPh sb="131" eb="133">
      <t>タガク</t>
    </rPh>
    <rPh sb="134" eb="138">
      <t>ヒヨウフタン</t>
    </rPh>
    <rPh sb="139" eb="141">
      <t>ミコ</t>
    </rPh>
    <rPh sb="156" eb="158">
      <t>ミア</t>
    </rPh>
    <rPh sb="159" eb="163">
      <t>リョウキンシュウニュウ</t>
    </rPh>
    <rPh sb="164" eb="166">
      <t>カクホ</t>
    </rPh>
    <rPh sb="169" eb="173">
      <t>ケイヒサクゲン</t>
    </rPh>
    <rPh sb="174" eb="175">
      <t>ツト</t>
    </rPh>
    <rPh sb="179" eb="181">
      <t>イッソウ</t>
    </rPh>
    <rPh sb="181" eb="183">
      <t>ケイエイ</t>
    </rPh>
    <rPh sb="184" eb="187">
      <t>ケンゼンカ</t>
    </rPh>
    <rPh sb="188" eb="191">
      <t>コウリツカ</t>
    </rPh>
    <rPh sb="192" eb="193">
      <t>ツト</t>
    </rPh>
    <rPh sb="197" eb="199">
      <t>ヒツヨウ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</si>
  <si>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</si>
  <si>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</si>
  <si>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</si>
  <si>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</si>
  <si>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</si>
  <si>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</si>
  <si>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</si>
  <si>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</si>
  <si>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</si>
  <si>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</si>
  <si>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</si>
  <si>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</si>
  <si>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</si>
  <si>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</si>
  <si>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</si>
  <si>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</si>
  <si>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</si>
  <si>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</si>
  <si>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</si>
  <si>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</si>
  <si>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</si>
  <si>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</si>
  <si>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</si>
  <si>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</si>
  <si>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</si>
  <si>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</si>
  <si>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</si>
  <si>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</si>
  <si>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</si>
  <si>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</si>
  <si>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</si>
  <si>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</si>
  <si>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</si>
  <si>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</si>
  <si>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</si>
  <si>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</si>
  <si>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</si>
  <si>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</si>
  <si>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</si>
  <si>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</si>
  <si>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</si>
  <si>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</si>
  <si>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</si>
  <si>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</si>
  <si>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</si>
  <si>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</si>
  <si>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</si>
  <si>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</si>
  <si>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</si>
  <si>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</si>
  <si>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</si>
  <si>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</si>
  <si>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</si>
  <si>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</si>
  <si>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</si>
  <si>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</si>
  <si>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</si>
  <si>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</si>
  <si>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</si>
  <si>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</si>
  <si>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</si>
  <si>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</si>
  <si>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</si>
  <si>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</si>
  <si>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</si>
  <si>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福井県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</si>
  <si>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</si>
  <si>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</si>
  <si>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</si>
  <si>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</si>
  <si>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</si>
  <si>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</si>
  <si>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</si>
  <si>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</si>
  <si>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</si>
  <si>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</si>
  <si>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</si>
  <si>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</si>
  <si>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</si>
  <si>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</si>
  <si>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</si>
  <si>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今後の老朽化対策・耐震化等の設備投資の増加に備えて、効率的な維持管理や適切な料金設定により、経営の安定と資金確保に努めている。
　施設利用率は類似団体平均値を上回っている。
　その結果、経常収支比率および経費回収率は類似団体を常に上回っており、累積欠損金比率も０％を維持している。
　汚水処理原価は、工場排水を対象として生物処理に加え、ろ過設備や活性炭吸着設備による処理を行っていることから、類似団体平均値を上回っている。
　流動比率については、増設事業費の未払金が増加したことにより低下しているが、１００％以上を確保している。
　企業債の残高が無いため、企業債残高対事業規模比率は０％となっている。
　今後も引き続き経営の健全化、効率化に努めていく。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</si>
</sst>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1.76</c:v>
                </c:pt>
                <c:pt idx="1">
                  <c:v>0.2</c:v>
                </c:pt>
                <c:pt idx="2">
                  <c:v>0.78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2-48E6-9646-A0465046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0.06</c:v>
                </c:pt>
                <c:pt idx="2">
                  <c:v>0.3</c:v>
                </c:pt>
                <c:pt idx="3">
                  <c:v>0.17</c:v>
                </c:pt>
                <c:pt idx="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2-48E6-9646-A0465046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58.08</c:v>
                </c:pt>
                <c:pt idx="1">
                  <c:v>63.22</c:v>
                </c:pt>
                <c:pt idx="2">
                  <c:v>61.53</c:v>
                </c:pt>
                <c:pt idx="3">
                  <c:v>54.4</c:v>
                </c:pt>
                <c:pt idx="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9-401B-92DC-6DE37D7B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46.5</c:v>
                </c:pt>
                <c:pt idx="1">
                  <c:v>9.5</c:v>
                </c:pt>
                <c:pt idx="2">
                  <c:v>8.93</c:v>
                </c:pt>
                <c:pt idx="3">
                  <c:v>12.46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9-401B-92DC-6DE37D7B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7-4BB5-BBD5-FC30BA7D8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5.79</c:v>
                </c:pt>
                <c:pt idx="1">
                  <c:v>0.53</c:v>
                </c:pt>
                <c:pt idx="2">
                  <c:v>0.54</c:v>
                </c:pt>
                <c:pt idx="3">
                  <c:v>0.52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BB5-BBD5-FC30BA7D8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118.26</c:v>
                </c:pt>
                <c:pt idx="1">
                  <c:v>122.02</c:v>
                </c:pt>
                <c:pt idx="2">
                  <c:v>123.06</c:v>
                </c:pt>
                <c:pt idx="3">
                  <c:v>115.05</c:v>
                </c:pt>
                <c:pt idx="4">
                  <c:v>117.94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C-42AF-8FCD-43AA9AF12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118.09</c:v>
                </c:pt>
                <c:pt idx="1">
                  <c:v>118.49</c:v>
                </c:pt>
                <c:pt idx="2">
                  <c:v>117.78</c:v>
                </c:pt>
                <c:pt idx="3">
                  <c:v>103.11</c:v>
                </c:pt>
                <c:pt idx="4">
                  <c:v>103.62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C-42AF-8FCD-43AA9AF12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43.42</c:v>
                </c:pt>
                <c:pt idx="1">
                  <c:v>44.54</c:v>
                </c:pt>
                <c:pt idx="2">
                  <c:v>45.12</c:v>
                </c:pt>
                <c:pt idx="3">
                  <c:v>45.13</c:v>
                </c:pt>
                <c:pt idx="4">
                  <c:v>46.62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7-4FDE-A88B-0A194994D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55.83</c:v>
                </c:pt>
                <c:pt idx="2">
                  <c:v>56.82</c:v>
                </c:pt>
                <c:pt idx="3">
                  <c:v>47.04</c:v>
                </c:pt>
                <c:pt idx="4">
                  <c:v>48.77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7-4FDE-A88B-0A194994D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3-4290-BAD8-D8941B998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6.92</c:v>
                </c:pt>
                <c:pt idx="3" formatCode="#,##0.00;&quot;△&quot;#,##0.00;&quot;-&quot;">
                  <c:v>4.4400000000000004</c:v>
                </c:pt>
                <c:pt idx="4" formatCode="#,##0.00;&quot;△&quot;#,##0.00;&quot;-&quot;">
                  <c:v>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3-4290-BAD8-D8941B998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3-4B99-9916-5D1D62FF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1.52</c:v>
                </c:pt>
                <c:pt idx="1">
                  <c:v>0.55000000000000004</c:v>
                </c:pt>
                <c:pt idx="2">
                  <c:v>0.67</c:v>
                </c:pt>
                <c:pt idx="3">
                  <c:v>270.95</c:v>
                </c:pt>
                <c:pt idx="4">
                  <c:v>260.23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3-4B99-9916-5D1D62FF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602.92999999999995</c:v>
                </c:pt>
                <c:pt idx="1">
                  <c:v>794.44</c:v>
                </c:pt>
                <c:pt idx="2">
                  <c:v>657.89</c:v>
                </c:pt>
                <c:pt idx="3">
                  <c:v>564.04999999999995</c:v>
                </c:pt>
                <c:pt idx="4">
                  <c:v>229.26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445-BCE4-B5359132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557.19000000000005</c:v>
                </c:pt>
                <c:pt idx="1">
                  <c:v>611.66</c:v>
                </c:pt>
                <c:pt idx="2">
                  <c:v>574.59</c:v>
                </c:pt>
                <c:pt idx="3">
                  <c:v>333.87</c:v>
                </c:pt>
                <c:pt idx="4">
                  <c:v>274.66000000000003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9-4445-BCE4-B5359132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B-4016-9131-9CEC0BBCD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65.64</c:v>
                </c:pt>
                <c:pt idx="1">
                  <c:v>119.35</c:v>
                </c:pt>
                <c:pt idx="2">
                  <c:v>114.02</c:v>
                </c:pt>
                <c:pt idx="3">
                  <c:v>185.86</c:v>
                </c:pt>
                <c:pt idx="4">
                  <c:v>184.67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B-4016-9131-9CEC0BBCD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120.75</c:v>
                </c:pt>
                <c:pt idx="1">
                  <c:v>126.27</c:v>
                </c:pt>
                <c:pt idx="2">
                  <c:v>131.77000000000001</c:v>
                </c:pt>
                <c:pt idx="3">
                  <c:v>117.09</c:v>
                </c:pt>
                <c:pt idx="4">
                  <c:v>124.02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5-480E-BBE5-D308E749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113.09</c:v>
                </c:pt>
                <c:pt idx="1">
                  <c:v>117.7</c:v>
                </c:pt>
                <c:pt idx="2">
                  <c:v>117.91</c:v>
                </c:pt>
                <c:pt idx="3">
                  <c:v>92.2</c:v>
                </c:pt>
                <c:pt idx="4">
                  <c:v>91.68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5-480E-BBE5-D308E749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121.6</c:v>
                </c:pt>
                <c:pt idx="1">
                  <c:v>116.03</c:v>
                </c:pt>
                <c:pt idx="2">
                  <c:v>107.87</c:v>
                </c:pt>
                <c:pt idx="3">
                  <c:v>130.15</c:v>
                </c:pt>
                <c:pt idx="4">
                  <c:v>116.81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2-41BD-ADEF-33FCB1A4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78.680000000000007</c:v>
                </c:pt>
                <c:pt idx="1">
                  <c:v>57.92</c:v>
                </c:pt>
                <c:pt idx="2">
                  <c:v>56.8</c:v>
                </c:pt>
                <c:pt idx="3">
                  <c:v>75.41</c:v>
                </c:pt>
                <c:pt idx="4">
                  <c:v>75.709999999999994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2-41BD-ADEF-33FCB1A4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福井県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特定公共下水道</v>
      </c>
      <c r="Q8" s="40"/>
      <c r="R8" s="40"/>
      <c r="S8" s="40"/>
      <c r="T8" s="40"/>
      <c r="U8" s="40"/>
      <c r="V8" s="40"/>
      <c r="W8" s="40" t="str">
        <f>データ!L6</f>
        <v>-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767561</v>
      </c>
      <c r="AM8" s="42"/>
      <c r="AN8" s="42"/>
      <c r="AO8" s="42"/>
      <c r="AP8" s="42"/>
      <c r="AQ8" s="42"/>
      <c r="AR8" s="42"/>
      <c r="AS8" s="42"/>
      <c r="AT8" s="35">
        <f>データ!T6</f>
        <v>4190.58</v>
      </c>
      <c r="AU8" s="35"/>
      <c r="AV8" s="35"/>
      <c r="AW8" s="35"/>
      <c r="AX8" s="35"/>
      <c r="AY8" s="35"/>
      <c r="AZ8" s="35"/>
      <c r="BA8" s="35"/>
      <c r="BB8" s="35">
        <f>データ!U6</f>
        <v>183.16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90.79</v>
      </c>
      <c r="J10" s="35"/>
      <c r="K10" s="35"/>
      <c r="L10" s="35"/>
      <c r="M10" s="35"/>
      <c r="N10" s="35"/>
      <c r="O10" s="35"/>
      <c r="P10" s="35">
        <f>データ!P6</f>
        <v>0.53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0</v>
      </c>
      <c r="AE10" s="42"/>
      <c r="AF10" s="42"/>
      <c r="AG10" s="42"/>
      <c r="AH10" s="42"/>
      <c r="AI10" s="42"/>
      <c r="AJ10" s="42"/>
      <c r="AK10" s="2"/>
      <c r="AL10" s="42">
        <f>データ!V6</f>
        <v>4137</v>
      </c>
      <c r="AM10" s="42"/>
      <c r="AN10" s="42"/>
      <c r="AO10" s="42"/>
      <c r="AP10" s="42"/>
      <c r="AQ10" s="42"/>
      <c r="AR10" s="42"/>
      <c r="AS10" s="42"/>
      <c r="AT10" s="35">
        <f>データ!W6</f>
        <v>7.76</v>
      </c>
      <c r="AU10" s="35"/>
      <c r="AV10" s="35"/>
      <c r="AW10" s="35"/>
      <c r="AX10" s="35"/>
      <c r="AY10" s="35"/>
      <c r="AZ10" s="35"/>
      <c r="BA10" s="35"/>
      <c r="BB10" s="35">
        <f>データ!X6</f>
        <v>533.12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113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28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29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30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31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32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33</v>
      </c>
      <c r="C84" s="12"/>
      <c r="D84" s="12"/>
      <c r="E84" s="12" t="s">
        <v>34</v>
      </c>
      <c r="F84" s="12" t="s">
        <v>35</v>
      </c>
      <c r="G84" s="12" t="s">
        <v>36</v>
      </c>
      <c r="H84" s="12" t="s">
        <v>37</v>
      </c>
      <c r="I84" s="12" t="s">
        <v>38</v>
      </c>
      <c r="J84" s="12" t="s">
        <v>39</v>
      </c>
      <c r="K84" s="12" t="s">
        <v>40</v>
      </c>
      <c r="L84" s="12" t="s">
        <v>41</v>
      </c>
      <c r="M84" s="12" t="s">
        <v>42</v>
      </c>
      <c r="N84" s="12" t="s">
        <v>43</v>
      </c>
      <c r="O84" s="12" t="s">
        <v>44</v>
      </c>
    </row>
    <row r="85" spans="1:78" hidden="1" x14ac:dyDescent="0.15">
      <c r="B85" s="12"/>
      <c r="C85" s="12"/>
      <c r="D85" s="12"/>
      <c r="E85" s="12" t="str">
        <f>データ!AI6</f>
        <v/>
      </c>
      <c r="F85" s="12" t="str">
        <f>データ!AT6</f>
        <v/>
      </c>
      <c r="G85" s="12" t="str">
        <f>データ!BE6</f>
        <v/>
      </c>
      <c r="H85" s="12" t="str">
        <f>データ!BP6</f>
        <v/>
      </c>
      <c r="I85" s="12" t="str">
        <f>データ!CA6</f>
        <v/>
      </c>
      <c r="J85" s="12" t="str">
        <f>データ!CL6</f>
        <v/>
      </c>
      <c r="K85" s="12" t="str">
        <f>データ!CW6</f>
        <v/>
      </c>
      <c r="L85" s="12" t="str">
        <f>データ!DH6</f>
        <v/>
      </c>
      <c r="M85" s="12" t="str">
        <f>データ!DS6</f>
        <v/>
      </c>
      <c r="N85" s="12" t="str">
        <f>データ!ED6</f>
        <v/>
      </c>
      <c r="O85" s="12" t="str">
        <f>データ!EO6</f>
        <v/>
      </c>
    </row>
  </sheetData>
  <sheetProtection algorithmName="SHA-512" hashValue="ynjkPUq6y3G4TDYmJnhkCmwc7MzRYdhGdN+m0rJLuToUNu66iUUjkElePaYnxZAM1J32+kRphzWbyAO1SoWRkw==" saltValue="aJaIk62lNpXfqsPtGrlP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29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33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8" s="22" customFormat="1" x14ac:dyDescent="0.15">
      <c r="A6" s="14" t="s">
        <v>96</v>
      </c>
      <c r="B6" s="19">
        <f>B7</f>
        <v>2021</v>
      </c>
      <c r="C6" s="19">
        <f t="shared" ref="C6:X6" si="3">C7</f>
        <v>180009</v>
      </c>
      <c r="D6" s="19">
        <f t="shared" si="3"/>
        <v>46</v>
      </c>
      <c r="E6" s="19">
        <f t="shared" si="3"/>
        <v>17</v>
      </c>
      <c r="F6" s="19">
        <f t="shared" si="3"/>
        <v>2</v>
      </c>
      <c r="G6" s="19">
        <f t="shared" si="3"/>
        <v>0</v>
      </c>
      <c r="H6" s="19" t="str">
        <f t="shared" si="3"/>
        <v>福井県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特定公共下水道</v>
      </c>
      <c r="L6" s="19" t="str">
        <f t="shared" si="3"/>
        <v>-</v>
      </c>
      <c r="M6" s="19" t="str">
        <f t="shared" si="3"/>
        <v>非設置</v>
      </c>
      <c r="N6" s="20" t="str">
        <f t="shared" si="3"/>
        <v>-</v>
      </c>
      <c r="O6" s="20">
        <f t="shared" si="3"/>
        <v>90.79</v>
      </c>
      <c r="P6" s="20">
        <f t="shared" si="3"/>
        <v>0.53</v>
      </c>
      <c r="Q6" s="20">
        <f t="shared" si="3"/>
        <v>100</v>
      </c>
      <c r="R6" s="20">
        <f t="shared" si="3"/>
        <v>0</v>
      </c>
      <c r="S6" s="20">
        <f t="shared" si="3"/>
        <v>767561</v>
      </c>
      <c r="T6" s="20">
        <f t="shared" si="3"/>
        <v>4190.58</v>
      </c>
      <c r="U6" s="20">
        <f t="shared" si="3"/>
        <v>183.16</v>
      </c>
      <c r="V6" s="20">
        <f t="shared" si="3"/>
        <v>4137</v>
      </c>
      <c r="W6" s="20">
        <f t="shared" si="3"/>
        <v>7.76</v>
      </c>
      <c r="X6" s="20">
        <f t="shared" si="3"/>
        <v>533.12</v>
      </c>
      <c r="Y6" s="21">
        <f>IF(Y7="",NA(),Y7)</f>
        <v>118.26</v>
      </c>
      <c r="Z6" s="21">
        <f t="shared" ref="Z6:AH6" si="4">IF(Z7="",NA(),Z7)</f>
        <v>122.02</v>
      </c>
      <c r="AA6" s="21">
        <f t="shared" si="4"/>
        <v>123.06</v>
      </c>
      <c r="AB6" s="21">
        <f t="shared" si="4"/>
        <v>115.05</v>
      </c>
      <c r="AC6" s="21">
        <f t="shared" si="4"/>
        <v>117.94</v>
      </c>
      <c r="AD6" s="21">
        <f t="shared" si="4"/>
        <v>118.09</v>
      </c>
      <c r="AE6" s="21">
        <f t="shared" si="4"/>
        <v>118.49</v>
      </c>
      <c r="AF6" s="21">
        <f t="shared" si="4"/>
        <v>117.78</v>
      </c>
      <c r="AG6" s="21">
        <f t="shared" si="4"/>
        <v>103.11</v>
      </c>
      <c r="AH6" s="21">
        <f t="shared" si="4"/>
        <v>103.62</v>
      </c>
      <c r="AI6" s="20" t="str">
        <f>IF(AI7="","",IF(AI7="-","【-】","【"&amp;SUBSTITUTE(TEXT(AI7,"#,##0.00"),"-","△")&amp;"】"))</f>
        <v/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1.52</v>
      </c>
      <c r="AP6" s="21">
        <f t="shared" si="5"/>
        <v>0.55000000000000004</v>
      </c>
      <c r="AQ6" s="21">
        <f t="shared" si="5"/>
        <v>0.67</v>
      </c>
      <c r="AR6" s="21">
        <f t="shared" si="5"/>
        <v>270.95</v>
      </c>
      <c r="AS6" s="21">
        <f t="shared" si="5"/>
        <v>260.23</v>
      </c>
      <c r="AT6" s="20" t="str">
        <f>IF(AT7="","",IF(AT7="-","【-】","【"&amp;SUBSTITUTE(TEXT(AT7,"#,##0.00"),"-","△")&amp;"】"))</f>
        <v/>
      </c>
      <c r="AU6" s="21">
        <f>IF(AU7="",NA(),AU7)</f>
        <v>602.92999999999995</v>
      </c>
      <c r="AV6" s="21">
        <f t="shared" ref="AV6:BD6" si="6">IF(AV7="",NA(),AV7)</f>
        <v>794.44</v>
      </c>
      <c r="AW6" s="21">
        <f t="shared" si="6"/>
        <v>657.89</v>
      </c>
      <c r="AX6" s="21">
        <f t="shared" si="6"/>
        <v>564.04999999999995</v>
      </c>
      <c r="AY6" s="21">
        <f t="shared" si="6"/>
        <v>229.26</v>
      </c>
      <c r="AZ6" s="21">
        <f t="shared" si="6"/>
        <v>557.19000000000005</v>
      </c>
      <c r="BA6" s="21">
        <f t="shared" si="6"/>
        <v>611.66</v>
      </c>
      <c r="BB6" s="21">
        <f t="shared" si="6"/>
        <v>574.59</v>
      </c>
      <c r="BC6" s="21">
        <f t="shared" si="6"/>
        <v>333.87</v>
      </c>
      <c r="BD6" s="21">
        <f t="shared" si="6"/>
        <v>274.66000000000003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65.64</v>
      </c>
      <c r="BL6" s="21">
        <f t="shared" si="7"/>
        <v>119.35</v>
      </c>
      <c r="BM6" s="21">
        <f t="shared" si="7"/>
        <v>114.02</v>
      </c>
      <c r="BN6" s="21">
        <f t="shared" si="7"/>
        <v>185.86</v>
      </c>
      <c r="BO6" s="21">
        <f t="shared" si="7"/>
        <v>184.67</v>
      </c>
      <c r="BP6" s="20" t="str">
        <f>IF(BP7="","",IF(BP7="-","【-】","【"&amp;SUBSTITUTE(TEXT(BP7,"#,##0.00"),"-","△")&amp;"】"))</f>
        <v/>
      </c>
      <c r="BQ6" s="21">
        <f>IF(BQ7="",NA(),BQ7)</f>
        <v>120.75</v>
      </c>
      <c r="BR6" s="21">
        <f t="shared" ref="BR6:BZ6" si="8">IF(BR7="",NA(),BR7)</f>
        <v>126.27</v>
      </c>
      <c r="BS6" s="21">
        <f t="shared" si="8"/>
        <v>131.77000000000001</v>
      </c>
      <c r="BT6" s="21">
        <f t="shared" si="8"/>
        <v>117.09</v>
      </c>
      <c r="BU6" s="21">
        <f t="shared" si="8"/>
        <v>124.02</v>
      </c>
      <c r="BV6" s="21">
        <f t="shared" si="8"/>
        <v>113.09</v>
      </c>
      <c r="BW6" s="21">
        <f t="shared" si="8"/>
        <v>117.7</v>
      </c>
      <c r="BX6" s="21">
        <f t="shared" si="8"/>
        <v>117.91</v>
      </c>
      <c r="BY6" s="21">
        <f t="shared" si="8"/>
        <v>92.2</v>
      </c>
      <c r="BZ6" s="21">
        <f t="shared" si="8"/>
        <v>91.68</v>
      </c>
      <c r="CA6" s="20" t="str">
        <f>IF(CA7="","",IF(CA7="-","【-】","【"&amp;SUBSTITUTE(TEXT(CA7,"#,##0.00"),"-","△")&amp;"】"))</f>
        <v/>
      </c>
      <c r="CB6" s="21">
        <f>IF(CB7="",NA(),CB7)</f>
        <v>121.6</v>
      </c>
      <c r="CC6" s="21">
        <f t="shared" ref="CC6:CK6" si="9">IF(CC7="",NA(),CC7)</f>
        <v>116.03</v>
      </c>
      <c r="CD6" s="21">
        <f t="shared" si="9"/>
        <v>107.87</v>
      </c>
      <c r="CE6" s="21">
        <f t="shared" si="9"/>
        <v>130.15</v>
      </c>
      <c r="CF6" s="21">
        <f t="shared" si="9"/>
        <v>116.81</v>
      </c>
      <c r="CG6" s="21">
        <f t="shared" si="9"/>
        <v>78.680000000000007</v>
      </c>
      <c r="CH6" s="21">
        <f t="shared" si="9"/>
        <v>57.92</v>
      </c>
      <c r="CI6" s="21">
        <f t="shared" si="9"/>
        <v>56.8</v>
      </c>
      <c r="CJ6" s="21">
        <f t="shared" si="9"/>
        <v>75.41</v>
      </c>
      <c r="CK6" s="21">
        <f t="shared" si="9"/>
        <v>75.709999999999994</v>
      </c>
      <c r="CL6" s="20" t="str">
        <f>IF(CL7="","",IF(CL7="-","【-】","【"&amp;SUBSTITUTE(TEXT(CL7,"#,##0.00"),"-","△")&amp;"】"))</f>
        <v/>
      </c>
      <c r="CM6" s="21">
        <f>IF(CM7="",NA(),CM7)</f>
        <v>58.08</v>
      </c>
      <c r="CN6" s="21">
        <f t="shared" ref="CN6:CV6" si="10">IF(CN7="",NA(),CN7)</f>
        <v>63.22</v>
      </c>
      <c r="CO6" s="21">
        <f t="shared" si="10"/>
        <v>61.53</v>
      </c>
      <c r="CP6" s="21">
        <f t="shared" si="10"/>
        <v>54.4</v>
      </c>
      <c r="CQ6" s="21">
        <f t="shared" si="10"/>
        <v>65.8</v>
      </c>
      <c r="CR6" s="21">
        <f t="shared" si="10"/>
        <v>46.5</v>
      </c>
      <c r="CS6" s="21">
        <f t="shared" si="10"/>
        <v>9.5</v>
      </c>
      <c r="CT6" s="21">
        <f t="shared" si="10"/>
        <v>8.93</v>
      </c>
      <c r="CU6" s="21">
        <f t="shared" si="10"/>
        <v>12.46</v>
      </c>
      <c r="CV6" s="21">
        <f t="shared" si="10"/>
        <v>12.6</v>
      </c>
      <c r="CW6" s="20" t="str">
        <f>IF(CW7="","",IF(CW7="-","【-】","【"&amp;SUBSTITUTE(TEXT(CW7,"#,##0.00"),"-","△")&amp;"】"))</f>
        <v/>
      </c>
      <c r="CX6" s="20">
        <f>IF(CX7="",NA(),CX7)</f>
        <v>0</v>
      </c>
      <c r="CY6" s="20">
        <f t="shared" ref="CY6:DG6" si="11">IF(CY7="",NA(),CY7)</f>
        <v>0</v>
      </c>
      <c r="CZ6" s="20">
        <f t="shared" si="11"/>
        <v>0</v>
      </c>
      <c r="DA6" s="20">
        <f t="shared" si="11"/>
        <v>0</v>
      </c>
      <c r="DB6" s="20">
        <f t="shared" si="11"/>
        <v>0</v>
      </c>
      <c r="DC6" s="21">
        <f t="shared" si="11"/>
        <v>5.79</v>
      </c>
      <c r="DD6" s="21">
        <f t="shared" si="11"/>
        <v>0.53</v>
      </c>
      <c r="DE6" s="21">
        <f t="shared" si="11"/>
        <v>0.54</v>
      </c>
      <c r="DF6" s="21">
        <f t="shared" si="11"/>
        <v>0.52</v>
      </c>
      <c r="DG6" s="21">
        <f t="shared" si="11"/>
        <v>0.66</v>
      </c>
      <c r="DH6" s="20" t="str">
        <f>IF(DH7="","",IF(DH7="-","【-】","【"&amp;SUBSTITUTE(TEXT(DH7,"#,##0.00"),"-","△")&amp;"】"))</f>
        <v/>
      </c>
      <c r="DI6" s="21">
        <f>IF(DI7="",NA(),DI7)</f>
        <v>43.42</v>
      </c>
      <c r="DJ6" s="21">
        <f t="shared" ref="DJ6:DR6" si="12">IF(DJ7="",NA(),DJ7)</f>
        <v>44.54</v>
      </c>
      <c r="DK6" s="21">
        <f t="shared" si="12"/>
        <v>45.12</v>
      </c>
      <c r="DL6" s="21">
        <f t="shared" si="12"/>
        <v>45.13</v>
      </c>
      <c r="DM6" s="21">
        <f t="shared" si="12"/>
        <v>46.62</v>
      </c>
      <c r="DN6" s="21">
        <f t="shared" si="12"/>
        <v>42.9</v>
      </c>
      <c r="DO6" s="21">
        <f t="shared" si="12"/>
        <v>55.83</v>
      </c>
      <c r="DP6" s="21">
        <f t="shared" si="12"/>
        <v>56.82</v>
      </c>
      <c r="DQ6" s="21">
        <f t="shared" si="12"/>
        <v>47.04</v>
      </c>
      <c r="DR6" s="21">
        <f t="shared" si="12"/>
        <v>48.77</v>
      </c>
      <c r="DS6" s="20" t="str">
        <f>IF(DS7="","",IF(DS7="-","【-】","【"&amp;SUBSTITUTE(TEXT(DS7,"#,##0.00"),"-","△")&amp;"】"))</f>
        <v/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1">
        <f t="shared" si="13"/>
        <v>6.92</v>
      </c>
      <c r="EB6" s="21">
        <f t="shared" si="13"/>
        <v>4.4400000000000004</v>
      </c>
      <c r="EC6" s="21">
        <f t="shared" si="13"/>
        <v>5.51</v>
      </c>
      <c r="ED6" s="20" t="str">
        <f>IF(ED7="","",IF(ED7="-","【-】","【"&amp;SUBSTITUTE(TEXT(ED7,"#,##0.00"),"-","△")&amp;"】"))</f>
        <v/>
      </c>
      <c r="EE6" s="21">
        <f>IF(EE7="",NA(),EE7)</f>
        <v>1.76</v>
      </c>
      <c r="EF6" s="21">
        <f t="shared" ref="EF6:EN6" si="14">IF(EF7="",NA(),EF7)</f>
        <v>0.2</v>
      </c>
      <c r="EG6" s="21">
        <f t="shared" si="14"/>
        <v>0.78</v>
      </c>
      <c r="EH6" s="20">
        <f t="shared" si="14"/>
        <v>0</v>
      </c>
      <c r="EI6" s="20">
        <f t="shared" si="14"/>
        <v>0</v>
      </c>
      <c r="EJ6" s="21">
        <f t="shared" si="14"/>
        <v>0.92</v>
      </c>
      <c r="EK6" s="21">
        <f t="shared" si="14"/>
        <v>0.06</v>
      </c>
      <c r="EL6" s="21">
        <f t="shared" si="14"/>
        <v>0.3</v>
      </c>
      <c r="EM6" s="21">
        <f t="shared" si="14"/>
        <v>0.17</v>
      </c>
      <c r="EN6" s="21">
        <f t="shared" si="14"/>
        <v>0.34</v>
      </c>
      <c r="EO6" s="20" t="str">
        <f>IF(EO7="","",IF(EO7="-","【-】","【"&amp;SUBSTITUTE(TEXT(EO7,"#,##0.00"),"-","△")&amp;"】"))</f>
        <v/>
      </c>
    </row>
    <row r="7" spans="1:148" s="22" customFormat="1" x14ac:dyDescent="0.15">
      <c r="A7" s="14"/>
      <c r="B7" s="23">
        <v>2021</v>
      </c>
      <c r="C7" s="23">
        <v>180009</v>
      </c>
      <c r="D7" s="23">
        <v>46</v>
      </c>
      <c r="E7" s="23">
        <v>17</v>
      </c>
      <c r="F7" s="23">
        <v>2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101</v>
      </c>
      <c r="O7" s="24">
        <v>90.79</v>
      </c>
      <c r="P7" s="24">
        <v>0.53</v>
      </c>
      <c r="Q7" s="24">
        <v>100</v>
      </c>
      <c r="R7" s="24">
        <v>0</v>
      </c>
      <c r="S7" s="24">
        <v>767561</v>
      </c>
      <c r="T7" s="24">
        <v>4190.58</v>
      </c>
      <c r="U7" s="24">
        <v>183.16</v>
      </c>
      <c r="V7" s="24">
        <v>4137</v>
      </c>
      <c r="W7" s="24">
        <v>7.76</v>
      </c>
      <c r="X7" s="24">
        <v>533.12</v>
      </c>
      <c r="Y7" s="24">
        <v>118.26</v>
      </c>
      <c r="Z7" s="24">
        <v>122.02</v>
      </c>
      <c r="AA7" s="24">
        <v>123.06</v>
      </c>
      <c r="AB7" s="24">
        <v>115.05</v>
      </c>
      <c r="AC7" s="24">
        <v>117.94</v>
      </c>
      <c r="AD7" s="24">
        <v>118.09</v>
      </c>
      <c r="AE7" s="24">
        <v>118.49</v>
      </c>
      <c r="AF7" s="24">
        <v>117.78</v>
      </c>
      <c r="AG7" s="24">
        <v>103.11</v>
      </c>
      <c r="AH7" s="24">
        <v>103.62</v>
      </c>
      <c r="AI7" s="24"/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1.52</v>
      </c>
      <c r="AP7" s="24">
        <v>0.55000000000000004</v>
      </c>
      <c r="AQ7" s="24">
        <v>0.67</v>
      </c>
      <c r="AR7" s="24">
        <v>270.95</v>
      </c>
      <c r="AS7" s="24">
        <v>260.23</v>
      </c>
      <c r="AT7" s="24"/>
      <c r="AU7" s="24">
        <v>602.92999999999995</v>
      </c>
      <c r="AV7" s="24">
        <v>794.44</v>
      </c>
      <c r="AW7" s="24">
        <v>657.89</v>
      </c>
      <c r="AX7" s="24">
        <v>564.04999999999995</v>
      </c>
      <c r="AY7" s="24">
        <v>229.26</v>
      </c>
      <c r="AZ7" s="24">
        <v>557.19000000000005</v>
      </c>
      <c r="BA7" s="24">
        <v>611.66</v>
      </c>
      <c r="BB7" s="24">
        <v>574.59</v>
      </c>
      <c r="BC7" s="24">
        <v>333.87</v>
      </c>
      <c r="BD7" s="24">
        <v>274.66000000000003</v>
      </c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65.64</v>
      </c>
      <c r="BL7" s="24">
        <v>119.35</v>
      </c>
      <c r="BM7" s="24">
        <v>114.02</v>
      </c>
      <c r="BN7" s="24">
        <v>185.86</v>
      </c>
      <c r="BO7" s="24">
        <v>184.67</v>
      </c>
      <c r="BP7" s="24"/>
      <c r="BQ7" s="24">
        <v>120.75</v>
      </c>
      <c r="BR7" s="24">
        <v>126.27</v>
      </c>
      <c r="BS7" s="24">
        <v>131.77000000000001</v>
      </c>
      <c r="BT7" s="24">
        <v>117.09</v>
      </c>
      <c r="BU7" s="24">
        <v>124.02</v>
      </c>
      <c r="BV7" s="24">
        <v>113.09</v>
      </c>
      <c r="BW7" s="24">
        <v>117.7</v>
      </c>
      <c r="BX7" s="24">
        <v>117.91</v>
      </c>
      <c r="BY7" s="24">
        <v>92.2</v>
      </c>
      <c r="BZ7" s="24">
        <v>91.68</v>
      </c>
      <c r="CA7" s="24"/>
      <c r="CB7" s="24">
        <v>121.6</v>
      </c>
      <c r="CC7" s="24">
        <v>116.03</v>
      </c>
      <c r="CD7" s="24">
        <v>107.87</v>
      </c>
      <c r="CE7" s="24">
        <v>130.15</v>
      </c>
      <c r="CF7" s="24">
        <v>116.81</v>
      </c>
      <c r="CG7" s="24">
        <v>78.680000000000007</v>
      </c>
      <c r="CH7" s="24">
        <v>57.92</v>
      </c>
      <c r="CI7" s="24">
        <v>56.8</v>
      </c>
      <c r="CJ7" s="24">
        <v>75.41</v>
      </c>
      <c r="CK7" s="24">
        <v>75.709999999999994</v>
      </c>
      <c r="CL7" s="24"/>
      <c r="CM7" s="24">
        <v>58.08</v>
      </c>
      <c r="CN7" s="24">
        <v>63.22</v>
      </c>
      <c r="CO7" s="24">
        <v>61.53</v>
      </c>
      <c r="CP7" s="24">
        <v>54.4</v>
      </c>
      <c r="CQ7" s="24">
        <v>65.8</v>
      </c>
      <c r="CR7" s="24">
        <v>46.5</v>
      </c>
      <c r="CS7" s="24">
        <v>9.5</v>
      </c>
      <c r="CT7" s="24">
        <v>8.93</v>
      </c>
      <c r="CU7" s="24">
        <v>12.46</v>
      </c>
      <c r="CV7" s="24">
        <v>12.6</v>
      </c>
      <c r="CW7" s="24"/>
      <c r="CX7" s="24">
        <v>0</v>
      </c>
      <c r="CY7" s="24">
        <v>0</v>
      </c>
      <c r="CZ7" s="24">
        <v>0</v>
      </c>
      <c r="DA7" s="24">
        <v>0</v>
      </c>
      <c r="DB7" s="24">
        <v>0</v>
      </c>
      <c r="DC7" s="24">
        <v>5.79</v>
      </c>
      <c r="DD7" s="24">
        <v>0.53</v>
      </c>
      <c r="DE7" s="24">
        <v>0.54</v>
      </c>
      <c r="DF7" s="24">
        <v>0.52</v>
      </c>
      <c r="DG7" s="24">
        <v>0.66</v>
      </c>
      <c r="DH7" s="24"/>
      <c r="DI7" s="24">
        <v>43.42</v>
      </c>
      <c r="DJ7" s="24">
        <v>44.54</v>
      </c>
      <c r="DK7" s="24">
        <v>45.12</v>
      </c>
      <c r="DL7" s="24">
        <v>45.13</v>
      </c>
      <c r="DM7" s="24">
        <v>46.62</v>
      </c>
      <c r="DN7" s="24">
        <v>42.9</v>
      </c>
      <c r="DO7" s="24">
        <v>55.83</v>
      </c>
      <c r="DP7" s="24">
        <v>56.82</v>
      </c>
      <c r="DQ7" s="24">
        <v>47.04</v>
      </c>
      <c r="DR7" s="24">
        <v>48.77</v>
      </c>
      <c r="DS7" s="24"/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6.92</v>
      </c>
      <c r="EB7" s="24">
        <v>4.4400000000000004</v>
      </c>
      <c r="EC7" s="24">
        <v>5.51</v>
      </c>
      <c r="ED7" s="24"/>
      <c r="EE7" s="24">
        <v>1.76</v>
      </c>
      <c r="EF7" s="24">
        <v>0.2</v>
      </c>
      <c r="EG7" s="24">
        <v>0.78</v>
      </c>
      <c r="EH7" s="24">
        <v>0</v>
      </c>
      <c r="EI7" s="24">
        <v>0</v>
      </c>
      <c r="EJ7" s="24">
        <v>0.92</v>
      </c>
      <c r="EK7" s="24">
        <v>0.06</v>
      </c>
      <c r="EL7" s="24">
        <v>0.3</v>
      </c>
      <c r="EM7" s="24">
        <v>0.17</v>
      </c>
      <c r="EN7" s="24">
        <v>0.34</v>
      </c>
      <c r="EO7" s="24"/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revision/>
  <dcterms:created xsi:type="dcterms:W3CDTF">2022-12-01T01:24:44Z</dcterms:created>
  <dcterms:modified xsi:type="dcterms:W3CDTF">2023-01-20T06:43:53Z</dcterms:modified>
  <cp:category/>
  <cp:contentStatus/>
</cp:coreProperties>
</file>