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00080\企業庁\101_本庁\12_財務管理課\02_財務管理課（H22から）\02_決算\決算統計\R04(R03決算)\050106_R3決算に係る経営分析表の公表\04_完成版\"/>
    </mc:Choice>
  </mc:AlternateContent>
  <workbookProtection workbookAlgorithmName="SHA-512" workbookHashValue="oYK5TgXK4nyK74hd7wrOcs3tEKqrd5fLOmYdWZ6i1Bpy5MbpHcoOnWlx6uVBbAi+TQ3+2QorUQHHe15GGIAPPQ==" workbookSaltValue="6rNHATVEcsdKjMTya+ryI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I10" i="4"/>
  <c r="B10" i="4"/>
  <c r="BB8" i="4"/>
  <c r="AT8" i="4"/>
  <c r="AL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<sst xmlns="http://schemas.openxmlformats.org/spreadsheetml/2006/main" count="228" uniqueCount="114">
  <si>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</si>
  <si>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</si>
  <si>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</si>
  <si>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</si>
  <si>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</si>
  <si>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</si>
  <si>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</si>
  <si>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</si>
  <si>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</si>
  <si>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</si>
  <si>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</si>
  <si>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</si>
  <si>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</si>
  <si>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</si>
  <si>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</si>
  <si>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</si>
  <si>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</si>
  <si>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</si>
  <si>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</si>
  <si>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</si>
  <si>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</si>
  <si>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</si>
  <si>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</si>
  <si>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</si>
  <si>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</si>
  <si>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</si>
  <si>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</si>
  <si>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</si>
  <si>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</si>
  <si>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</si>
  <si>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</si>
  <si>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</si>
  <si>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</si>
  <si>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</si>
  <si>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</si>
  <si>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</si>
  <si>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</si>
  <si>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</si>
  <si>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</si>
  <si>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</si>
  <si>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</si>
  <si>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</si>
  <si>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</si>
  <si>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</si>
  <si>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</si>
  <si>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</si>
  <si>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</si>
  <si>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</si>
  <si>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</si>
  <si>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</si>
  <si>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</si>
  <si>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</si>
  <si>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</si>
  <si>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</si>
  <si>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</si>
  <si>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</si>
  <si>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</si>
  <si>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</si>
  <si>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</si>
  <si>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</si>
  <si>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</si>
  <si>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</si>
  <si>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</si>
  <si>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</si>
  <si>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</si>
  <si>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</si>
  <si>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</si>
  <si>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</si>
  <si>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</si>
  <si>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</si>
  <si>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</si>
  <si>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</si>
  <si>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</si>
  <si>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</si>
  <si>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</si>
  <si>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</si>
  <si>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</si>
  <si>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</si>
  <si>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</si>
  <si>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</si>
  <si>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</si>
  <si>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</si>
  <si>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</si>
  <si>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</si>
  <si>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</si>
  <si>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</si>
  <si>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</si>
  <si>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</si>
  <si>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</si>
  <si>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</si>
  <si>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</si>
  <si>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</si>
  <si>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</si>
  <si>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</si>
  <si>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</si>
  <si>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</si>
  <si>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</si>
  <si>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</si>
  <si>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</si>
  <si>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</si>
  <si>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</si>
  <si>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</si>
  <si>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</si>
  <si>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</si>
  <si>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</si>
  <si>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</si>
  <si>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</si>
  <si>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</si>
  <si>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</si>
  <si>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</si>
  <si>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</si>
  <si>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上記動向をもとに総合的に判断すると、経常収支比率や料金回収率は低いものの、今後も概ね現行の状態が維持できると考えられ、経営に大きな影響を与える要因は認められないため、安定した経営が継続できると考えられる。
　引き続き、内部留保資金の活用による新規企業債の発行抑制に努める等、後年度における利息負担の軽減に取り組むとともに、電気機械設備改良の際には高効率のものに更新するなど、費用の削減に努めていく必要がある。
  あわせて、施設の長寿命化等によるライフサイクルコストの低減など更なる費用の削減を図りながら、アセットマネジメント等により長期の収支バランスを勘案した計画的な施設改良に取り組むことで、将来にわたり「安全・安定」供給に努める必要がある。</t>
    <phoneticPr fontId="4"/>
  </si>
  <si>
    <t>　経営の健全性については、①経常収支比率及び⑤料金回収率は類似団体の平均を下回っているものの、ともに100％を超えていることから、収益性は確保されている。
　②累積欠損金比率については、累積欠損金が発生しておらず、経営の健全性は確保されている。
  ③流動比率については、100％を大きく超えており、かつ、現金預金の比率が高いため、短期債務に対する支払能力も良好である。
  ④企業債残高対給水収益比率については、企業債残高が内部留保資金の活用による新規企業債の発行抑制等により減少しているため、類似団体の平均を下回っている。
　効率性については、⑦施設利用率が約49％と類似団体の平均より低くなっているが、需要が多い春季から夏季においては70％弱で推移する施設がある。施設の故障により設備の能力が低下しても30％の余裕があることは、「安全・安定」供給に必要な施設規模となっている。
　⑧有収率は、類似団体の平均より若干低い数値で推移しているが、十分に高い数値であり、施設の稼働が収益に繋がっていると考えられる。
　⑥給水原価が類似団体の平均より高くなっているのは、他県に比べて用水供給地域が広範囲かつ水源から遠く、地形的にも起伏があるため施設整備費が割高となることや、施設利用率が低いためである。</t>
    <phoneticPr fontId="4"/>
  </si>
  <si>
    <t>　①有形固定資産減価償却率については、耐用年数を経過した電気・機械設備の更新工事を計画的に実施していること、また令和3年度に沈澱池等の浄水処理施設の供用を開始したことなどから、類似団体の平均よりも低くなっているが、土木施設の老朽化は進んでおり、上昇傾向にある。
　②管路経年化率については、平成29年度から耐震化対策として、耐震管への布設替工事を計画的に実施しているため、類似団体の平均よりも低くなっており、20%程度で推移している。
　③管路更新率についても、上記耐震化対策により、平成29年度以降は類似団体の平均よりも高くなっている。</t>
    <rPh sb="56" eb="58">
      <t>レイワ</t>
    </rPh>
    <rPh sb="59" eb="61">
      <t>ネンド</t>
    </rPh>
    <rPh sb="62" eb="65">
      <t>チンデンチ</t>
    </rPh>
    <rPh sb="65" eb="66">
      <t>トウ</t>
    </rPh>
    <rPh sb="67" eb="69">
      <t>ジョウスイ</t>
    </rPh>
    <rPh sb="69" eb="71">
      <t>ショリ</t>
    </rPh>
    <rPh sb="71" eb="73">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</si>
</sst>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0.7</c:v>
                </c:pt>
                <c:pt idx="1">
                  <c:v>0.57999999999999996</c:v>
                </c:pt>
                <c:pt idx="2">
                  <c:v>0.94</c:v>
                </c:pt>
                <c:pt idx="3">
                  <c:v>0.95</c:v>
                </c:pt>
                <c:pt idx="4">
                  <c:v>0.56000000000000005</c:v>
                </c:pt>
              </c:numCache>
            </c:numRef>
          </c:val>
          <c:extLst>
            <c:ext xmlns:c16="http://schemas.microsoft.com/office/drawing/2014/chart" uri="{C3380CC4-5D6E-409C-BE32-E72D297353CC}">
              <c16:uniqueId val="{00000000-B8F7-413F-A3EE-46545F7DEA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B8F7-413F-A3EE-46545F7DEA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48.46</c:v>
                </c:pt>
                <c:pt idx="1">
                  <c:v>47.58</c:v>
                </c:pt>
                <c:pt idx="2">
                  <c:v>48.71</c:v>
                </c:pt>
                <c:pt idx="3">
                  <c:v>48.86</c:v>
                </c:pt>
                <c:pt idx="4">
                  <c:v>48.82</c:v>
                </c:pt>
              </c:numCache>
            </c:numRef>
          </c:val>
          <c:extLst>
            <c:ext xmlns:c16="http://schemas.microsoft.com/office/drawing/2014/chart" uri="{C3380CC4-5D6E-409C-BE32-E72D297353CC}">
              <c16:uniqueId val="{00000000-0364-42ED-B31B-A7D0DAFB162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0364-42ED-B31B-A7D0DAFB162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98.15</c:v>
                </c:pt>
                <c:pt idx="1">
                  <c:v>98.85</c:v>
                </c:pt>
                <c:pt idx="2">
                  <c:v>100</c:v>
                </c:pt>
                <c:pt idx="3">
                  <c:v>99.1</c:v>
                </c:pt>
                <c:pt idx="4">
                  <c:v>99.06</c:v>
                </c:pt>
              </c:numCache>
            </c:numRef>
          </c:val>
          <c:extLst>
            <c:ext xmlns:c16="http://schemas.microsoft.com/office/drawing/2014/chart" uri="{C3380CC4-5D6E-409C-BE32-E72D297353CC}">
              <c16:uniqueId val="{00000000-C25A-4874-A5A1-B87FBA6843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C25A-4874-A5A1-B87FBA6843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104.67</c:v>
                </c:pt>
                <c:pt idx="1">
                  <c:v>103.95</c:v>
                </c:pt>
                <c:pt idx="2">
                  <c:v>101.93</c:v>
                </c:pt>
                <c:pt idx="3">
                  <c:v>104.24</c:v>
                </c:pt>
                <c:pt idx="4">
                  <c:v>104.37</c:v>
                </c:pt>
              </c:numCache>
            </c:numRef>
          </c:val>
          <c:extLst>
            <c:ext xmlns:c16="http://schemas.microsoft.com/office/drawing/2014/chart" uri="{C3380CC4-5D6E-409C-BE32-E72D297353CC}">
              <c16:uniqueId val="{00000000-97F4-49ED-B347-6EDD2BC162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97F4-49ED-B347-6EDD2BC162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53.47</c:v>
                </c:pt>
                <c:pt idx="1">
                  <c:v>53.49</c:v>
                </c:pt>
                <c:pt idx="2">
                  <c:v>54.62</c:v>
                </c:pt>
                <c:pt idx="3">
                  <c:v>55.86</c:v>
                </c:pt>
                <c:pt idx="4">
                  <c:v>54.82</c:v>
                </c:pt>
              </c:numCache>
            </c:numRef>
          </c:val>
          <c:extLst>
            <c:ext xmlns:c16="http://schemas.microsoft.com/office/drawing/2014/chart" uri="{C3380CC4-5D6E-409C-BE32-E72D297353CC}">
              <c16:uniqueId val="{00000000-FCD4-47D5-8B10-CEC2BB3527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FCD4-47D5-8B10-CEC2BB3527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c:v>
                </c:pt>
                <c:pt idx="1">
                  <c:v>20.7</c:v>
                </c:pt>
                <c:pt idx="2">
                  <c:v>20.74</c:v>
                </c:pt>
                <c:pt idx="3">
                  <c:v>21.29</c:v>
                </c:pt>
                <c:pt idx="4">
                  <c:v>21.67</c:v>
                </c:pt>
              </c:numCache>
            </c:numRef>
          </c:val>
          <c:extLst>
            <c:ext xmlns:c16="http://schemas.microsoft.com/office/drawing/2014/chart" uri="{C3380CC4-5D6E-409C-BE32-E72D297353CC}">
              <c16:uniqueId val="{00000000-B7D5-4884-9201-90344A5038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B7D5-4884-9201-90344A5038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D3-4AE5-9B08-7F53F6CE46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B2D3-4AE5-9B08-7F53F6CE46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373.73</c:v>
                </c:pt>
                <c:pt idx="1">
                  <c:v>378.79</c:v>
                </c:pt>
                <c:pt idx="2">
                  <c:v>438.96</c:v>
                </c:pt>
                <c:pt idx="3">
                  <c:v>497.28</c:v>
                </c:pt>
                <c:pt idx="4">
                  <c:v>508.29</c:v>
                </c:pt>
              </c:numCache>
            </c:numRef>
          </c:val>
          <c:extLst>
            <c:ext xmlns:c16="http://schemas.microsoft.com/office/drawing/2014/chart" uri="{C3380CC4-5D6E-409C-BE32-E72D297353CC}">
              <c16:uniqueId val="{00000000-0652-49D0-A193-8DF32807D8E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0652-49D0-A193-8DF32807D8E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238.12</c:v>
                </c:pt>
                <c:pt idx="1">
                  <c:v>209.64</c:v>
                </c:pt>
                <c:pt idx="2">
                  <c:v>179.5</c:v>
                </c:pt>
                <c:pt idx="3">
                  <c:v>157.66999999999999</c:v>
                </c:pt>
                <c:pt idx="4">
                  <c:v>135.13</c:v>
                </c:pt>
              </c:numCache>
            </c:numRef>
          </c:val>
          <c:extLst>
            <c:ext xmlns:c16="http://schemas.microsoft.com/office/drawing/2014/chart" uri="{C3380CC4-5D6E-409C-BE32-E72D297353CC}">
              <c16:uniqueId val="{00000000-B444-4671-B6DA-4947FC0934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B444-4671-B6DA-4947FC0934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104.17</c:v>
                </c:pt>
                <c:pt idx="1">
                  <c:v>103.47</c:v>
                </c:pt>
                <c:pt idx="2">
                  <c:v>101.3</c:v>
                </c:pt>
                <c:pt idx="3">
                  <c:v>103.9</c:v>
                </c:pt>
                <c:pt idx="4">
                  <c:v>104.42</c:v>
                </c:pt>
              </c:numCache>
            </c:numRef>
          </c:val>
          <c:extLst>
            <c:ext xmlns:c16="http://schemas.microsoft.com/office/drawing/2014/chart" uri="{C3380CC4-5D6E-409C-BE32-E72D297353CC}">
              <c16:uniqueId val="{00000000-19BA-43D8-AE0D-E440C475B4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19BA-43D8-AE0D-E440C475B4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104.31</c:v>
                </c:pt>
                <c:pt idx="1">
                  <c:v>105.77</c:v>
                </c:pt>
                <c:pt idx="2">
                  <c:v>105.54</c:v>
                </c:pt>
                <c:pt idx="3">
                  <c:v>102.87</c:v>
                </c:pt>
                <c:pt idx="4">
                  <c:v>102.4</c:v>
                </c:pt>
              </c:numCache>
            </c:numRef>
          </c:val>
          <c:extLst>
            <c:ext xmlns:c16="http://schemas.microsoft.com/office/drawing/2014/chart" uri="{C3380CC4-5D6E-409C-BE32-E72D297353CC}">
              <c16:uniqueId val="{00000000-4C95-41A5-9D05-E318A4A0D1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4C95-41A5-9D05-E318A4A0D1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用水供給事業</v>
      </c>
      <c r="Q8" s="78"/>
      <c r="R8" s="78"/>
      <c r="S8" s="78"/>
      <c r="T8" s="78"/>
      <c r="U8" s="78"/>
      <c r="V8" s="78"/>
      <c r="W8" s="78" t="str">
        <f>データ!$L$6</f>
        <v>B</v>
      </c>
      <c r="X8" s="78"/>
      <c r="Y8" s="78"/>
      <c r="Z8" s="78"/>
      <c r="AA8" s="78"/>
      <c r="AB8" s="78"/>
      <c r="AC8" s="78"/>
      <c r="AD8" s="78" t="str">
        <f>データ!$M$6</f>
        <v>自治体職員</v>
      </c>
      <c r="AE8" s="78"/>
      <c r="AF8" s="78"/>
      <c r="AG8" s="78"/>
      <c r="AH8" s="78"/>
      <c r="AI8" s="78"/>
      <c r="AJ8" s="78"/>
      <c r="AK8" s="2"/>
      <c r="AL8" s="69">
        <f>データ!$R$6</f>
        <v>1784968</v>
      </c>
      <c r="AM8" s="69"/>
      <c r="AN8" s="69"/>
      <c r="AO8" s="69"/>
      <c r="AP8" s="69"/>
      <c r="AQ8" s="69"/>
      <c r="AR8" s="69"/>
      <c r="AS8" s="69"/>
      <c r="AT8" s="37">
        <f>データ!$S$6</f>
        <v>5774.48</v>
      </c>
      <c r="AU8" s="38"/>
      <c r="AV8" s="38"/>
      <c r="AW8" s="38"/>
      <c r="AX8" s="38"/>
      <c r="AY8" s="38"/>
      <c r="AZ8" s="38"/>
      <c r="BA8" s="38"/>
      <c r="BB8" s="58">
        <f>データ!$T$6</f>
        <v>309.11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87.31</v>
      </c>
      <c r="J10" s="38"/>
      <c r="K10" s="38"/>
      <c r="L10" s="38"/>
      <c r="M10" s="38"/>
      <c r="N10" s="38"/>
      <c r="O10" s="68"/>
      <c r="P10" s="58">
        <f>データ!$P$6</f>
        <v>99.55</v>
      </c>
      <c r="Q10" s="58"/>
      <c r="R10" s="58"/>
      <c r="S10" s="58"/>
      <c r="T10" s="58"/>
      <c r="U10" s="58"/>
      <c r="V10" s="58"/>
      <c r="W10" s="69">
        <f>データ!$Q$6</f>
        <v>0</v>
      </c>
      <c r="X10" s="69"/>
      <c r="Y10" s="69"/>
      <c r="Z10" s="69"/>
      <c r="AA10" s="69"/>
      <c r="AB10" s="69"/>
      <c r="AC10" s="69"/>
      <c r="AD10" s="2"/>
      <c r="AE10" s="2"/>
      <c r="AF10" s="2"/>
      <c r="AG10" s="2"/>
      <c r="AH10" s="2"/>
      <c r="AI10" s="2"/>
      <c r="AJ10" s="2"/>
      <c r="AK10" s="2"/>
      <c r="AL10" s="69">
        <f>データ!$U$6</f>
        <v>1462981</v>
      </c>
      <c r="AM10" s="69"/>
      <c r="AN10" s="69"/>
      <c r="AO10" s="69"/>
      <c r="AP10" s="69"/>
      <c r="AQ10" s="69"/>
      <c r="AR10" s="69"/>
      <c r="AS10" s="69"/>
      <c r="AT10" s="37">
        <f>データ!$V$6</f>
        <v>1717.62</v>
      </c>
      <c r="AU10" s="38"/>
      <c r="AV10" s="38"/>
      <c r="AW10" s="38"/>
      <c r="AX10" s="38"/>
      <c r="AY10" s="38"/>
      <c r="AZ10" s="38"/>
      <c r="BA10" s="38"/>
      <c r="BB10" s="58">
        <f>データ!$W$6</f>
        <v>851.75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v32GJWGqXj2Y+aC80eb3Jl+BzxC3dTh9Dl3dO8d8+cwdYR2TVNbxXzb63TEUj6kk8rahvnZg7GZqK1TKBxyygQ==" saltValue="YrQrQi06KECVNXDZ/6jJV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topLeftCell="DT1" workbookViewId="0">
      <selection activeCell="ED7" sqref="ED7"/>
    </sheetView>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240001</v>
      </c>
      <c r="D6" s="20">
        <f t="shared" si="3"/>
        <v>46</v>
      </c>
      <c r="E6" s="20">
        <f t="shared" si="3"/>
        <v>1</v>
      </c>
      <c r="F6" s="20">
        <f t="shared" si="3"/>
        <v>0</v>
      </c>
      <c r="G6" s="20">
        <f t="shared" si="3"/>
        <v>2</v>
      </c>
      <c r="H6" s="20" t="str">
        <f t="shared" si="3"/>
        <v>三重県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87.31</v>
      </c>
      <c r="P6" s="21">
        <f t="shared" si="3"/>
        <v>99.55</v>
      </c>
      <c r="Q6" s="21">
        <f t="shared" si="3"/>
        <v>0</v>
      </c>
      <c r="R6" s="21">
        <f t="shared" si="3"/>
        <v>1784968</v>
      </c>
      <c r="S6" s="21">
        <f t="shared" si="3"/>
        <v>5774.48</v>
      </c>
      <c r="T6" s="21">
        <f t="shared" si="3"/>
        <v>309.11</v>
      </c>
      <c r="U6" s="21">
        <f t="shared" si="3"/>
        <v>1462981</v>
      </c>
      <c r="V6" s="21">
        <f t="shared" si="3"/>
        <v>1717.62</v>
      </c>
      <c r="W6" s="21">
        <f t="shared" si="3"/>
        <v>851.75</v>
      </c>
      <c r="X6" s="22">
        <f>IF(X7="",NA(),X7)</f>
        <v>104.67</v>
      </c>
      <c r="Y6" s="22">
        <f t="shared" ref="Y6:AG6" si="4">IF(Y7="",NA(),Y7)</f>
        <v>103.95</v>
      </c>
      <c r="Z6" s="22">
        <f t="shared" si="4"/>
        <v>101.93</v>
      </c>
      <c r="AA6" s="22">
        <f t="shared" si="4"/>
        <v>104.24</v>
      </c>
      <c r="AB6" s="22">
        <f t="shared" si="4"/>
        <v>104.37</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373.73</v>
      </c>
      <c r="AU6" s="22">
        <f t="shared" ref="AU6:BC6" si="6">IF(AU7="",NA(),AU7)</f>
        <v>378.79</v>
      </c>
      <c r="AV6" s="22">
        <f t="shared" si="6"/>
        <v>438.96</v>
      </c>
      <c r="AW6" s="22">
        <f t="shared" si="6"/>
        <v>497.28</v>
      </c>
      <c r="AX6" s="22">
        <f t="shared" si="6"/>
        <v>508.29</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238.12</v>
      </c>
      <c r="BF6" s="22">
        <f t="shared" ref="BF6:BN6" si="7">IF(BF7="",NA(),BF7)</f>
        <v>209.64</v>
      </c>
      <c r="BG6" s="22">
        <f t="shared" si="7"/>
        <v>179.5</v>
      </c>
      <c r="BH6" s="22">
        <f t="shared" si="7"/>
        <v>157.66999999999999</v>
      </c>
      <c r="BI6" s="22">
        <f t="shared" si="7"/>
        <v>135.13</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104.17</v>
      </c>
      <c r="BQ6" s="22">
        <f t="shared" ref="BQ6:BY6" si="8">IF(BQ7="",NA(),BQ7)</f>
        <v>103.47</v>
      </c>
      <c r="BR6" s="22">
        <f t="shared" si="8"/>
        <v>101.3</v>
      </c>
      <c r="BS6" s="22">
        <f t="shared" si="8"/>
        <v>103.9</v>
      </c>
      <c r="BT6" s="22">
        <f t="shared" si="8"/>
        <v>104.42</v>
      </c>
      <c r="BU6" s="22">
        <f t="shared" si="8"/>
        <v>114.14</v>
      </c>
      <c r="BV6" s="22">
        <f t="shared" si="8"/>
        <v>112.83</v>
      </c>
      <c r="BW6" s="22">
        <f t="shared" si="8"/>
        <v>112.84</v>
      </c>
      <c r="BX6" s="22">
        <f t="shared" si="8"/>
        <v>110.77</v>
      </c>
      <c r="BY6" s="22">
        <f t="shared" si="8"/>
        <v>112.35</v>
      </c>
      <c r="BZ6" s="21" t="str">
        <f>IF(BZ7="","",IF(BZ7="-","【-】","【"&amp;SUBSTITUTE(TEXT(BZ7,"#,##0.00"),"-","△")&amp;"】"))</f>
        <v>【112.35】</v>
      </c>
      <c r="CA6" s="22">
        <f>IF(CA7="",NA(),CA7)</f>
        <v>104.31</v>
      </c>
      <c r="CB6" s="22">
        <f t="shared" ref="CB6:CJ6" si="9">IF(CB7="",NA(),CB7)</f>
        <v>105.77</v>
      </c>
      <c r="CC6" s="22">
        <f t="shared" si="9"/>
        <v>105.54</v>
      </c>
      <c r="CD6" s="22">
        <f t="shared" si="9"/>
        <v>102.87</v>
      </c>
      <c r="CE6" s="22">
        <f t="shared" si="9"/>
        <v>102.4</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48.46</v>
      </c>
      <c r="CM6" s="22">
        <f t="shared" ref="CM6:CU6" si="10">IF(CM7="",NA(),CM7)</f>
        <v>47.58</v>
      </c>
      <c r="CN6" s="22">
        <f t="shared" si="10"/>
        <v>48.71</v>
      </c>
      <c r="CO6" s="22">
        <f t="shared" si="10"/>
        <v>48.86</v>
      </c>
      <c r="CP6" s="22">
        <f t="shared" si="10"/>
        <v>48.82</v>
      </c>
      <c r="CQ6" s="22">
        <f t="shared" si="10"/>
        <v>62.19</v>
      </c>
      <c r="CR6" s="22">
        <f t="shared" si="10"/>
        <v>61.77</v>
      </c>
      <c r="CS6" s="22">
        <f t="shared" si="10"/>
        <v>61.69</v>
      </c>
      <c r="CT6" s="22">
        <f t="shared" si="10"/>
        <v>62.26</v>
      </c>
      <c r="CU6" s="22">
        <f t="shared" si="10"/>
        <v>62.22</v>
      </c>
      <c r="CV6" s="21" t="str">
        <f>IF(CV7="","",IF(CV7="-","【-】","【"&amp;SUBSTITUTE(TEXT(CV7,"#,##0.00"),"-","△")&amp;"】"))</f>
        <v>【62.22】</v>
      </c>
      <c r="CW6" s="22">
        <f>IF(CW7="",NA(),CW7)</f>
        <v>98.15</v>
      </c>
      <c r="CX6" s="22">
        <f t="shared" ref="CX6:DF6" si="11">IF(CX7="",NA(),CX7)</f>
        <v>98.85</v>
      </c>
      <c r="CY6" s="22">
        <f t="shared" si="11"/>
        <v>100</v>
      </c>
      <c r="CZ6" s="22">
        <f t="shared" si="11"/>
        <v>99.1</v>
      </c>
      <c r="DA6" s="22">
        <f t="shared" si="11"/>
        <v>99.06</v>
      </c>
      <c r="DB6" s="22">
        <f t="shared" si="11"/>
        <v>100.05</v>
      </c>
      <c r="DC6" s="22">
        <f t="shared" si="11"/>
        <v>100.08</v>
      </c>
      <c r="DD6" s="22">
        <f t="shared" si="11"/>
        <v>100</v>
      </c>
      <c r="DE6" s="22">
        <f t="shared" si="11"/>
        <v>100.16</v>
      </c>
      <c r="DF6" s="22">
        <f t="shared" si="11"/>
        <v>100.28</v>
      </c>
      <c r="DG6" s="21" t="str">
        <f>IF(DG7="","",IF(DG7="-","【-】","【"&amp;SUBSTITUTE(TEXT(DG7,"#,##0.00"),"-","△")&amp;"】"))</f>
        <v>【100.28】</v>
      </c>
      <c r="DH6" s="22">
        <f>IF(DH7="",NA(),DH7)</f>
        <v>53.47</v>
      </c>
      <c r="DI6" s="22">
        <f t="shared" ref="DI6:DQ6" si="12">IF(DI7="",NA(),DI7)</f>
        <v>53.49</v>
      </c>
      <c r="DJ6" s="22">
        <f t="shared" si="12"/>
        <v>54.62</v>
      </c>
      <c r="DK6" s="22">
        <f t="shared" si="12"/>
        <v>55.86</v>
      </c>
      <c r="DL6" s="22">
        <f t="shared" si="12"/>
        <v>54.82</v>
      </c>
      <c r="DM6" s="22">
        <f t="shared" si="12"/>
        <v>54.73</v>
      </c>
      <c r="DN6" s="22">
        <f t="shared" si="12"/>
        <v>55.77</v>
      </c>
      <c r="DO6" s="22">
        <f t="shared" si="12"/>
        <v>56.48</v>
      </c>
      <c r="DP6" s="22">
        <f t="shared" si="12"/>
        <v>57.5</v>
      </c>
      <c r="DQ6" s="22">
        <f t="shared" si="12"/>
        <v>58.52</v>
      </c>
      <c r="DR6" s="21" t="str">
        <f>IF(DR7="","",IF(DR7="-","【-】","【"&amp;SUBSTITUTE(TEXT(DR7,"#,##0.00"),"-","△")&amp;"】"))</f>
        <v>【58.52】</v>
      </c>
      <c r="DS6" s="22">
        <f>IF(DS7="",NA(),DS7)</f>
        <v>20</v>
      </c>
      <c r="DT6" s="22">
        <f t="shared" ref="DT6:EB6" si="13">IF(DT7="",NA(),DT7)</f>
        <v>20.7</v>
      </c>
      <c r="DU6" s="22">
        <f t="shared" si="13"/>
        <v>20.74</v>
      </c>
      <c r="DV6" s="22">
        <f t="shared" si="13"/>
        <v>21.29</v>
      </c>
      <c r="DW6" s="22">
        <f t="shared" si="13"/>
        <v>21.67</v>
      </c>
      <c r="DX6" s="22">
        <f t="shared" si="13"/>
        <v>22.46</v>
      </c>
      <c r="DY6" s="22">
        <f t="shared" si="13"/>
        <v>25.84</v>
      </c>
      <c r="DZ6" s="22">
        <f t="shared" si="13"/>
        <v>27.61</v>
      </c>
      <c r="EA6" s="22">
        <f t="shared" si="13"/>
        <v>30.3</v>
      </c>
      <c r="EB6" s="22">
        <f t="shared" si="13"/>
        <v>31.74</v>
      </c>
      <c r="EC6" s="21" t="str">
        <f>IF(EC7="","",IF(EC7="-","【-】","【"&amp;SUBSTITUTE(TEXT(EC7,"#,##0.00"),"-","△")&amp;"】"))</f>
        <v>【31.74】</v>
      </c>
      <c r="ED6" s="21">
        <f>IF(ED7="",NA(),ED7)</f>
        <v>0.7</v>
      </c>
      <c r="EE6" s="22">
        <f t="shared" ref="EE6:EM6" si="14">IF(EE7="",NA(),EE7)</f>
        <v>0.57999999999999996</v>
      </c>
      <c r="EF6" s="22">
        <f t="shared" si="14"/>
        <v>0.94</v>
      </c>
      <c r="EG6" s="22">
        <f t="shared" si="14"/>
        <v>0.95</v>
      </c>
      <c r="EH6" s="22">
        <f t="shared" si="14"/>
        <v>0.56000000000000005</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240001</v>
      </c>
      <c r="D7" s="24">
        <v>46</v>
      </c>
      <c r="E7" s="24">
        <v>1</v>
      </c>
      <c r="F7" s="24">
        <v>0</v>
      </c>
      <c r="G7" s="24">
        <v>2</v>
      </c>
      <c r="H7" s="24" t="s">
        <v>93</v>
      </c>
      <c r="I7" s="24" t="s">
        <v>94</v>
      </c>
      <c r="J7" s="24" t="s">
        <v>95</v>
      </c>
      <c r="K7" s="24" t="s">
        <v>96</v>
      </c>
      <c r="L7" s="24" t="s">
        <v>97</v>
      </c>
      <c r="M7" s="24" t="s">
        <v>98</v>
      </c>
      <c r="N7" s="25" t="s">
        <v>99</v>
      </c>
      <c r="O7" s="25">
        <v>87.31</v>
      </c>
      <c r="P7" s="25">
        <v>99.55</v>
      </c>
      <c r="Q7" s="25">
        <v>0</v>
      </c>
      <c r="R7" s="25">
        <v>1784968</v>
      </c>
      <c r="S7" s="25">
        <v>5774.48</v>
      </c>
      <c r="T7" s="25">
        <v>309.11</v>
      </c>
      <c r="U7" s="25">
        <v>1462981</v>
      </c>
      <c r="V7" s="25">
        <v>1717.62</v>
      </c>
      <c r="W7" s="25">
        <v>851.75</v>
      </c>
      <c r="X7" s="25">
        <v>104.67</v>
      </c>
      <c r="Y7" s="25">
        <v>103.95</v>
      </c>
      <c r="Z7" s="25">
        <v>101.93</v>
      </c>
      <c r="AA7" s="25">
        <v>104.24</v>
      </c>
      <c r="AB7" s="25">
        <v>104.37</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373.73</v>
      </c>
      <c r="AU7" s="25">
        <v>378.79</v>
      </c>
      <c r="AV7" s="25">
        <v>438.96</v>
      </c>
      <c r="AW7" s="25">
        <v>497.28</v>
      </c>
      <c r="AX7" s="25">
        <v>508.29</v>
      </c>
      <c r="AY7" s="25">
        <v>243.44</v>
      </c>
      <c r="AZ7" s="25">
        <v>258.49</v>
      </c>
      <c r="BA7" s="25">
        <v>271.10000000000002</v>
      </c>
      <c r="BB7" s="25">
        <v>284.45</v>
      </c>
      <c r="BC7" s="25">
        <v>309.23</v>
      </c>
      <c r="BD7" s="25">
        <v>309.23</v>
      </c>
      <c r="BE7" s="25">
        <v>238.12</v>
      </c>
      <c r="BF7" s="25">
        <v>209.64</v>
      </c>
      <c r="BG7" s="25">
        <v>179.5</v>
      </c>
      <c r="BH7" s="25">
        <v>157.66999999999999</v>
      </c>
      <c r="BI7" s="25">
        <v>135.13</v>
      </c>
      <c r="BJ7" s="25">
        <v>303.26</v>
      </c>
      <c r="BK7" s="25">
        <v>290.31</v>
      </c>
      <c r="BL7" s="25">
        <v>272.95999999999998</v>
      </c>
      <c r="BM7" s="25">
        <v>260.95999999999998</v>
      </c>
      <c r="BN7" s="25">
        <v>240.07</v>
      </c>
      <c r="BO7" s="25">
        <v>240.07</v>
      </c>
      <c r="BP7" s="25">
        <v>104.17</v>
      </c>
      <c r="BQ7" s="25">
        <v>103.47</v>
      </c>
      <c r="BR7" s="25">
        <v>101.3</v>
      </c>
      <c r="BS7" s="25">
        <v>103.9</v>
      </c>
      <c r="BT7" s="25">
        <v>104.42</v>
      </c>
      <c r="BU7" s="25">
        <v>114.14</v>
      </c>
      <c r="BV7" s="25">
        <v>112.83</v>
      </c>
      <c r="BW7" s="25">
        <v>112.84</v>
      </c>
      <c r="BX7" s="25">
        <v>110.77</v>
      </c>
      <c r="BY7" s="25">
        <v>112.35</v>
      </c>
      <c r="BZ7" s="25">
        <v>112.35</v>
      </c>
      <c r="CA7" s="25">
        <v>104.31</v>
      </c>
      <c r="CB7" s="25">
        <v>105.77</v>
      </c>
      <c r="CC7" s="25">
        <v>105.54</v>
      </c>
      <c r="CD7" s="25">
        <v>102.87</v>
      </c>
      <c r="CE7" s="25">
        <v>102.4</v>
      </c>
      <c r="CF7" s="25">
        <v>73.03</v>
      </c>
      <c r="CG7" s="25">
        <v>73.86</v>
      </c>
      <c r="CH7" s="25">
        <v>73.849999999999994</v>
      </c>
      <c r="CI7" s="25">
        <v>73.180000000000007</v>
      </c>
      <c r="CJ7" s="25">
        <v>73.05</v>
      </c>
      <c r="CK7" s="25">
        <v>73.05</v>
      </c>
      <c r="CL7" s="25">
        <v>48.46</v>
      </c>
      <c r="CM7" s="25">
        <v>47.58</v>
      </c>
      <c r="CN7" s="25">
        <v>48.71</v>
      </c>
      <c r="CO7" s="25">
        <v>48.86</v>
      </c>
      <c r="CP7" s="25">
        <v>48.82</v>
      </c>
      <c r="CQ7" s="25">
        <v>62.19</v>
      </c>
      <c r="CR7" s="25">
        <v>61.77</v>
      </c>
      <c r="CS7" s="25">
        <v>61.69</v>
      </c>
      <c r="CT7" s="25">
        <v>62.26</v>
      </c>
      <c r="CU7" s="25">
        <v>62.22</v>
      </c>
      <c r="CV7" s="25">
        <v>62.22</v>
      </c>
      <c r="CW7" s="25">
        <v>98.15</v>
      </c>
      <c r="CX7" s="25">
        <v>98.85</v>
      </c>
      <c r="CY7" s="25">
        <v>100</v>
      </c>
      <c r="CZ7" s="25">
        <v>99.1</v>
      </c>
      <c r="DA7" s="25">
        <v>99.06</v>
      </c>
      <c r="DB7" s="25">
        <v>100.05</v>
      </c>
      <c r="DC7" s="25">
        <v>100.08</v>
      </c>
      <c r="DD7" s="25">
        <v>100</v>
      </c>
      <c r="DE7" s="25">
        <v>100.16</v>
      </c>
      <c r="DF7" s="25">
        <v>100.28</v>
      </c>
      <c r="DG7" s="25">
        <v>100.28</v>
      </c>
      <c r="DH7" s="25">
        <v>53.47</v>
      </c>
      <c r="DI7" s="25">
        <v>53.49</v>
      </c>
      <c r="DJ7" s="25">
        <v>54.62</v>
      </c>
      <c r="DK7" s="25">
        <v>55.86</v>
      </c>
      <c r="DL7" s="25">
        <v>54.82</v>
      </c>
      <c r="DM7" s="25">
        <v>54.73</v>
      </c>
      <c r="DN7" s="25">
        <v>55.77</v>
      </c>
      <c r="DO7" s="25">
        <v>56.48</v>
      </c>
      <c r="DP7" s="25">
        <v>57.5</v>
      </c>
      <c r="DQ7" s="25">
        <v>58.52</v>
      </c>
      <c r="DR7" s="25">
        <v>58.52</v>
      </c>
      <c r="DS7" s="25">
        <v>20</v>
      </c>
      <c r="DT7" s="25">
        <v>20.7</v>
      </c>
      <c r="DU7" s="25">
        <v>20.74</v>
      </c>
      <c r="DV7" s="25">
        <v>21.29</v>
      </c>
      <c r="DW7" s="25">
        <v>21.67</v>
      </c>
      <c r="DX7" s="25">
        <v>22.46</v>
      </c>
      <c r="DY7" s="25">
        <v>25.84</v>
      </c>
      <c r="DZ7" s="25">
        <v>27.61</v>
      </c>
      <c r="EA7" s="25">
        <v>30.3</v>
      </c>
      <c r="EB7" s="25">
        <v>31.74</v>
      </c>
      <c r="EC7" s="25">
        <v>31.74</v>
      </c>
      <c r="ED7" s="21">
        <v>0.7</v>
      </c>
      <c r="EE7" s="25">
        <v>0.57999999999999996</v>
      </c>
      <c r="EF7" s="25">
        <v>0.94</v>
      </c>
      <c r="EG7" s="25">
        <v>0.95</v>
      </c>
      <c r="EH7" s="25">
        <v>0.56000000000000005</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dcterms:created xsi:type="dcterms:W3CDTF">2022-12-01T01:00:29Z</dcterms:created>
  <dcterms:modified xsi:type="dcterms:W3CDTF">2023-01-20T06:47:57Z</dcterms:modified>
  <cp:category/>
</cp:coreProperties>
</file>