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00080\企業庁\101_本庁\12_財務管理課\02_財務管理課（H22から）\02_決算\決算統計\R04(R03決算)\050106_R3決算に係る経営分析表の公表\04_完成版\"/>
    </mc:Choice>
  </mc:AlternateContent>
  <workbookProtection workbookAlgorithmName="SHA-512" workbookHashValue="mfwg7X/5yqCuRxC8a3CozDhfGEyUHR4TCW/65xDD69z8awoJWAWijazMWB8lgdsDywHAj+Y/Av6V81qQpq+lcQ==" workbookSaltValue="/TFSigVxC7XxK3ufAh+rRQ==" workbookSpinCount="100000" lockStructure="1"/>
  <bookViews>
    <workbookView xWindow="0" yWindow="0" windowWidth="15360" windowHeight="765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BE90" i="4"/>
  <c r="AD90" i="4"/>
  <c r="RA81" i="4"/>
  <c r="PZ81" i="4"/>
  <c r="OY81" i="4"/>
  <c r="NX81" i="4"/>
  <c r="MW81" i="4"/>
  <c r="KO81" i="4"/>
  <c r="JN81" i="4"/>
  <c r="IM81" i="4"/>
  <c r="HL81" i="4"/>
  <c r="GK81" i="4"/>
  <c r="EC81" i="4"/>
  <c r="DB81" i="4"/>
  <c r="CA81" i="4"/>
  <c r="AZ81" i="4"/>
  <c r="Y81" i="4"/>
  <c r="RA80" i="4"/>
  <c r="PZ80" i="4"/>
  <c r="OY80" i="4"/>
  <c r="NX80" i="4"/>
  <c r="MW80" i="4"/>
  <c r="KO80" i="4"/>
  <c r="JN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MN56" i="4"/>
  <c r="LT56" i="4"/>
  <c r="KZ56" i="4"/>
  <c r="KF56" i="4"/>
  <c r="JL56" i="4"/>
  <c r="HT56" i="4"/>
  <c r="GZ56" i="4"/>
  <c r="GF56" i="4"/>
  <c r="FL56" i="4"/>
  <c r="ER56" i="4"/>
  <c r="CZ56" i="4"/>
  <c r="CF56" i="4"/>
  <c r="BL56" i="4"/>
  <c r="AR56" i="4"/>
  <c r="X56" i="4"/>
  <c r="RH55" i="4"/>
  <c r="QN55" i="4"/>
  <c r="PT55" i="4"/>
  <c r="OZ55" i="4"/>
  <c r="OF55" i="4"/>
  <c r="MN55" i="4"/>
  <c r="LT55" i="4"/>
  <c r="KF55" i="4"/>
  <c r="HT55" i="4"/>
  <c r="GF55" i="4"/>
  <c r="FL55" i="4"/>
  <c r="ER55" i="4"/>
  <c r="CZ55" i="4"/>
  <c r="CF55" i="4"/>
  <c r="AR55" i="4"/>
  <c r="RH54" i="4"/>
  <c r="QN54" i="4"/>
  <c r="PT54" i="4"/>
  <c r="OZ54" i="4"/>
  <c r="OF54" i="4"/>
  <c r="MN54" i="4"/>
  <c r="LT54" i="4"/>
  <c r="KZ54" i="4"/>
  <c r="KF54" i="4"/>
  <c r="JL54" i="4"/>
  <c r="HT54" i="4"/>
  <c r="GZ54" i="4"/>
  <c r="GF54" i="4"/>
  <c r="FL54" i="4"/>
  <c r="ER54" i="4"/>
  <c r="CZ54" i="4"/>
  <c r="CF54" i="4"/>
  <c r="BL54" i="4"/>
  <c r="AR54" i="4"/>
  <c r="X54" i="4"/>
  <c r="QN33" i="4"/>
  <c r="PT33" i="4"/>
  <c r="OZ33" i="4"/>
  <c r="OF33" i="4"/>
  <c r="MN33" i="4"/>
  <c r="LT33" i="4"/>
  <c r="KZ33" i="4"/>
  <c r="KF33" i="4"/>
  <c r="HT33" i="4"/>
  <c r="GF33" i="4"/>
  <c r="FL33" i="4"/>
  <c r="ER33" i="4"/>
  <c r="CZ33" i="4"/>
  <c r="CF33" i="4"/>
  <c r="BL33" i="4"/>
  <c r="AR33" i="4"/>
  <c r="X33" i="4"/>
  <c r="RH32" i="4"/>
  <c r="QN32" i="4"/>
  <c r="PT32" i="4"/>
  <c r="OF32" i="4"/>
  <c r="LT32" i="4"/>
  <c r="KZ32" i="4"/>
  <c r="KF32" i="4"/>
  <c r="JL32" i="4"/>
  <c r="HT32" i="4"/>
  <c r="G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IM80" i="4" l="1"/>
  <c r="CF32" i="4"/>
  <c r="BL32" i="4"/>
  <c r="CZ32" i="4"/>
  <c r="GZ33" i="4"/>
  <c r="X55" i="4"/>
  <c r="GZ55" i="4"/>
  <c r="FL32" i="4"/>
  <c r="MN32" i="4"/>
  <c r="JL33" i="4"/>
  <c r="BL55" i="4"/>
  <c r="JL55" i="4"/>
  <c r="RH33" i="4"/>
  <c r="ER32" i="4"/>
  <c r="OF56" i="4"/>
  <c r="GZ32" i="4"/>
  <c r="OZ32" i="4"/>
  <c r="KZ55" i="4"/>
  <c r="W10" i="5"/>
  <c r="V10" i="5"/>
  <c r="AF10" i="5"/>
  <c r="AJ10" i="5"/>
  <c r="AT10" i="5"/>
  <c r="BD10" i="5"/>
  <c r="BN10" i="5"/>
  <c r="BX10" i="5"/>
  <c r="CB10" i="5"/>
  <c r="CL10" i="5"/>
  <c r="CV10" i="5"/>
  <c r="DF10" i="5"/>
  <c r="DP10" i="5"/>
  <c r="DT10" i="5"/>
  <c r="ED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<sst xmlns="http://schemas.openxmlformats.org/spreadsheetml/2006/main" count="262" uniqueCount="107">
  <si>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</si>
  <si>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</si>
  <si>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</si>
  <si>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</si>
  <si>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</si>
  <si>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</si>
  <si>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</si>
  <si>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</si>
  <si>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</si>
  <si>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</si>
  <si>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</si>
  <si>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</si>
  <si>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</si>
  <si>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</si>
  <si>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</si>
  <si>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</si>
  <si>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</si>
  <si>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</si>
  <si>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</si>
  <si>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</si>
  <si>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</si>
  <si>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</si>
  <si>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</si>
  <si>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</si>
  <si>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</si>
  <si>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</si>
  <si>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</si>
  <si>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</si>
  <si>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</si>
  <si>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</si>
  <si>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</si>
  <si>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</si>
  <si>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</si>
  <si>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</si>
  <si>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</si>
  <si>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</si>
  <si>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</si>
  <si>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</si>
  <si>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</si>
  <si>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</si>
  <si>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</si>
  <si>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</si>
  <si>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</si>
  <si>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</si>
  <si>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</si>
  <si>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</si>
  <si>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</si>
  <si>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</si>
  <si>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</si>
  <si>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</si>
  <si>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</si>
  <si>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</si>
  <si>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</si>
  <si>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</si>
  <si>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</si>
  <si>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</si>
  <si>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</si>
  <si>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</si>
  <si>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</si>
  <si>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</si>
  <si>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</si>
  <si>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</si>
  <si>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</si>
  <si>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</si>
  <si>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</si>
  <si>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</si>
  <si>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</si>
  <si>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</si>
  <si>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</si>
  <si>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</si>
  <si>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</si>
  <si>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</si>
  <si>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</si>
  <si>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</si>
  <si>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</si>
  <si>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</si>
  <si>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</si>
  <si>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</si>
  <si>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</si>
  <si>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</si>
  <si>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</si>
  <si>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</si>
  <si>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</si>
  <si>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</si>
  <si>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</si>
  <si>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</si>
  <si>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</si>
  <si>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</si>
  <si>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240001</t>
  </si>
  <si>
    <t>46</t>
  </si>
  <si>
    <t>02</t>
  </si>
  <si>
    <t>0</t>
  </si>
  <si>
    <t>000</t>
  </si>
  <si>
    <t>三重県</t>
  </si>
  <si>
    <t>法適用</t>
  </si>
  <si>
    <t>工業用水道事業</t>
  </si>
  <si>
    <t>大規模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</si>
  <si>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</si>
  <si>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</si>
  <si>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</si>
  <si>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</si>
  <si>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</si>
  <si>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</si>
  <si>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</si>
  <si>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上記動向をもとに総合的に判断すると、今後も概ね現行の状態が維持できると考えられ、経営に大きな影響を与える要因は認められないため、安定した経営が継続できると考えられる。
　今後、耐用年数を迎える施設は増加してくることから、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phoneticPr fontId="5"/>
  </si>
  <si>
    <t>　経営の健全性については、①経常収支比率及び⑤料金回収率が平均的な水準を下回っているものの、ともに100％を超えていることから、収益性は確保されている。
　②累積欠損金比率については、累積欠損金が発生しておらず、経営の健全性は確保されている。
　③流動比率については、100％を大きく超えており、かつ、現金預金の比率が高いため、短期債務に対する支払能力も良好である。
　④企業債残高対給水収益比率については、施設の更新需要の高まりに応じてアセットマネジメントに基づく計画的な施設改良を実施していくことにより、今後、企業債残高はやや増える傾向にある。
　効率性については、⑦施設利用率が約50％と平均値より低くなっているものの、複数水源のバランスを考慮した運用により、渇水等にも安定供給が可能な施設となっている。
　⑧契約率は、平均値より高く、令和３年度は約89％となり微増の傾向にあることから、安定した収益に繋がっていると考えられる。
　⑥給水原価が平均値より高くなっているのは、使用水量と契約水量に乖離があり、施設利用率が低いためである。</t>
    <rPh sb="204" eb="206">
      <t>シセツ</t>
    </rPh>
    <rPh sb="207" eb="209">
      <t>コウシン</t>
    </rPh>
    <rPh sb="209" eb="211">
      <t>ジュヨウ</t>
    </rPh>
    <rPh sb="212" eb="213">
      <t>タカ</t>
    </rPh>
    <rPh sb="216" eb="217">
      <t>オウ</t>
    </rPh>
    <rPh sb="230" eb="231">
      <t>モト</t>
    </rPh>
    <rPh sb="233" eb="236">
      <t>ケイカクテキ</t>
    </rPh>
    <rPh sb="239" eb="241">
      <t>カイリョウ</t>
    </rPh>
    <rPh sb="242" eb="244">
      <t>ジッシ</t>
    </rPh>
    <phoneticPr fontId="5"/>
  </si>
  <si>
    <t>　①有形固定資産減価償却率は、類似団体の平均値より高く推移してきたが、令和２年度以降は類似団体の平均値を下回っている。これは、老朽化施設の更新を計画に進めるとともに、浄水場等の主要施設を耐震化したことで償却対象資産が増加したことによる。　
　②管路経年化率の伸びについては、布設年度の古い管路施設が、順次、法定耐用年数を迎えてきていることを示すものである。
　③管路更新率は、類似団体の平均値と同様に低い値となっている。これは、厚生労働省が示す実使用年数を考慮し、老朽化の程度や使用条件等を考慮して管路の更新を進めていることにより、法定耐用年数よりも更新の周期が長くなっていることによる。今後も、経営計画に基づき、老朽管路等の施設更新や耐震化を計画的に進めていく。</t>
    <rPh sb="40" eb="42">
      <t>イコウ</t>
    </rPh>
    <rPh sb="63" eb="66">
      <t>ロウキュウカ</t>
    </rPh>
    <rPh sb="66" eb="68">
      <t>シセツ</t>
    </rPh>
    <rPh sb="69" eb="71">
      <t>コウシン</t>
    </rPh>
    <rPh sb="75" eb="76">
      <t>スス</t>
    </rPh>
    <rPh sb="86" eb="87">
      <t>トウ</t>
    </rPh>
    <rPh sb="88" eb="90">
      <t>シュヨウ</t>
    </rPh>
    <rPh sb="90" eb="92">
      <t>シセツ</t>
    </rPh>
    <rPh sb="105" eb="107">
      <t>シサン</t>
    </rPh>
    <rPh sb="108" eb="11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</si>
</sst>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62.21</c:v>
                </c:pt>
                <c:pt idx="1">
                  <c:v>63.01</c:v>
                </c:pt>
                <c:pt idx="2">
                  <c:v>62.04</c:v>
                </c:pt>
                <c:pt idx="3">
                  <c:v>59.5</c:v>
                </c:pt>
                <c:pt idx="4">
                  <c:v>59.73</c:v>
                </c:pt>
              </c:numCache>
            </c:numRef>
          </c:val>
          <c:extLst>
            <c:ext xmlns:c16="http://schemas.microsoft.com/office/drawing/2014/chart" uri="{C3380CC4-5D6E-409C-BE32-E72D297353CC}">
              <c16:uniqueId val="{00000000-8B2C-4AC5-8089-6453ADB974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8B2C-4AC5-8089-6453ADB974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20-4BA0-BB8E-A17DF733C1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2720-4BA0-BB8E-A17DF733C19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107.93</c:v>
                </c:pt>
                <c:pt idx="1">
                  <c:v>109.53</c:v>
                </c:pt>
                <c:pt idx="2">
                  <c:v>106.49</c:v>
                </c:pt>
                <c:pt idx="3">
                  <c:v>106.28</c:v>
                </c:pt>
                <c:pt idx="4">
                  <c:v>107.22</c:v>
                </c:pt>
              </c:numCache>
            </c:numRef>
          </c:val>
          <c:extLst>
            <c:ext xmlns:c16="http://schemas.microsoft.com/office/drawing/2014/chart" uri="{C3380CC4-5D6E-409C-BE32-E72D297353CC}">
              <c16:uniqueId val="{00000000-97FB-49C1-A696-CCEEED97BE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97FB-49C1-A696-CCEEED97BE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54.13</c:v>
                </c:pt>
                <c:pt idx="1">
                  <c:v>55.78</c:v>
                </c:pt>
                <c:pt idx="2">
                  <c:v>56.07</c:v>
                </c:pt>
                <c:pt idx="3">
                  <c:v>57.89</c:v>
                </c:pt>
                <c:pt idx="4">
                  <c:v>58.1</c:v>
                </c:pt>
              </c:numCache>
            </c:numRef>
          </c:val>
          <c:extLst>
            <c:ext xmlns:c16="http://schemas.microsoft.com/office/drawing/2014/chart" uri="{C3380CC4-5D6E-409C-BE32-E72D297353CC}">
              <c16:uniqueId val="{00000000-6CDE-44E9-831F-0E72C2E3F5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6CDE-44E9-831F-0E72C2E3F5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0.13</c:v>
                </c:pt>
                <c:pt idx="1">
                  <c:v>0.13</c:v>
                </c:pt>
                <c:pt idx="2">
                  <c:v>0.48</c:v>
                </c:pt>
                <c:pt idx="3">
                  <c:v>0.2</c:v>
                </c:pt>
                <c:pt idx="4">
                  <c:v>0.51</c:v>
                </c:pt>
              </c:numCache>
            </c:numRef>
          </c:val>
          <c:extLst>
            <c:ext xmlns:c16="http://schemas.microsoft.com/office/drawing/2014/chart" uri="{C3380CC4-5D6E-409C-BE32-E72D297353CC}">
              <c16:uniqueId val="{00000000-39E0-4E5B-988E-42BC8522A6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39E0-4E5B-988E-42BC8522A6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575.79999999999995</c:v>
                </c:pt>
                <c:pt idx="1">
                  <c:v>527.77</c:v>
                </c:pt>
                <c:pt idx="2">
                  <c:v>534.04</c:v>
                </c:pt>
                <c:pt idx="3">
                  <c:v>610.78</c:v>
                </c:pt>
                <c:pt idx="4">
                  <c:v>527.73</c:v>
                </c:pt>
              </c:numCache>
            </c:numRef>
          </c:val>
          <c:extLst>
            <c:ext xmlns:c16="http://schemas.microsoft.com/office/drawing/2014/chart" uri="{C3380CC4-5D6E-409C-BE32-E72D297353CC}">
              <c16:uniqueId val="{00000000-9E18-4C73-9B50-057DC80A90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9E18-4C73-9B50-057DC80A90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234.8</c:v>
                </c:pt>
                <c:pt idx="1">
                  <c:v>274.10000000000002</c:v>
                </c:pt>
                <c:pt idx="2">
                  <c:v>335.02</c:v>
                </c:pt>
                <c:pt idx="3">
                  <c:v>370.85</c:v>
                </c:pt>
                <c:pt idx="4">
                  <c:v>381.04</c:v>
                </c:pt>
              </c:numCache>
            </c:numRef>
          </c:val>
          <c:extLst>
            <c:ext xmlns:c16="http://schemas.microsoft.com/office/drawing/2014/chart" uri="{C3380CC4-5D6E-409C-BE32-E72D297353CC}">
              <c16:uniqueId val="{00000000-2F64-42DD-9CB9-15DD56F0F1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2F64-42DD-9CB9-15DD56F0F1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104.5</c:v>
                </c:pt>
                <c:pt idx="1">
                  <c:v>106.36</c:v>
                </c:pt>
                <c:pt idx="2">
                  <c:v>102.56</c:v>
                </c:pt>
                <c:pt idx="3">
                  <c:v>102.19</c:v>
                </c:pt>
                <c:pt idx="4">
                  <c:v>103.14</c:v>
                </c:pt>
              </c:numCache>
            </c:numRef>
          </c:val>
          <c:extLst>
            <c:ext xmlns:c16="http://schemas.microsoft.com/office/drawing/2014/chart" uri="{C3380CC4-5D6E-409C-BE32-E72D297353CC}">
              <c16:uniqueId val="{00000000-FB25-4546-865A-9A8F186510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FB25-4546-865A-9A8F186510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22.86</c:v>
                </c:pt>
                <c:pt idx="1">
                  <c:v>22.58</c:v>
                </c:pt>
                <c:pt idx="2">
                  <c:v>23.32</c:v>
                </c:pt>
                <c:pt idx="3">
                  <c:v>23.55</c:v>
                </c:pt>
                <c:pt idx="4">
                  <c:v>23.41</c:v>
                </c:pt>
              </c:numCache>
            </c:numRef>
          </c:val>
          <c:extLst>
            <c:ext xmlns:c16="http://schemas.microsoft.com/office/drawing/2014/chart" uri="{C3380CC4-5D6E-409C-BE32-E72D297353CC}">
              <c16:uniqueId val="{00000000-07A9-481F-8AEF-8E3FDB01CF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07A9-481F-8AEF-8E3FDB01CF3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48.4</c:v>
                </c:pt>
                <c:pt idx="1">
                  <c:v>50.05</c:v>
                </c:pt>
                <c:pt idx="2">
                  <c:v>48.89</c:v>
                </c:pt>
                <c:pt idx="3">
                  <c:v>47.02</c:v>
                </c:pt>
                <c:pt idx="4">
                  <c:v>47.81</c:v>
                </c:pt>
              </c:numCache>
            </c:numRef>
          </c:val>
          <c:extLst>
            <c:ext xmlns:c16="http://schemas.microsoft.com/office/drawing/2014/chart" uri="{C3380CC4-5D6E-409C-BE32-E72D297353CC}">
              <c16:uniqueId val="{00000000-5C71-4614-BC63-4991F6D72E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5C71-4614-BC63-4991F6D72E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85.79</c:v>
                </c:pt>
                <c:pt idx="1">
                  <c:v>87.49</c:v>
                </c:pt>
                <c:pt idx="2">
                  <c:v>88.62</c:v>
                </c:pt>
                <c:pt idx="3">
                  <c:v>88.63</c:v>
                </c:pt>
                <c:pt idx="4">
                  <c:v>88.7</c:v>
                </c:pt>
              </c:numCache>
            </c:numRef>
          </c:val>
          <c:extLst>
            <c:ext xmlns:c16="http://schemas.microsoft.com/office/drawing/2014/chart" uri="{C3380CC4-5D6E-409C-BE32-E72D297353CC}">
              <c16:uniqueId val="{00000000-02C2-4077-BAC8-1E539BABCD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02C2-4077-BAC8-1E539BABCD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三重県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911500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4</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435815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78.3</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105</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808460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その他</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107.93</v>
      </c>
      <c r="Y32" s="121"/>
      <c r="Z32" s="121"/>
      <c r="AA32" s="121"/>
      <c r="AB32" s="121"/>
      <c r="AC32" s="121"/>
      <c r="AD32" s="121"/>
      <c r="AE32" s="121"/>
      <c r="AF32" s="121"/>
      <c r="AG32" s="121"/>
      <c r="AH32" s="121"/>
      <c r="AI32" s="121"/>
      <c r="AJ32" s="121"/>
      <c r="AK32" s="121"/>
      <c r="AL32" s="121"/>
      <c r="AM32" s="121"/>
      <c r="AN32" s="121"/>
      <c r="AO32" s="121"/>
      <c r="AP32" s="121"/>
      <c r="AQ32" s="122"/>
      <c r="AR32" s="120">
        <f>データ!U6</f>
        <v>109.53</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106.49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106.28</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107.22</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575.79999999999995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527.77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534.04</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610.78</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527.73</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234.8</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274.10000000000002</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335.02</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370.85</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381.04</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121.19</v>
      </c>
      <c r="Y33" s="121"/>
      <c r="Z33" s="121"/>
      <c r="AA33" s="121"/>
      <c r="AB33" s="121"/>
      <c r="AC33" s="121"/>
      <c r="AD33" s="121"/>
      <c r="AE33" s="121"/>
      <c r="AF33" s="121"/>
      <c r="AG33" s="121"/>
      <c r="AH33" s="121"/>
      <c r="AI33" s="121"/>
      <c r="AJ33" s="121"/>
      <c r="AK33" s="121"/>
      <c r="AL33" s="121"/>
      <c r="AM33" s="121"/>
      <c r="AN33" s="121"/>
      <c r="AO33" s="121"/>
      <c r="AP33" s="121"/>
      <c r="AQ33" s="122"/>
      <c r="AR33" s="120">
        <f>データ!Z6</f>
        <v>120.32</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119.89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119.93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118.4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18.82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17.88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16.670000000000002</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9.4700000000000006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11.03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379.14</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394.58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368.36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380.84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424.64</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242.57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235.79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227.51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225.72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217.8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104.5</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106.36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102.56</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102.19</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103.14</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22.86</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22.58</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23.32</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23.55</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23.41</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48.4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50.05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48.89</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47.02</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47.81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85.79</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87.49</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88.62</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88.63</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88.7</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119.17</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117.72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117.69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116.75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115.48</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16.8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17.07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17.22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17.440000000000001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57.69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58.56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57.96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56.81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79.2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80.540000000000006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80.08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79.69</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42" t="s">
        <v>104</v>
      </c>
      <c r="SN68" s="143"/>
      <c r="SO68" s="143"/>
      <c r="SP68" s="143"/>
      <c r="SQ68" s="143"/>
      <c r="SR68" s="143"/>
      <c r="SS68" s="143"/>
      <c r="ST68" s="143"/>
      <c r="SU68" s="143"/>
      <c r="SV68" s="143"/>
      <c r="SW68" s="143"/>
      <c r="SX68" s="143"/>
      <c r="SY68" s="143"/>
      <c r="SZ68" s="143"/>
      <c r="TA68" s="14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42"/>
      <c r="SN69" s="143"/>
      <c r="SO69" s="143"/>
      <c r="SP69" s="143"/>
      <c r="SQ69" s="143"/>
      <c r="SR69" s="143"/>
      <c r="SS69" s="143"/>
      <c r="ST69" s="143"/>
      <c r="SU69" s="143"/>
      <c r="SV69" s="143"/>
      <c r="SW69" s="143"/>
      <c r="SX69" s="143"/>
      <c r="SY69" s="143"/>
      <c r="SZ69" s="143"/>
      <c r="TA69" s="14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42"/>
      <c r="SN70" s="143"/>
      <c r="SO70" s="143"/>
      <c r="SP70" s="143"/>
      <c r="SQ70" s="143"/>
      <c r="SR70" s="143"/>
      <c r="SS70" s="143"/>
      <c r="ST70" s="143"/>
      <c r="SU70" s="143"/>
      <c r="SV70" s="143"/>
      <c r="SW70" s="143"/>
      <c r="SX70" s="143"/>
      <c r="SY70" s="143"/>
      <c r="SZ70" s="143"/>
      <c r="TA70" s="14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42"/>
      <c r="SN71" s="143"/>
      <c r="SO71" s="143"/>
      <c r="SP71" s="143"/>
      <c r="SQ71" s="143"/>
      <c r="SR71" s="143"/>
      <c r="SS71" s="143"/>
      <c r="ST71" s="143"/>
      <c r="SU71" s="143"/>
      <c r="SV71" s="143"/>
      <c r="SW71" s="143"/>
      <c r="SX71" s="143"/>
      <c r="SY71" s="143"/>
      <c r="SZ71" s="143"/>
      <c r="TA71" s="14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42"/>
      <c r="SN72" s="143"/>
      <c r="SO72" s="143"/>
      <c r="SP72" s="143"/>
      <c r="SQ72" s="143"/>
      <c r="SR72" s="143"/>
      <c r="SS72" s="143"/>
      <c r="ST72" s="143"/>
      <c r="SU72" s="143"/>
      <c r="SV72" s="143"/>
      <c r="SW72" s="143"/>
      <c r="SX72" s="143"/>
      <c r="SY72" s="143"/>
      <c r="SZ72" s="143"/>
      <c r="TA72" s="14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42"/>
      <c r="SN73" s="143"/>
      <c r="SO73" s="143"/>
      <c r="SP73" s="143"/>
      <c r="SQ73" s="143"/>
      <c r="SR73" s="143"/>
      <c r="SS73" s="143"/>
      <c r="ST73" s="143"/>
      <c r="SU73" s="143"/>
      <c r="SV73" s="143"/>
      <c r="SW73" s="143"/>
      <c r="SX73" s="143"/>
      <c r="SY73" s="143"/>
      <c r="SZ73" s="143"/>
      <c r="TA73" s="14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42"/>
      <c r="SN74" s="143"/>
      <c r="SO74" s="143"/>
      <c r="SP74" s="143"/>
      <c r="SQ74" s="143"/>
      <c r="SR74" s="143"/>
      <c r="SS74" s="143"/>
      <c r="ST74" s="143"/>
      <c r="SU74" s="143"/>
      <c r="SV74" s="143"/>
      <c r="SW74" s="143"/>
      <c r="SX74" s="143"/>
      <c r="SY74" s="143"/>
      <c r="SZ74" s="143"/>
      <c r="TA74" s="14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42"/>
      <c r="SN75" s="143"/>
      <c r="SO75" s="143"/>
      <c r="SP75" s="143"/>
      <c r="SQ75" s="143"/>
      <c r="SR75" s="143"/>
      <c r="SS75" s="143"/>
      <c r="ST75" s="143"/>
      <c r="SU75" s="143"/>
      <c r="SV75" s="143"/>
      <c r="SW75" s="143"/>
      <c r="SX75" s="143"/>
      <c r="SY75" s="143"/>
      <c r="SZ75" s="143"/>
      <c r="TA75" s="14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42"/>
      <c r="SN76" s="143"/>
      <c r="SO76" s="143"/>
      <c r="SP76" s="143"/>
      <c r="SQ76" s="143"/>
      <c r="SR76" s="143"/>
      <c r="SS76" s="143"/>
      <c r="ST76" s="143"/>
      <c r="SU76" s="143"/>
      <c r="SV76" s="143"/>
      <c r="SW76" s="143"/>
      <c r="SX76" s="143"/>
      <c r="SY76" s="143"/>
      <c r="SZ76" s="143"/>
      <c r="TA76" s="14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42"/>
      <c r="SN77" s="143"/>
      <c r="SO77" s="143"/>
      <c r="SP77" s="143"/>
      <c r="SQ77" s="143"/>
      <c r="SR77" s="143"/>
      <c r="SS77" s="143"/>
      <c r="ST77" s="143"/>
      <c r="SU77" s="143"/>
      <c r="SV77" s="143"/>
      <c r="SW77" s="143"/>
      <c r="SX77" s="143"/>
      <c r="SY77" s="143"/>
      <c r="SZ77" s="143"/>
      <c r="TA77" s="14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42"/>
      <c r="SN78" s="143"/>
      <c r="SO78" s="143"/>
      <c r="SP78" s="143"/>
      <c r="SQ78" s="143"/>
      <c r="SR78" s="143"/>
      <c r="SS78" s="143"/>
      <c r="ST78" s="143"/>
      <c r="SU78" s="143"/>
      <c r="SV78" s="143"/>
      <c r="SW78" s="143"/>
      <c r="SX78" s="143"/>
      <c r="SY78" s="143"/>
      <c r="SZ78" s="143"/>
      <c r="TA78" s="144"/>
    </row>
    <row r="79" spans="1:521" ht="13.5" customHeight="1" x14ac:dyDescent="0.15">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42"/>
      <c r="SN79" s="143"/>
      <c r="SO79" s="143"/>
      <c r="SP79" s="143"/>
      <c r="SQ79" s="143"/>
      <c r="SR79" s="143"/>
      <c r="SS79" s="143"/>
      <c r="ST79" s="143"/>
      <c r="SU79" s="143"/>
      <c r="SV79" s="143"/>
      <c r="SW79" s="143"/>
      <c r="SX79" s="143"/>
      <c r="SY79" s="143"/>
      <c r="SZ79" s="143"/>
      <c r="TA79" s="144"/>
    </row>
    <row r="80" spans="1:521" ht="13.5" customHeight="1" x14ac:dyDescent="0.15">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62.21</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63.01</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62.04</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59.5</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59.73</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54.13</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55.78</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56.07</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57.89</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58.1</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0.13</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0.13</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0.48</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0.2</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0.51</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42"/>
      <c r="SN80" s="143"/>
      <c r="SO80" s="143"/>
      <c r="SP80" s="143"/>
      <c r="SQ80" s="143"/>
      <c r="SR80" s="143"/>
      <c r="SS80" s="143"/>
      <c r="ST80" s="143"/>
      <c r="SU80" s="143"/>
      <c r="SV80" s="143"/>
      <c r="SW80" s="143"/>
      <c r="SX80" s="143"/>
      <c r="SY80" s="143"/>
      <c r="SZ80" s="143"/>
      <c r="TA80" s="144"/>
    </row>
    <row r="81" spans="1:521" ht="13.5" customHeight="1" x14ac:dyDescent="0.15">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58.88</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59.48</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60.09</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60.35</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61.07</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43.44</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48.09</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50.93</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52.07</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50.36</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0.21</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0.13</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0.22</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0.5</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0.2</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42"/>
      <c r="SN81" s="143"/>
      <c r="SO81" s="143"/>
      <c r="SP81" s="143"/>
      <c r="SQ81" s="143"/>
      <c r="SR81" s="143"/>
      <c r="SS81" s="143"/>
      <c r="ST81" s="143"/>
      <c r="SU81" s="143"/>
      <c r="SV81" s="143"/>
      <c r="SW81" s="143"/>
      <c r="SX81" s="143"/>
      <c r="SY81" s="143"/>
      <c r="SZ81" s="143"/>
      <c r="TA81" s="14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42"/>
      <c r="SN82" s="143"/>
      <c r="SO82" s="143"/>
      <c r="SP82" s="143"/>
      <c r="SQ82" s="143"/>
      <c r="SR82" s="143"/>
      <c r="SS82" s="143"/>
      <c r="ST82" s="143"/>
      <c r="SU82" s="143"/>
      <c r="SV82" s="143"/>
      <c r="SW82" s="143"/>
      <c r="SX82" s="143"/>
      <c r="SY82" s="143"/>
      <c r="SZ82" s="143"/>
      <c r="TA82" s="14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2"/>
      <c r="SN83" s="143"/>
      <c r="SO83" s="143"/>
      <c r="SP83" s="143"/>
      <c r="SQ83" s="143"/>
      <c r="SR83" s="143"/>
      <c r="SS83" s="143"/>
      <c r="ST83" s="143"/>
      <c r="SU83" s="143"/>
      <c r="SV83" s="143"/>
      <c r="SW83" s="143"/>
      <c r="SX83" s="143"/>
      <c r="SY83" s="143"/>
      <c r="SZ83" s="143"/>
      <c r="TA83" s="14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2"/>
      <c r="SN84" s="143"/>
      <c r="SO84" s="143"/>
      <c r="SP84" s="143"/>
      <c r="SQ84" s="143"/>
      <c r="SR84" s="143"/>
      <c r="SS84" s="143"/>
      <c r="ST84" s="143"/>
      <c r="SU84" s="143"/>
      <c r="SV84" s="143"/>
      <c r="SW84" s="143"/>
      <c r="SX84" s="143"/>
      <c r="SY84" s="143"/>
      <c r="SZ84" s="143"/>
      <c r="TA84" s="14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5"/>
      <c r="SN85" s="146"/>
      <c r="SO85" s="146"/>
      <c r="SP85" s="146"/>
      <c r="SQ85" s="146"/>
      <c r="SR85" s="146"/>
      <c r="SS85" s="146"/>
      <c r="ST85" s="146"/>
      <c r="SU85" s="146"/>
      <c r="SV85" s="146"/>
      <c r="SW85" s="146"/>
      <c r="SX85" s="146"/>
      <c r="SY85" s="146"/>
      <c r="SZ85" s="146"/>
      <c r="TA85" s="14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8" t="str">
        <f>データ!AD6</f>
        <v>【117.41】</v>
      </c>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t="str">
        <f>データ!AO6</f>
        <v>【23.68】</v>
      </c>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t="str">
        <f>データ!AZ6</f>
        <v>【462.72】</v>
      </c>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t="str">
        <f>データ!BK6</f>
        <v>【233.92】</v>
      </c>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t="str">
        <f>データ!BV6</f>
        <v>【112.31】</v>
      </c>
      <c r="DH90" s="148"/>
      <c r="DI90" s="148"/>
      <c r="DJ90" s="148"/>
      <c r="DK90" s="148"/>
      <c r="DL90" s="148"/>
      <c r="DM90" s="148"/>
      <c r="DN90" s="148"/>
      <c r="DO90" s="148"/>
      <c r="DP90" s="148"/>
      <c r="DQ90" s="148"/>
      <c r="DR90" s="148"/>
      <c r="DS90" s="148"/>
      <c r="DT90" s="148"/>
      <c r="DU90" s="148"/>
      <c r="DV90" s="148"/>
      <c r="DW90" s="148"/>
      <c r="DX90" s="148"/>
      <c r="DY90" s="148"/>
      <c r="DZ90" s="148"/>
      <c r="EA90" s="148"/>
      <c r="EB90" s="148"/>
      <c r="EC90" s="148"/>
      <c r="ED90" s="148"/>
      <c r="EE90" s="148"/>
      <c r="EF90" s="148"/>
      <c r="EG90" s="148"/>
      <c r="EH90" s="148" t="str">
        <f>データ!CG6</f>
        <v>【19.07】</v>
      </c>
      <c r="EI90" s="148"/>
      <c r="EJ90" s="148"/>
      <c r="EK90" s="148"/>
      <c r="EL90" s="148"/>
      <c r="EM90" s="148"/>
      <c r="EN90" s="148"/>
      <c r="EO90" s="148"/>
      <c r="EP90" s="148"/>
      <c r="EQ90" s="148"/>
      <c r="ER90" s="148"/>
      <c r="ES90" s="148"/>
      <c r="ET90" s="148"/>
      <c r="EU90" s="148"/>
      <c r="EV90" s="148"/>
      <c r="EW90" s="148"/>
      <c r="EX90" s="148"/>
      <c r="EY90" s="148"/>
      <c r="EZ90" s="148"/>
      <c r="FA90" s="148"/>
      <c r="FB90" s="148"/>
      <c r="FC90" s="148"/>
      <c r="FD90" s="148"/>
      <c r="FE90" s="148"/>
      <c r="FF90" s="148"/>
      <c r="FG90" s="148"/>
      <c r="FH90" s="148"/>
      <c r="FI90" s="148" t="str">
        <f>データ!CR6</f>
        <v>【54.01】</v>
      </c>
      <c r="FJ90" s="149"/>
      <c r="FK90" s="149"/>
      <c r="FL90" s="149"/>
      <c r="FM90" s="149"/>
      <c r="FN90" s="149"/>
      <c r="FO90" s="149"/>
      <c r="FP90" s="149"/>
      <c r="FQ90" s="149"/>
      <c r="FR90" s="149"/>
      <c r="FS90" s="149"/>
      <c r="FT90" s="149"/>
      <c r="FU90" s="149"/>
      <c r="FV90" s="149"/>
      <c r="FW90" s="149"/>
      <c r="FX90" s="149"/>
      <c r="FY90" s="149"/>
      <c r="FZ90" s="149"/>
      <c r="GA90" s="149"/>
      <c r="GB90" s="149"/>
      <c r="GC90" s="149"/>
      <c r="GD90" s="149"/>
      <c r="GE90" s="149"/>
      <c r="GF90" s="149"/>
      <c r="GG90" s="149"/>
      <c r="GH90" s="149"/>
      <c r="GI90" s="149"/>
      <c r="GJ90" s="148" t="str">
        <f>データ!DC6</f>
        <v>【76.67】</v>
      </c>
      <c r="GK90" s="149"/>
      <c r="GL90" s="149"/>
      <c r="GM90" s="149"/>
      <c r="GN90" s="149"/>
      <c r="GO90" s="149"/>
      <c r="GP90" s="149"/>
      <c r="GQ90" s="149"/>
      <c r="GR90" s="149"/>
      <c r="GS90" s="149"/>
      <c r="GT90" s="149"/>
      <c r="GU90" s="149"/>
      <c r="GV90" s="149"/>
      <c r="GW90" s="149"/>
      <c r="GX90" s="149"/>
      <c r="GY90" s="149"/>
      <c r="GZ90" s="149"/>
      <c r="HA90" s="149"/>
      <c r="HB90" s="149"/>
      <c r="HC90" s="149"/>
      <c r="HD90" s="149"/>
      <c r="HE90" s="149"/>
      <c r="HF90" s="149"/>
      <c r="HG90" s="149"/>
      <c r="HH90" s="149"/>
      <c r="HI90" s="149"/>
      <c r="HJ90" s="149"/>
      <c r="HK90" s="148" t="str">
        <f>データ!DN6</f>
        <v>【60.20】</v>
      </c>
      <c r="HL90" s="149"/>
      <c r="HM90" s="149"/>
      <c r="HN90" s="149"/>
      <c r="HO90" s="149"/>
      <c r="HP90" s="149"/>
      <c r="HQ90" s="149"/>
      <c r="HR90" s="149"/>
      <c r="HS90" s="149"/>
      <c r="HT90" s="149"/>
      <c r="HU90" s="149"/>
      <c r="HV90" s="149"/>
      <c r="HW90" s="149"/>
      <c r="HX90" s="149"/>
      <c r="HY90" s="149"/>
      <c r="HZ90" s="149"/>
      <c r="IA90" s="149"/>
      <c r="IB90" s="149"/>
      <c r="IC90" s="149"/>
      <c r="ID90" s="149"/>
      <c r="IE90" s="149"/>
      <c r="IF90" s="149"/>
      <c r="IG90" s="149"/>
      <c r="IH90" s="149"/>
      <c r="II90" s="149"/>
      <c r="IJ90" s="149"/>
      <c r="IK90" s="149"/>
      <c r="IL90" s="148" t="str">
        <f>データ!DY6</f>
        <v>【48.27】</v>
      </c>
      <c r="IM90" s="149"/>
      <c r="IN90" s="149"/>
      <c r="IO90" s="149"/>
      <c r="IP90" s="149"/>
      <c r="IQ90" s="149"/>
      <c r="IR90" s="149"/>
      <c r="IS90" s="149"/>
      <c r="IT90" s="149"/>
      <c r="IU90" s="149"/>
      <c r="IV90" s="149"/>
      <c r="IW90" s="149"/>
      <c r="IX90" s="149"/>
      <c r="IY90" s="149"/>
      <c r="IZ90" s="149"/>
      <c r="JA90" s="149"/>
      <c r="JB90" s="149"/>
      <c r="JC90" s="149"/>
      <c r="JD90" s="149"/>
      <c r="JE90" s="149"/>
      <c r="JF90" s="149"/>
      <c r="JG90" s="149"/>
      <c r="JH90" s="149"/>
      <c r="JI90" s="149"/>
      <c r="JJ90" s="149"/>
      <c r="JK90" s="149"/>
      <c r="JL90" s="149"/>
      <c r="JM90" s="148" t="str">
        <f>データ!EJ6</f>
        <v>【0.22】</v>
      </c>
      <c r="JN90" s="149"/>
      <c r="JO90" s="149"/>
      <c r="JP90" s="149"/>
      <c r="JQ90" s="149"/>
      <c r="JR90" s="149"/>
      <c r="JS90" s="149"/>
      <c r="JT90" s="149"/>
      <c r="JU90" s="149"/>
      <c r="JV90" s="149"/>
      <c r="JW90" s="149"/>
      <c r="JX90" s="149"/>
      <c r="JY90" s="149"/>
      <c r="JZ90" s="149"/>
      <c r="KA90" s="149"/>
      <c r="KB90" s="149"/>
      <c r="KC90" s="149"/>
      <c r="KD90" s="149"/>
      <c r="KE90" s="149"/>
      <c r="KF90" s="149"/>
      <c r="KG90" s="149"/>
      <c r="KH90" s="149"/>
      <c r="KI90" s="149"/>
      <c r="KJ90" s="149"/>
      <c r="KK90" s="149"/>
      <c r="KL90" s="149"/>
      <c r="KM90" s="149"/>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4yj4f7JkyiFhAz1WFomYkDdWTI/qd95iuXmmezV4VyjF3evY2okF0XUdBDHFo5JjPgiDSUog8aUm4H5TR3xLTw==" saltValue="DoN+ouCY+AMy/2FUu+X9x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topLeftCell="DA1" workbookViewId="0">
      <selection activeCell="DJ32" sqref="DJ32"/>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15">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107.93</v>
      </c>
      <c r="U6" s="35">
        <f>U7</f>
        <v>109.53</v>
      </c>
      <c r="V6" s="35">
        <f>V7</f>
        <v>106.49</v>
      </c>
      <c r="W6" s="35">
        <f>W7</f>
        <v>106.28</v>
      </c>
      <c r="X6" s="35">
        <f t="shared" si="3"/>
        <v>107.22</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575.79999999999995</v>
      </c>
      <c r="AQ6" s="35">
        <f>AQ7</f>
        <v>527.77</v>
      </c>
      <c r="AR6" s="35">
        <f>AR7</f>
        <v>534.04</v>
      </c>
      <c r="AS6" s="35">
        <f>AS7</f>
        <v>610.78</v>
      </c>
      <c r="AT6" s="35">
        <f t="shared" si="3"/>
        <v>527.73</v>
      </c>
      <c r="AU6" s="35">
        <f t="shared" si="3"/>
        <v>379.14</v>
      </c>
      <c r="AV6" s="35">
        <f t="shared" si="3"/>
        <v>394.58</v>
      </c>
      <c r="AW6" s="35">
        <f t="shared" si="3"/>
        <v>368.36</v>
      </c>
      <c r="AX6" s="35">
        <f t="shared" si="3"/>
        <v>380.84</v>
      </c>
      <c r="AY6" s="35">
        <f t="shared" si="3"/>
        <v>424.64</v>
      </c>
      <c r="AZ6" s="33" t="str">
        <f>IF(AZ7="-","【-】","【"&amp;SUBSTITUTE(TEXT(AZ7,"#,##0.00"),"-","△")&amp;"】")</f>
        <v>【462.72】</v>
      </c>
      <c r="BA6" s="35">
        <f t="shared" si="3"/>
        <v>234.8</v>
      </c>
      <c r="BB6" s="35">
        <f>BB7</f>
        <v>274.10000000000002</v>
      </c>
      <c r="BC6" s="35">
        <f>BC7</f>
        <v>335.02</v>
      </c>
      <c r="BD6" s="35">
        <f>BD7</f>
        <v>370.85</v>
      </c>
      <c r="BE6" s="35">
        <f t="shared" si="3"/>
        <v>381.04</v>
      </c>
      <c r="BF6" s="35">
        <f t="shared" si="3"/>
        <v>242.57</v>
      </c>
      <c r="BG6" s="35">
        <f t="shared" si="3"/>
        <v>235.79</v>
      </c>
      <c r="BH6" s="35">
        <f t="shared" si="3"/>
        <v>227.51</v>
      </c>
      <c r="BI6" s="35">
        <f t="shared" si="3"/>
        <v>225.72</v>
      </c>
      <c r="BJ6" s="35">
        <f t="shared" si="3"/>
        <v>217.8</v>
      </c>
      <c r="BK6" s="33" t="str">
        <f>IF(BK7="-","【-】","【"&amp;SUBSTITUTE(TEXT(BK7,"#,##0.00"),"-","△")&amp;"】")</f>
        <v>【233.92】</v>
      </c>
      <c r="BL6" s="35">
        <f t="shared" si="3"/>
        <v>104.5</v>
      </c>
      <c r="BM6" s="35">
        <f>BM7</f>
        <v>106.36</v>
      </c>
      <c r="BN6" s="35">
        <f>BN7</f>
        <v>102.56</v>
      </c>
      <c r="BO6" s="35">
        <f>BO7</f>
        <v>102.19</v>
      </c>
      <c r="BP6" s="35">
        <f t="shared" si="3"/>
        <v>103.14</v>
      </c>
      <c r="BQ6" s="35">
        <f t="shared" si="3"/>
        <v>119.17</v>
      </c>
      <c r="BR6" s="35">
        <f t="shared" si="3"/>
        <v>117.72</v>
      </c>
      <c r="BS6" s="35">
        <f t="shared" si="3"/>
        <v>117.69</v>
      </c>
      <c r="BT6" s="35">
        <f t="shared" si="3"/>
        <v>116.75</v>
      </c>
      <c r="BU6" s="35">
        <f t="shared" si="3"/>
        <v>115.48</v>
      </c>
      <c r="BV6" s="33" t="str">
        <f>IF(BV7="-","【-】","【"&amp;SUBSTITUTE(TEXT(BV7,"#,##0.00"),"-","△")&amp;"】")</f>
        <v>【112.31】</v>
      </c>
      <c r="BW6" s="35">
        <f t="shared" si="3"/>
        <v>22.86</v>
      </c>
      <c r="BX6" s="35">
        <f>BX7</f>
        <v>22.58</v>
      </c>
      <c r="BY6" s="35">
        <f>BY7</f>
        <v>23.32</v>
      </c>
      <c r="BZ6" s="35">
        <f>BZ7</f>
        <v>23.55</v>
      </c>
      <c r="CA6" s="35">
        <f t="shared" si="3"/>
        <v>23.41</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48.4</v>
      </c>
      <c r="CI6" s="35">
        <f>CI7</f>
        <v>50.05</v>
      </c>
      <c r="CJ6" s="35">
        <f>CJ7</f>
        <v>48.89</v>
      </c>
      <c r="CK6" s="35">
        <f>CK7</f>
        <v>47.02</v>
      </c>
      <c r="CL6" s="35">
        <f t="shared" si="5"/>
        <v>47.81</v>
      </c>
      <c r="CM6" s="35">
        <f t="shared" si="5"/>
        <v>57.69</v>
      </c>
      <c r="CN6" s="35">
        <f t="shared" si="5"/>
        <v>58.56</v>
      </c>
      <c r="CO6" s="35">
        <f t="shared" si="5"/>
        <v>57.96</v>
      </c>
      <c r="CP6" s="35">
        <f t="shared" si="5"/>
        <v>56</v>
      </c>
      <c r="CQ6" s="35">
        <f t="shared" si="5"/>
        <v>56.81</v>
      </c>
      <c r="CR6" s="33" t="str">
        <f>IF(CR7="-","【-】","【"&amp;SUBSTITUTE(TEXT(CR7,"#,##0.00"),"-","△")&amp;"】")</f>
        <v>【54.01】</v>
      </c>
      <c r="CS6" s="35">
        <f t="shared" ref="CS6:DB6" si="6">CS7</f>
        <v>85.79</v>
      </c>
      <c r="CT6" s="35">
        <f>CT7</f>
        <v>87.49</v>
      </c>
      <c r="CU6" s="35">
        <f>CU7</f>
        <v>88.62</v>
      </c>
      <c r="CV6" s="35">
        <f>CV7</f>
        <v>88.63</v>
      </c>
      <c r="CW6" s="35">
        <f t="shared" si="6"/>
        <v>88.7</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62.21</v>
      </c>
      <c r="DE6" s="35">
        <f>DE7</f>
        <v>63.01</v>
      </c>
      <c r="DF6" s="35">
        <f>DF7</f>
        <v>62.04</v>
      </c>
      <c r="DG6" s="35">
        <f>DG7</f>
        <v>59.5</v>
      </c>
      <c r="DH6" s="35">
        <f t="shared" si="7"/>
        <v>59.73</v>
      </c>
      <c r="DI6" s="35">
        <f t="shared" si="7"/>
        <v>58.88</v>
      </c>
      <c r="DJ6" s="35">
        <f t="shared" si="7"/>
        <v>59.48</v>
      </c>
      <c r="DK6" s="35">
        <f t="shared" si="7"/>
        <v>60.09</v>
      </c>
      <c r="DL6" s="35">
        <f t="shared" si="7"/>
        <v>60.35</v>
      </c>
      <c r="DM6" s="35">
        <f t="shared" si="7"/>
        <v>61.07</v>
      </c>
      <c r="DN6" s="33" t="str">
        <f>IF(DN7="-","【-】","【"&amp;SUBSTITUTE(TEXT(DN7,"#,##0.00"),"-","△")&amp;"】")</f>
        <v>【60.20】</v>
      </c>
      <c r="DO6" s="35">
        <f t="shared" ref="DO6:DX6" si="8">DO7</f>
        <v>54.13</v>
      </c>
      <c r="DP6" s="35">
        <f>DP7</f>
        <v>55.78</v>
      </c>
      <c r="DQ6" s="35">
        <f>DQ7</f>
        <v>56.07</v>
      </c>
      <c r="DR6" s="35">
        <f>DR7</f>
        <v>57.89</v>
      </c>
      <c r="DS6" s="35">
        <f t="shared" si="8"/>
        <v>58.1</v>
      </c>
      <c r="DT6" s="35">
        <f t="shared" si="8"/>
        <v>43.44</v>
      </c>
      <c r="DU6" s="35">
        <f t="shared" si="8"/>
        <v>48.09</v>
      </c>
      <c r="DV6" s="35">
        <f t="shared" si="8"/>
        <v>50.93</v>
      </c>
      <c r="DW6" s="35">
        <f t="shared" si="8"/>
        <v>52.07</v>
      </c>
      <c r="DX6" s="35">
        <f t="shared" si="8"/>
        <v>50.36</v>
      </c>
      <c r="DY6" s="33" t="str">
        <f>IF(DY7="-","【-】","【"&amp;SUBSTITUTE(TEXT(DY7,"#,##0.00"),"-","△")&amp;"】")</f>
        <v>【48.27】</v>
      </c>
      <c r="DZ6" s="35">
        <f t="shared" ref="DZ6:EI6" si="9">DZ7</f>
        <v>0.13</v>
      </c>
      <c r="EA6" s="35">
        <f>EA7</f>
        <v>0.13</v>
      </c>
      <c r="EB6" s="35">
        <f>EB7</f>
        <v>0.48</v>
      </c>
      <c r="EC6" s="35">
        <f>EC7</f>
        <v>0.2</v>
      </c>
      <c r="ED6" s="35">
        <f t="shared" si="9"/>
        <v>0.51</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911500</v>
      </c>
      <c r="L7" s="37" t="s">
        <v>96</v>
      </c>
      <c r="M7" s="38">
        <v>4</v>
      </c>
      <c r="N7" s="38">
        <v>435815</v>
      </c>
      <c r="O7" s="39" t="s">
        <v>97</v>
      </c>
      <c r="P7" s="39">
        <v>78.3</v>
      </c>
      <c r="Q7" s="38">
        <v>105</v>
      </c>
      <c r="R7" s="38">
        <v>808460</v>
      </c>
      <c r="S7" s="37" t="s">
        <v>98</v>
      </c>
      <c r="T7" s="40">
        <v>107.93</v>
      </c>
      <c r="U7" s="40">
        <v>109.53</v>
      </c>
      <c r="V7" s="40">
        <v>106.49</v>
      </c>
      <c r="W7" s="40">
        <v>106.28</v>
      </c>
      <c r="X7" s="40">
        <v>107.22</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575.79999999999995</v>
      </c>
      <c r="AQ7" s="40">
        <v>527.77</v>
      </c>
      <c r="AR7" s="40">
        <v>534.04</v>
      </c>
      <c r="AS7" s="40">
        <v>610.78</v>
      </c>
      <c r="AT7" s="40">
        <v>527.73</v>
      </c>
      <c r="AU7" s="40">
        <v>379.14</v>
      </c>
      <c r="AV7" s="40">
        <v>394.58</v>
      </c>
      <c r="AW7" s="40">
        <v>368.36</v>
      </c>
      <c r="AX7" s="40">
        <v>380.84</v>
      </c>
      <c r="AY7" s="40">
        <v>424.64</v>
      </c>
      <c r="AZ7" s="40">
        <v>462.72</v>
      </c>
      <c r="BA7" s="40">
        <v>234.8</v>
      </c>
      <c r="BB7" s="40">
        <v>274.10000000000002</v>
      </c>
      <c r="BC7" s="40">
        <v>335.02</v>
      </c>
      <c r="BD7" s="40">
        <v>370.85</v>
      </c>
      <c r="BE7" s="40">
        <v>381.04</v>
      </c>
      <c r="BF7" s="40">
        <v>242.57</v>
      </c>
      <c r="BG7" s="40">
        <v>235.79</v>
      </c>
      <c r="BH7" s="40">
        <v>227.51</v>
      </c>
      <c r="BI7" s="40">
        <v>225.72</v>
      </c>
      <c r="BJ7" s="40">
        <v>217.8</v>
      </c>
      <c r="BK7" s="40">
        <v>233.92</v>
      </c>
      <c r="BL7" s="40">
        <v>104.5</v>
      </c>
      <c r="BM7" s="40">
        <v>106.36</v>
      </c>
      <c r="BN7" s="40">
        <v>102.56</v>
      </c>
      <c r="BO7" s="40">
        <v>102.19</v>
      </c>
      <c r="BP7" s="40">
        <v>103.14</v>
      </c>
      <c r="BQ7" s="40">
        <v>119.17</v>
      </c>
      <c r="BR7" s="40">
        <v>117.72</v>
      </c>
      <c r="BS7" s="40">
        <v>117.69</v>
      </c>
      <c r="BT7" s="40">
        <v>116.75</v>
      </c>
      <c r="BU7" s="40">
        <v>115.48</v>
      </c>
      <c r="BV7" s="40">
        <v>112.31</v>
      </c>
      <c r="BW7" s="40">
        <v>22.86</v>
      </c>
      <c r="BX7" s="40">
        <v>22.58</v>
      </c>
      <c r="BY7" s="40">
        <v>23.32</v>
      </c>
      <c r="BZ7" s="40">
        <v>23.55</v>
      </c>
      <c r="CA7" s="40">
        <v>23.41</v>
      </c>
      <c r="CB7" s="40">
        <v>16.8</v>
      </c>
      <c r="CC7" s="40">
        <v>17.03</v>
      </c>
      <c r="CD7" s="40">
        <v>17.07</v>
      </c>
      <c r="CE7" s="40">
        <v>17.22</v>
      </c>
      <c r="CF7" s="40">
        <v>17.440000000000001</v>
      </c>
      <c r="CG7" s="40">
        <v>19.07</v>
      </c>
      <c r="CH7" s="40">
        <v>48.4</v>
      </c>
      <c r="CI7" s="40">
        <v>50.05</v>
      </c>
      <c r="CJ7" s="40">
        <v>48.89</v>
      </c>
      <c r="CK7" s="40">
        <v>47.02</v>
      </c>
      <c r="CL7" s="40">
        <v>47.81</v>
      </c>
      <c r="CM7" s="40">
        <v>57.69</v>
      </c>
      <c r="CN7" s="40">
        <v>58.56</v>
      </c>
      <c r="CO7" s="40">
        <v>57.96</v>
      </c>
      <c r="CP7" s="40">
        <v>56</v>
      </c>
      <c r="CQ7" s="40">
        <v>56.81</v>
      </c>
      <c r="CR7" s="40">
        <v>54.01</v>
      </c>
      <c r="CS7" s="40">
        <v>85.79</v>
      </c>
      <c r="CT7" s="40">
        <v>87.49</v>
      </c>
      <c r="CU7" s="40">
        <v>88.62</v>
      </c>
      <c r="CV7" s="40">
        <v>88.63</v>
      </c>
      <c r="CW7" s="40">
        <v>88.7</v>
      </c>
      <c r="CX7" s="40">
        <v>79.2</v>
      </c>
      <c r="CY7" s="40">
        <v>80.5</v>
      </c>
      <c r="CZ7" s="40">
        <v>80.540000000000006</v>
      </c>
      <c r="DA7" s="40">
        <v>80.08</v>
      </c>
      <c r="DB7" s="40">
        <v>79.69</v>
      </c>
      <c r="DC7" s="40">
        <v>76.67</v>
      </c>
      <c r="DD7" s="40">
        <v>62.21</v>
      </c>
      <c r="DE7" s="40">
        <v>63.01</v>
      </c>
      <c r="DF7" s="40">
        <v>62.04</v>
      </c>
      <c r="DG7" s="40">
        <v>59.5</v>
      </c>
      <c r="DH7" s="40">
        <v>59.73</v>
      </c>
      <c r="DI7" s="40">
        <v>58.88</v>
      </c>
      <c r="DJ7" s="40">
        <v>59.48</v>
      </c>
      <c r="DK7" s="40">
        <v>60.09</v>
      </c>
      <c r="DL7" s="40">
        <v>60.35</v>
      </c>
      <c r="DM7" s="40">
        <v>61.07</v>
      </c>
      <c r="DN7" s="40">
        <v>60.2</v>
      </c>
      <c r="DO7" s="40">
        <v>54.13</v>
      </c>
      <c r="DP7" s="40">
        <v>55.78</v>
      </c>
      <c r="DQ7" s="40">
        <v>56.07</v>
      </c>
      <c r="DR7" s="40">
        <v>57.89</v>
      </c>
      <c r="DS7" s="40">
        <v>58.1</v>
      </c>
      <c r="DT7" s="40">
        <v>43.44</v>
      </c>
      <c r="DU7" s="40">
        <v>48.09</v>
      </c>
      <c r="DV7" s="40">
        <v>50.93</v>
      </c>
      <c r="DW7" s="40">
        <v>52.07</v>
      </c>
      <c r="DX7" s="40">
        <v>50.36</v>
      </c>
      <c r="DY7" s="40">
        <v>48.27</v>
      </c>
      <c r="DZ7" s="40">
        <v>0.13</v>
      </c>
      <c r="EA7" s="40">
        <v>0.13</v>
      </c>
      <c r="EB7" s="40">
        <v>0.48</v>
      </c>
      <c r="EC7" s="40">
        <v>0.2</v>
      </c>
      <c r="ED7" s="40">
        <v>0.51</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107.93</v>
      </c>
      <c r="V11" s="48">
        <f>IF(U6="-",NA(),U6)</f>
        <v>109.53</v>
      </c>
      <c r="W11" s="48">
        <f>IF(V6="-",NA(),V6)</f>
        <v>106.49</v>
      </c>
      <c r="X11" s="48">
        <f>IF(W6="-",NA(),W6)</f>
        <v>106.28</v>
      </c>
      <c r="Y11" s="48">
        <f>IF(X6="-",NA(),X6)</f>
        <v>107.22</v>
      </c>
      <c r="AE11" s="47" t="s">
        <v>23</v>
      </c>
      <c r="AF11" s="48">
        <f>IF(AE6="-",NA(),AE6)</f>
        <v>0</v>
      </c>
      <c r="AG11" s="48">
        <f>IF(AF6="-",NA(),AF6)</f>
        <v>0</v>
      </c>
      <c r="AH11" s="48">
        <f>IF(AG6="-",NA(),AG6)</f>
        <v>0</v>
      </c>
      <c r="AI11" s="48">
        <f>IF(AH6="-",NA(),AH6)</f>
        <v>0</v>
      </c>
      <c r="AJ11" s="48">
        <f>IF(AI6="-",NA(),AI6)</f>
        <v>0</v>
      </c>
      <c r="AP11" s="47" t="s">
        <v>23</v>
      </c>
      <c r="AQ11" s="48">
        <f>IF(AP6="-",NA(),AP6)</f>
        <v>575.79999999999995</v>
      </c>
      <c r="AR11" s="48">
        <f>IF(AQ6="-",NA(),AQ6)</f>
        <v>527.77</v>
      </c>
      <c r="AS11" s="48">
        <f>IF(AR6="-",NA(),AR6)</f>
        <v>534.04</v>
      </c>
      <c r="AT11" s="48">
        <f>IF(AS6="-",NA(),AS6)</f>
        <v>610.78</v>
      </c>
      <c r="AU11" s="48">
        <f>IF(AT6="-",NA(),AT6)</f>
        <v>527.73</v>
      </c>
      <c r="BA11" s="47" t="s">
        <v>23</v>
      </c>
      <c r="BB11" s="48">
        <f>IF(BA6="-",NA(),BA6)</f>
        <v>234.8</v>
      </c>
      <c r="BC11" s="48">
        <f>IF(BB6="-",NA(),BB6)</f>
        <v>274.10000000000002</v>
      </c>
      <c r="BD11" s="48">
        <f>IF(BC6="-",NA(),BC6)</f>
        <v>335.02</v>
      </c>
      <c r="BE11" s="48">
        <f>IF(BD6="-",NA(),BD6)</f>
        <v>370.85</v>
      </c>
      <c r="BF11" s="48">
        <f>IF(BE6="-",NA(),BE6)</f>
        <v>381.04</v>
      </c>
      <c r="BL11" s="47" t="s">
        <v>23</v>
      </c>
      <c r="BM11" s="48">
        <f>IF(BL6="-",NA(),BL6)</f>
        <v>104.5</v>
      </c>
      <c r="BN11" s="48">
        <f>IF(BM6="-",NA(),BM6)</f>
        <v>106.36</v>
      </c>
      <c r="BO11" s="48">
        <f>IF(BN6="-",NA(),BN6)</f>
        <v>102.56</v>
      </c>
      <c r="BP11" s="48">
        <f>IF(BO6="-",NA(),BO6)</f>
        <v>102.19</v>
      </c>
      <c r="BQ11" s="48">
        <f>IF(BP6="-",NA(),BP6)</f>
        <v>103.14</v>
      </c>
      <c r="BW11" s="47" t="s">
        <v>23</v>
      </c>
      <c r="BX11" s="48">
        <f>IF(BW6="-",NA(),BW6)</f>
        <v>22.86</v>
      </c>
      <c r="BY11" s="48">
        <f>IF(BX6="-",NA(),BX6)</f>
        <v>22.58</v>
      </c>
      <c r="BZ11" s="48">
        <f>IF(BY6="-",NA(),BY6)</f>
        <v>23.32</v>
      </c>
      <c r="CA11" s="48">
        <f>IF(BZ6="-",NA(),BZ6)</f>
        <v>23.55</v>
      </c>
      <c r="CB11" s="48">
        <f>IF(CA6="-",NA(),CA6)</f>
        <v>23.41</v>
      </c>
      <c r="CH11" s="47" t="s">
        <v>23</v>
      </c>
      <c r="CI11" s="48">
        <f>IF(CH6="-",NA(),CH6)</f>
        <v>48.4</v>
      </c>
      <c r="CJ11" s="48">
        <f>IF(CI6="-",NA(),CI6)</f>
        <v>50.05</v>
      </c>
      <c r="CK11" s="48">
        <f>IF(CJ6="-",NA(),CJ6)</f>
        <v>48.89</v>
      </c>
      <c r="CL11" s="48">
        <f>IF(CK6="-",NA(),CK6)</f>
        <v>47.02</v>
      </c>
      <c r="CM11" s="48">
        <f>IF(CL6="-",NA(),CL6)</f>
        <v>47.81</v>
      </c>
      <c r="CS11" s="47" t="s">
        <v>23</v>
      </c>
      <c r="CT11" s="48">
        <f>IF(CS6="-",NA(),CS6)</f>
        <v>85.79</v>
      </c>
      <c r="CU11" s="48">
        <f>IF(CT6="-",NA(),CT6)</f>
        <v>87.49</v>
      </c>
      <c r="CV11" s="48">
        <f>IF(CU6="-",NA(),CU6)</f>
        <v>88.62</v>
      </c>
      <c r="CW11" s="48">
        <f>IF(CV6="-",NA(),CV6)</f>
        <v>88.63</v>
      </c>
      <c r="CX11" s="48">
        <f>IF(CW6="-",NA(),CW6)</f>
        <v>88.7</v>
      </c>
      <c r="DD11" s="47" t="s">
        <v>23</v>
      </c>
      <c r="DE11" s="48">
        <f>IF(DD6="-",NA(),DD6)</f>
        <v>62.21</v>
      </c>
      <c r="DF11" s="48">
        <f>IF(DE6="-",NA(),DE6)</f>
        <v>63.01</v>
      </c>
      <c r="DG11" s="48">
        <f>IF(DF6="-",NA(),DF6)</f>
        <v>62.04</v>
      </c>
      <c r="DH11" s="48">
        <f>IF(DG6="-",NA(),DG6)</f>
        <v>59.5</v>
      </c>
      <c r="DI11" s="48">
        <f>IF(DH6="-",NA(),DH6)</f>
        <v>59.73</v>
      </c>
      <c r="DO11" s="47" t="s">
        <v>23</v>
      </c>
      <c r="DP11" s="48">
        <f>IF(DO6="-",NA(),DO6)</f>
        <v>54.13</v>
      </c>
      <c r="DQ11" s="48">
        <f>IF(DP6="-",NA(),DP6)</f>
        <v>55.78</v>
      </c>
      <c r="DR11" s="48">
        <f>IF(DQ6="-",NA(),DQ6)</f>
        <v>56.07</v>
      </c>
      <c r="DS11" s="48">
        <f>IF(DR6="-",NA(),DR6)</f>
        <v>57.89</v>
      </c>
      <c r="DT11" s="48">
        <f>IF(DS6="-",NA(),DS6)</f>
        <v>58.1</v>
      </c>
      <c r="DZ11" s="47" t="s">
        <v>23</v>
      </c>
      <c r="EA11" s="48">
        <f>IF(DZ6="-",NA(),DZ6)</f>
        <v>0.13</v>
      </c>
      <c r="EB11" s="48">
        <f>IF(EA6="-",NA(),EA6)</f>
        <v>0.13</v>
      </c>
      <c r="EC11" s="48">
        <f>IF(EB6="-",NA(),EB6)</f>
        <v>0.48</v>
      </c>
      <c r="ED11" s="48">
        <f>IF(EC6="-",NA(),EC6)</f>
        <v>0.2</v>
      </c>
      <c r="EE11" s="48">
        <f>IF(ED6="-",NA(),ED6)</f>
        <v>0.51</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2023-01-17T07:29:30Z</cp:lastPrinted>
  <dcterms:created xsi:type="dcterms:W3CDTF">2022-12-01T02:35:05Z</dcterms:created>
  <dcterms:modified xsi:type="dcterms:W3CDTF">2023-01-20T06:50:11Z</dcterms:modified>
  <cp:category/>
</cp:coreProperties>
</file>