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238000\（新）共有書庫\16_財務（H31.4.3～）\02_財務\02 決算\09決算統計\R03\09_経営比較分析表の分析等\02_分析内容記載_【経営比較分析表】2021_240001_46_060\"/>
    </mc:Choice>
  </mc:AlternateContent>
  <workbookProtection workbookAlgorithmName="SHA-512" workbookHashValue="OlxRQdQbleei/h1hoA6ZVNzJdYmKXIS8XVNYeXbYHDSBOHlkUEIkZR4wHnVtJzmorOEcGv/m65VjhuAvn0bMvg==" workbookSaltValue="NS0eLn2zZRNMtkigEpEq8Q==" workbookSpinCount="100000" lockStructure="1"/>
  <bookViews>
    <workbookView xWindow="0" yWindow="0" windowWidth="28800" windowHeight="1221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HM78" i="4" l="1"/>
  <c r="FL54" i="4"/>
  <c r="CS78" i="4"/>
  <c r="BX54" i="4"/>
  <c r="BX32" i="4"/>
  <c r="MN54" i="4"/>
  <c r="MN32" i="4"/>
  <c r="MH78" i="4"/>
  <c r="IZ54" i="4"/>
  <c r="IZ32" i="4"/>
  <c r="FL32" i="4"/>
  <c r="C11" i="5"/>
  <c r="D11" i="5"/>
  <c r="E11" i="5"/>
  <c r="B11" i="5"/>
  <c r="DS32" i="4" l="1"/>
  <c r="AN78" i="4"/>
  <c r="AE54" i="4"/>
  <c r="AE32" i="4"/>
  <c r="KU54" i="4"/>
  <c r="KU32" i="4"/>
  <c r="KC78" i="4"/>
  <c r="HG54" i="4"/>
  <c r="HG32" i="4"/>
  <c r="FH78" i="4"/>
  <c r="DS54" i="4"/>
  <c r="JJ78" i="4"/>
  <c r="EO78" i="4"/>
  <c r="DD54" i="4"/>
  <c r="U78" i="4"/>
  <c r="P54" i="4"/>
  <c r="P32" i="4"/>
  <c r="KF54" i="4"/>
  <c r="KF32" i="4"/>
  <c r="GR54" i="4"/>
  <c r="GR32" i="4"/>
  <c r="DD32" i="4"/>
  <c r="LY32" i="4"/>
  <c r="LO78" i="4"/>
  <c r="IK54" i="4"/>
  <c r="IK32" i="4"/>
  <c r="GT78" i="4"/>
  <c r="EW54" i="4"/>
  <c r="EW32" i="4"/>
  <c r="BZ78" i="4"/>
  <c r="BI54" i="4"/>
  <c r="BI32" i="4"/>
  <c r="LY54" i="4"/>
  <c r="AT54" i="4"/>
  <c r="LJ54" i="4"/>
  <c r="KV78" i="4"/>
  <c r="HV54" i="4"/>
  <c r="HV32" i="4"/>
  <c r="GA78" i="4"/>
  <c r="EH54" i="4"/>
  <c r="EH32" i="4"/>
  <c r="BG78" i="4"/>
  <c r="AT32" i="4"/>
  <c r="LJ32" i="4"/>
</calcChain>
</file>

<file path=xl/sharedStrings.xml><?xml version="1.0" encoding="utf-8"?>
<sst xmlns="http://schemas.openxmlformats.org/spreadsheetml/2006/main" count="326" uniqueCount="183">
  <si>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</si>
  <si>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</si>
  <si>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</si>
  <si>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</si>
  <si>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</si>
  <si>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</si>
  <si>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</si>
  <si>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</si>
  <si>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</si>
  <si>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</si>
  <si>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</si>
  <si>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</si>
  <si>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</si>
  <si>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</si>
  <si>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</si>
  <si>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</si>
  <si>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</si>
  <si>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</si>
  <si>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</si>
  <si>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</si>
  <si>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</si>
  <si>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</si>
  <si>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</si>
  <si>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</si>
  <si>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</si>
  <si>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</si>
  <si>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</si>
  <si>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</si>
  <si>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</si>
  <si>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</si>
  <si>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</si>
  <si>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</si>
  <si>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</si>
  <si>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</si>
  <si>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</si>
  <si>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</si>
  <si>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</si>
  <si>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</si>
  <si>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</si>
  <si>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</si>
  <si>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</si>
  <si>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</si>
  <si>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</si>
  <si>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</si>
  <si>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</si>
  <si>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</si>
  <si>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</si>
  <si>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</si>
  <si>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</si>
  <si>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</si>
  <si>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</si>
  <si>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</si>
  <si>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</si>
  <si>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</si>
  <si>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</si>
  <si>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</si>
  <si>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</si>
  <si>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</si>
  <si>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</si>
  <si>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</si>
  <si>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</si>
  <si>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</si>
  <si>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</si>
  <si>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</si>
  <si>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</si>
  <si>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</si>
  <si>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</si>
  <si>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</si>
  <si>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</si>
  <si>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</si>
  <si>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</si>
  <si>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</si>
  <si>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</si>
  <si>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</si>
  <si>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</si>
  <si>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</si>
  <si>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</si>
  <si>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</si>
  <si>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</si>
  <si>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</si>
  <si>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</si>
  <si>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</si>
  <si>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</si>
  <si>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</si>
  <si>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</si>
  <si>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</si>
  <si>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</si>
  <si>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</si>
  <si>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</si>
  <si>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</si>
  <si>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</si>
  <si>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</si>
  <si>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</si>
  <si>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</si>
  <si>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</si>
  <si>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</si>
  <si>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</si>
  <si>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</si>
  <si>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</si>
  <si>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</si>
  <si>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</si>
  <si>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</si>
  <si>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</si>
  <si>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</si>
  <si>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</si>
  <si>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</si>
  <si>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</si>
  <si>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</si>
  <si>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</si>
  <si>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</si>
  <si>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</si>
  <si>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</si>
  <si>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</si>
  <si>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</si>
  <si>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</si>
  <si>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</si>
  <si>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</si>
  <si>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</si>
  <si>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</si>
  <si>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</si>
  <si>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</si>
  <si>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</si>
  <si>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</si>
  <si>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</si>
  <si>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</si>
  <si>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</si>
  <si>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</si>
  <si>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</si>
  <si>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</si>
  <si>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</si>
  <si>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</si>
  <si>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</si>
  <si>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</si>
  <si>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</si>
  <si>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</si>
  <si>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</si>
  <si>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</si>
  <si>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</si>
  <si>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</si>
  <si>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</si>
  <si>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</si>
  <si>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</si>
  <si>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</si>
  <si>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</si>
  <si>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</si>
  <si>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</si>
  <si>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</si>
  <si>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</si>
  <si>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</si>
  <si>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</si>
  <si>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</si>
  <si>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</si>
  <si>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</si>
  <si>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</si>
  <si>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</si>
  <si>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</si>
  <si>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</si>
  <si>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</si>
  <si>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</si>
  <si>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</si>
  <si>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</si>
  <si>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</si>
  <si>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</si>
  <si>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一志病院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</si>
  <si>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</si>
  <si>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</si>
  <si>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</si>
  <si>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</si>
  <si>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</si>
  <si>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</si>
  <si>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</si>
  <si>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</si>
  <si>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</si>
  <si>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</si>
  <si>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</si>
  <si>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</si>
  <si>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</si>
  <si>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</si>
  <si>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</si>
  <si>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・有形固定資産減価償却率及び器械備品減価償却
　率は類似病院の平均値より高く、老朽化が進ん
  でいるため、引き続き、計画的な更新を行って
　いく必要がある。
・1床当たり有形固定資産は類似病院の平均を下
　回っている。引き続き、過大な投資とならない
　よう留意していく。</t>
  </si>
  <si>
    <t>・引き続き、経営の健全化に努め、総合診療医や
　プライマリ・ケアを担う人材の育成に積極的に
　取り組むとともに、訪問診療・訪問看護等の実　
　施や医療・介護・予防等の多職種による連携会
　議等の開催など、地域に最適な医療サービスの
　安定的な提供に努めていく。</t>
  </si>
  <si>
    <t>・総合診療医を中心としたプライマリ・ケアを実
　践するとともに、総合診療医の育成拠点とし
  て、研修医や医学生を受け入れ、県内の医師の
  人材育成にも貢献している。
・過疎・高齢化が進む中、訪問診療・訪問看護等
　の在宅療養支援の充実に取り組んでいる。
・市による地域包括ケアシステムの構築を支援す
　るため、医療・介護・予防等の多職種連携に取
　り組んでいる。</t>
    <rPh sb="86" eb="88">
      <t>カソ</t>
    </rPh>
    <rPh sb="89" eb="92">
      <t>コウレイカ</t>
    </rPh>
    <rPh sb="93" eb="94">
      <t>スス</t>
    </rPh>
    <rPh sb="95" eb="96">
      <t>ナカ</t>
    </rPh>
    <rPh sb="97" eb="101">
      <t>ホウモンシンリョウ</t>
    </rPh>
    <rPh sb="102" eb="107">
      <t>ホウモンカンゴトウ</t>
    </rPh>
    <rPh sb="110" eb="116">
      <t>ザイタクリョウヨウシエン</t>
    </rPh>
    <phoneticPr fontId="5"/>
  </si>
  <si>
    <t>・経常収支比率は100％を超えており、また、医業収支比率
　も類似病院の平均を上回っており、健全性は確保されて
　いる。
・病床利用率は療養病床が休床しているため、類似病院の
  平均を下回っている。
・入院患者1人1日当たりの収益が類似病院の平均を下回っ
　ており、病床管理の適正化等により診療単価の最適化を
　図る必要がある。
・職員給与費及び材料費対医業収益比率は類似病院の平均
　を下回ったが、前年度比増となっている。医業収益の減
　少による影響が大きいため、収益改善に加え、引き続き
　時間外勤務の適正管理等労働生産性の向上や診療材料等
　の適正な在庫管理を徹底し、費用の低減に努める必要が
　ある。</t>
    <rPh sb="46" eb="49">
      <t>ケンゼンセイ</t>
    </rPh>
    <rPh sb="102" eb="104">
      <t>ニュウイン</t>
    </rPh>
    <rPh sb="117" eb="121">
      <t>ルイジビョウイン</t>
    </rPh>
    <rPh sb="122" eb="124">
      <t>ヘイキン</t>
    </rPh>
    <rPh sb="134" eb="138">
      <t>ビョウショウカンリ</t>
    </rPh>
    <rPh sb="139" eb="142">
      <t>テキセイカ</t>
    </rPh>
    <rPh sb="142" eb="143">
      <t>トウ</t>
    </rPh>
    <rPh sb="146" eb="150">
      <t>シンリョウタンカ</t>
    </rPh>
    <rPh sb="151" eb="154">
      <t>サイテキカ</t>
    </rPh>
    <rPh sb="157" eb="158">
      <t>ハカ</t>
    </rPh>
    <rPh sb="159" eb="161">
      <t>ヒツヨウ</t>
    </rPh>
    <rPh sb="172" eb="173">
      <t>オヨ</t>
    </rPh>
    <rPh sb="174" eb="177">
      <t>ザイリョウヒ</t>
    </rPh>
    <rPh sb="195" eb="197">
      <t>シタマワ</t>
    </rPh>
    <rPh sb="201" eb="205">
      <t>ゼンネンドヒ</t>
    </rPh>
    <rPh sb="205" eb="206">
      <t>ゾウ</t>
    </rPh>
    <rPh sb="213" eb="217">
      <t>イギョウシュウエキ</t>
    </rPh>
    <rPh sb="225" eb="227">
      <t>エイキョウ</t>
    </rPh>
    <rPh sb="228" eb="229">
      <t>オオ</t>
    </rPh>
    <rPh sb="234" eb="236">
      <t>シュウエキ</t>
    </rPh>
    <rPh sb="236" eb="238">
      <t>カイゼン</t>
    </rPh>
    <rPh sb="239" eb="240">
      <t>クワ</t>
    </rPh>
    <rPh sb="242" eb="243">
      <t>ヒ</t>
    </rPh>
    <rPh sb="244" eb="245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</si>
</sst>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46</c:v>
                </c:pt>
                <c:pt idx="1">
                  <c:v>45.7</c:v>
                </c:pt>
                <c:pt idx="2">
                  <c:v>43.1</c:v>
                </c:pt>
                <c:pt idx="3">
                  <c:v>42.2</c:v>
                </c:pt>
                <c:pt idx="4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3-4759-AE96-F1325832B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66.900000000000006</c:v>
                </c:pt>
                <c:pt idx="2">
                  <c:v>66.099999999999994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3-4759-AE96-F1325832B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86.6</c:v>
                </c:pt>
                <c:pt idx="2">
                  <c:v>67.2</c:v>
                </c:pt>
                <c:pt idx="3">
                  <c:v>40.9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F-4783-ABB2-F255DEA60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114.4</c:v>
                </c:pt>
                <c:pt idx="1">
                  <c:v>117</c:v>
                </c:pt>
                <c:pt idx="2">
                  <c:v>118.8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F-4783-ABB2-F255DEA60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78.900000000000006</c:v>
                </c:pt>
                <c:pt idx="1">
                  <c:v>78.5</c:v>
                </c:pt>
                <c:pt idx="2">
                  <c:v>84.6</c:v>
                </c:pt>
                <c:pt idx="3">
                  <c:v>85.2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8-4542-B886-07F33E73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77</c:v>
                </c:pt>
                <c:pt idx="2">
                  <c:v>77.099999999999994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8-4542-B886-07F33E73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109.8</c:v>
                </c:pt>
                <c:pt idx="1">
                  <c:v>108.6</c:v>
                </c:pt>
                <c:pt idx="2">
                  <c:v>117.2</c:v>
                </c:pt>
                <c:pt idx="3">
                  <c:v>119.5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0-4A0C-9AE4-49512C6B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97.5</c:v>
                </c:pt>
                <c:pt idx="2">
                  <c:v>97.7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0-4A0C-9AE4-49512C6B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74.8</c:v>
                </c:pt>
                <c:pt idx="1">
                  <c:v>74.2</c:v>
                </c:pt>
                <c:pt idx="2">
                  <c:v>74.099999999999994</c:v>
                </c:pt>
                <c:pt idx="3">
                  <c:v>75.2</c:v>
                </c:pt>
                <c:pt idx="4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A-4D14-A522-811E49039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53.8</c:v>
                </c:pt>
                <c:pt idx="1">
                  <c:v>56.1</c:v>
                </c:pt>
                <c:pt idx="2">
                  <c:v>56.4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A-4D14-A522-811E49039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77.3</c:v>
                </c:pt>
                <c:pt idx="1">
                  <c:v>75</c:v>
                </c:pt>
                <c:pt idx="2">
                  <c:v>71.3</c:v>
                </c:pt>
                <c:pt idx="3">
                  <c:v>73.7</c:v>
                </c:pt>
                <c:pt idx="4">
                  <c:v>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7-45F6-B506-AD8C0CD6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73.2</c:v>
                </c:pt>
                <c:pt idx="2">
                  <c:v>73.400000000000006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7-45F6-B506-AD8C0CD6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30477000</c:v>
                </c:pt>
                <c:pt idx="1">
                  <c:v>30845709</c:v>
                </c:pt>
                <c:pt idx="2">
                  <c:v>31156535</c:v>
                </c:pt>
                <c:pt idx="3">
                  <c:v>31245256</c:v>
                </c:pt>
                <c:pt idx="4">
                  <c:v>33039378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2-48BF-9C57-CE5457F74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38480542</c:v>
                </c:pt>
                <c:pt idx="1">
                  <c:v>38744035</c:v>
                </c:pt>
                <c:pt idx="2">
                  <c:v>40117620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2-48BF-9C57-CE5457F74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8.4</c:v>
                </c:pt>
                <c:pt idx="1">
                  <c:v>8.9</c:v>
                </c:pt>
                <c:pt idx="2">
                  <c:v>8.1</c:v>
                </c:pt>
                <c:pt idx="3">
                  <c:v>8.1</c:v>
                </c:pt>
                <c:pt idx="4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D-41D6-9656-4C5FB44D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16.5</c:v>
                </c:pt>
                <c:pt idx="2">
                  <c:v>16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D-41D6-9656-4C5FB44D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79</c:v>
                </c:pt>
                <c:pt idx="1">
                  <c:v>83.1</c:v>
                </c:pt>
                <c:pt idx="2">
                  <c:v>73.7</c:v>
                </c:pt>
                <c:pt idx="3">
                  <c:v>72.400000000000006</c:v>
                </c:pt>
                <c:pt idx="4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8-443F-9262-5B1C1DF7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71.099999999999994</c:v>
                </c:pt>
                <c:pt idx="2">
                  <c:v>72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8-443F-9262-5B1C1DF7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8155</c:v>
                </c:pt>
                <c:pt idx="1">
                  <c:v>8271</c:v>
                </c:pt>
                <c:pt idx="2">
                  <c:v>8366</c:v>
                </c:pt>
                <c:pt idx="3">
                  <c:v>9300</c:v>
                </c:pt>
                <c:pt idx="4">
                  <c:v>10715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8-42D9-B1B3-E829C611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8852</c:v>
                </c:pt>
                <c:pt idx="1">
                  <c:v>9060</c:v>
                </c:pt>
                <c:pt idx="2">
                  <c:v>9135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8-42D9-B1B3-E829C611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26201</c:v>
                </c:pt>
                <c:pt idx="1">
                  <c:v>27879</c:v>
                </c:pt>
                <c:pt idx="2">
                  <c:v>28089</c:v>
                </c:pt>
                <c:pt idx="3">
                  <c:v>28465</c:v>
                </c:pt>
                <c:pt idx="4">
                  <c:v>27219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7-4E6D-AE2C-FE7D851D7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25249</c:v>
                </c:pt>
                <c:pt idx="1">
                  <c:v>25711</c:v>
                </c:pt>
                <c:pt idx="2">
                  <c:v>26415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7-4E6D-AE2C-FE7D851D7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CN1" zoomScaleNormal="100" zoomScaleSheetLayoutView="70" workbookViewId="0">
      <selection activeCell="NJ52" sqref="NJ52:NX53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</row>
    <row r="3" spans="1:388" ht="9.75" customHeight="1" x14ac:dyDescent="0.15">
      <c r="A3" s="2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</row>
    <row r="4" spans="1:388" ht="9.75" customHeight="1" x14ac:dyDescent="0.15">
      <c r="A4" s="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5" t="str">
        <f>データ!H6</f>
        <v>三重県　一志病院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1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3"/>
      <c r="AU7" s="141" t="s">
        <v>2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3"/>
      <c r="CN7" s="141" t="s">
        <v>3</v>
      </c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3"/>
      <c r="EG7" s="141" t="s">
        <v>4</v>
      </c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3"/>
      <c r="FZ7" s="141" t="s">
        <v>5</v>
      </c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3"/>
      <c r="ID7" s="141" t="s">
        <v>6</v>
      </c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3"/>
      <c r="JW7" s="141" t="s">
        <v>7</v>
      </c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3"/>
      <c r="LP7" s="141" t="s">
        <v>8</v>
      </c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3"/>
      <c r="NI7" s="3"/>
      <c r="NJ7" s="156" t="s">
        <v>9</v>
      </c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8"/>
      <c r="NX7" s="3"/>
    </row>
    <row r="8" spans="1:388" ht="18.75" customHeight="1" x14ac:dyDescent="0.15">
      <c r="A8" s="2"/>
      <c r="B8" s="136" t="str">
        <f>データ!K6</f>
        <v>条例全部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8"/>
      <c r="AU8" s="136" t="str">
        <f>データ!L6</f>
        <v>病院事業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136" t="str">
        <f>データ!M6</f>
        <v>一般病院</v>
      </c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8"/>
      <c r="EG8" s="136" t="str">
        <f>データ!N6</f>
        <v>50床以上～100床未満</v>
      </c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8"/>
      <c r="FZ8" s="136" t="str">
        <f>データ!O7</f>
        <v>自治体職員</v>
      </c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8"/>
      <c r="ID8" s="125">
        <f>データ!Z6</f>
        <v>46</v>
      </c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7"/>
      <c r="JW8" s="125">
        <f>データ!AA6</f>
        <v>36</v>
      </c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7"/>
      <c r="LP8" s="125" t="str">
        <f>データ!AB6</f>
        <v>-</v>
      </c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7"/>
      <c r="NI8" s="3"/>
      <c r="NJ8" s="152" t="s">
        <v>10</v>
      </c>
      <c r="NK8" s="153"/>
      <c r="NL8" s="146" t="s">
        <v>11</v>
      </c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7"/>
      <c r="NX8" s="3"/>
    </row>
    <row r="9" spans="1:388" ht="18.75" customHeight="1" x14ac:dyDescent="0.15">
      <c r="A9" s="2"/>
      <c r="B9" s="141" t="s">
        <v>12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  <c r="AU9" s="141" t="s">
        <v>13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41" t="s">
        <v>14</v>
      </c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3"/>
      <c r="EG9" s="141" t="s">
        <v>15</v>
      </c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1" t="s">
        <v>16</v>
      </c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3"/>
      <c r="ID9" s="141" t="s">
        <v>17</v>
      </c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3"/>
      <c r="JW9" s="141" t="s">
        <v>18</v>
      </c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3"/>
      <c r="LP9" s="141" t="s">
        <v>19</v>
      </c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3"/>
      <c r="NI9" s="3"/>
      <c r="NJ9" s="148" t="s">
        <v>20</v>
      </c>
      <c r="NK9" s="149"/>
      <c r="NL9" s="150" t="s">
        <v>21</v>
      </c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1"/>
      <c r="NX9" s="3"/>
    </row>
    <row r="10" spans="1:388" ht="18.75" customHeight="1" x14ac:dyDescent="0.15">
      <c r="A10" s="2"/>
      <c r="B10" s="136" t="str">
        <f>データ!P6</f>
        <v>直営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U10" s="125">
        <f>データ!Q6</f>
        <v>8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7"/>
      <c r="CN10" s="136" t="str">
        <f>データ!R6</f>
        <v>-</v>
      </c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36" t="str">
        <f>データ!S6</f>
        <v>ド 訓</v>
      </c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8"/>
      <c r="FZ10" s="136" t="str">
        <f>データ!T6</f>
        <v>救 へ</v>
      </c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8"/>
      <c r="ID10" s="125" t="str">
        <f>データ!AC6</f>
        <v>-</v>
      </c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7"/>
      <c r="JW10" s="125" t="str">
        <f>データ!AD6</f>
        <v>-</v>
      </c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7"/>
      <c r="LP10" s="125">
        <f>データ!AE6</f>
        <v>82</v>
      </c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7"/>
      <c r="NI10" s="2"/>
      <c r="NJ10" s="144" t="s">
        <v>22</v>
      </c>
      <c r="NK10" s="145"/>
      <c r="NL10" s="139" t="s">
        <v>23</v>
      </c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40"/>
      <c r="NX10" s="3"/>
    </row>
    <row r="11" spans="1:388" ht="18.75" customHeight="1" x14ac:dyDescent="0.15">
      <c r="A11" s="2"/>
      <c r="B11" s="141" t="s">
        <v>24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3"/>
      <c r="AU11" s="141" t="s">
        <v>25</v>
      </c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3"/>
      <c r="CN11" s="141" t="s">
        <v>26</v>
      </c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3"/>
      <c r="EG11" s="141" t="s">
        <v>27</v>
      </c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3"/>
      <c r="FZ11" s="141" t="s">
        <v>28</v>
      </c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3"/>
      <c r="ID11" s="141" t="s">
        <v>29</v>
      </c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3"/>
      <c r="JW11" s="141" t="s">
        <v>30</v>
      </c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3"/>
      <c r="LP11" s="141" t="s">
        <v>31</v>
      </c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5">
        <f>データ!U6</f>
        <v>1784968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7"/>
      <c r="AU12" s="125">
        <f>データ!V6</f>
        <v>6295</v>
      </c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7"/>
      <c r="CN12" s="136" t="str">
        <f>データ!W6</f>
        <v>第１種該当</v>
      </c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8"/>
      <c r="EG12" s="136" t="str">
        <f>データ!X6</f>
        <v>-</v>
      </c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8"/>
      <c r="FZ12" s="136" t="str">
        <f>データ!Y6</f>
        <v>１０：１</v>
      </c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8"/>
      <c r="ID12" s="125">
        <f>データ!AF6</f>
        <v>46</v>
      </c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7"/>
      <c r="JW12" s="125" t="str">
        <f>データ!AG6</f>
        <v>-</v>
      </c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7"/>
      <c r="LP12" s="125">
        <f>データ!AH6</f>
        <v>46</v>
      </c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7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8" t="s">
        <v>32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28" t="s">
        <v>33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6"/>
      <c r="NJ14" s="129" t="s">
        <v>34</v>
      </c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</row>
    <row r="16" spans="1:388" ht="13.5" customHeight="1" x14ac:dyDescent="0.15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30" t="s">
        <v>36</v>
      </c>
      <c r="NK16" s="131"/>
      <c r="NL16" s="131"/>
      <c r="NM16" s="131"/>
      <c r="NN16" s="132"/>
      <c r="NO16" s="130" t="s">
        <v>37</v>
      </c>
      <c r="NP16" s="131"/>
      <c r="NQ16" s="131"/>
      <c r="NR16" s="131"/>
      <c r="NS16" s="132"/>
      <c r="NT16" s="130" t="s">
        <v>38</v>
      </c>
      <c r="NU16" s="131"/>
      <c r="NV16" s="131"/>
      <c r="NW16" s="131"/>
      <c r="NX16" s="132"/>
    </row>
    <row r="17" spans="1:393" ht="13.5" customHeight="1" x14ac:dyDescent="0.15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33"/>
      <c r="NK17" s="134"/>
      <c r="NL17" s="134"/>
      <c r="NM17" s="134"/>
      <c r="NN17" s="135"/>
      <c r="NO17" s="133"/>
      <c r="NP17" s="134"/>
      <c r="NQ17" s="134"/>
      <c r="NR17" s="134"/>
      <c r="NS17" s="135"/>
      <c r="NT17" s="133"/>
      <c r="NU17" s="134"/>
      <c r="NV17" s="134"/>
      <c r="NW17" s="134"/>
      <c r="NX17" s="135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7" t="s">
        <v>39</v>
      </c>
      <c r="NK18" s="118"/>
      <c r="NL18" s="118"/>
      <c r="NM18" s="121" t="s">
        <v>40</v>
      </c>
      <c r="NN18" s="122"/>
      <c r="NO18" s="117" t="s">
        <v>39</v>
      </c>
      <c r="NP18" s="118"/>
      <c r="NQ18" s="118"/>
      <c r="NR18" s="121" t="s">
        <v>40</v>
      </c>
      <c r="NS18" s="122"/>
      <c r="NT18" s="117" t="s">
        <v>39</v>
      </c>
      <c r="NU18" s="118"/>
      <c r="NV18" s="118"/>
      <c r="NW18" s="121" t="s">
        <v>40</v>
      </c>
      <c r="NX18" s="122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9"/>
      <c r="NK19" s="120"/>
      <c r="NL19" s="120"/>
      <c r="NM19" s="123"/>
      <c r="NN19" s="124"/>
      <c r="NO19" s="119"/>
      <c r="NP19" s="120"/>
      <c r="NQ19" s="120"/>
      <c r="NR19" s="123"/>
      <c r="NS19" s="124"/>
      <c r="NT19" s="119"/>
      <c r="NU19" s="120"/>
      <c r="NV19" s="120"/>
      <c r="NW19" s="123"/>
      <c r="NX19" s="124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4" t="s">
        <v>181</v>
      </c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6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8"/>
      <c r="NK23" s="109"/>
      <c r="NL23" s="109"/>
      <c r="NM23" s="109"/>
      <c r="NN23" s="109"/>
      <c r="NO23" s="109"/>
      <c r="NP23" s="109"/>
      <c r="NQ23" s="109"/>
      <c r="NR23" s="109"/>
      <c r="NS23" s="109"/>
      <c r="NT23" s="109"/>
      <c r="NU23" s="109"/>
      <c r="NV23" s="109"/>
      <c r="NW23" s="109"/>
      <c r="NX23" s="110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8"/>
      <c r="NK24" s="109"/>
      <c r="NL24" s="109"/>
      <c r="NM24" s="109"/>
      <c r="NN24" s="109"/>
      <c r="NO24" s="109"/>
      <c r="NP24" s="109"/>
      <c r="NQ24" s="109"/>
      <c r="NR24" s="109"/>
      <c r="NS24" s="109"/>
      <c r="NT24" s="109"/>
      <c r="NU24" s="109"/>
      <c r="NV24" s="109"/>
      <c r="NW24" s="109"/>
      <c r="NX24" s="110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8"/>
      <c r="NK25" s="109"/>
      <c r="NL25" s="109"/>
      <c r="NM25" s="109"/>
      <c r="NN25" s="109"/>
      <c r="NO25" s="109"/>
      <c r="NP25" s="109"/>
      <c r="NQ25" s="109"/>
      <c r="NR25" s="109"/>
      <c r="NS25" s="109"/>
      <c r="NT25" s="109"/>
      <c r="NU25" s="109"/>
      <c r="NV25" s="109"/>
      <c r="NW25" s="109"/>
      <c r="NX25" s="110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8"/>
      <c r="NK26" s="109"/>
      <c r="NL26" s="109"/>
      <c r="NM26" s="109"/>
      <c r="NN26" s="109"/>
      <c r="NO26" s="109"/>
      <c r="NP26" s="109"/>
      <c r="NQ26" s="109"/>
      <c r="NR26" s="109"/>
      <c r="NS26" s="109"/>
      <c r="NT26" s="109"/>
      <c r="NU26" s="109"/>
      <c r="NV26" s="109"/>
      <c r="NW26" s="109"/>
      <c r="NX26" s="110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8"/>
      <c r="NK27" s="109"/>
      <c r="NL27" s="109"/>
      <c r="NM27" s="109"/>
      <c r="NN27" s="109"/>
      <c r="NO27" s="109"/>
      <c r="NP27" s="109"/>
      <c r="NQ27" s="109"/>
      <c r="NR27" s="109"/>
      <c r="NS27" s="109"/>
      <c r="NT27" s="109"/>
      <c r="NU27" s="109"/>
      <c r="NV27" s="109"/>
      <c r="NW27" s="109"/>
      <c r="NX27" s="110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8"/>
      <c r="NK28" s="109"/>
      <c r="NL28" s="109"/>
      <c r="NM28" s="109"/>
      <c r="NN28" s="109"/>
      <c r="NO28" s="109"/>
      <c r="NP28" s="109"/>
      <c r="NQ28" s="109"/>
      <c r="NR28" s="109"/>
      <c r="NS28" s="109"/>
      <c r="NT28" s="109"/>
      <c r="NU28" s="109"/>
      <c r="NV28" s="109"/>
      <c r="NW28" s="109"/>
      <c r="NX28" s="110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8"/>
      <c r="NK29" s="109"/>
      <c r="NL29" s="109"/>
      <c r="NM29" s="109"/>
      <c r="NN29" s="109"/>
      <c r="NO29" s="109"/>
      <c r="NP29" s="109"/>
      <c r="NQ29" s="109"/>
      <c r="NR29" s="109"/>
      <c r="NS29" s="109"/>
      <c r="NT29" s="109"/>
      <c r="NU29" s="109"/>
      <c r="NV29" s="109"/>
      <c r="NW29" s="109"/>
      <c r="NX29" s="110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8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09"/>
      <c r="NX30" s="110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8"/>
      <c r="NK31" s="109"/>
      <c r="NL31" s="109"/>
      <c r="NM31" s="109"/>
      <c r="NN31" s="109"/>
      <c r="NO31" s="109"/>
      <c r="NP31" s="109"/>
      <c r="NQ31" s="109"/>
      <c r="NR31" s="109"/>
      <c r="NS31" s="109"/>
      <c r="NT31" s="109"/>
      <c r="NU31" s="109"/>
      <c r="NV31" s="109"/>
      <c r="NW31" s="109"/>
      <c r="NX31" s="110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8"/>
      <c r="NK32" s="109"/>
      <c r="NL32" s="109"/>
      <c r="NM32" s="109"/>
      <c r="NN32" s="109"/>
      <c r="NO32" s="109"/>
      <c r="NP32" s="109"/>
      <c r="NQ32" s="109"/>
      <c r="NR32" s="109"/>
      <c r="NS32" s="109"/>
      <c r="NT32" s="109"/>
      <c r="NU32" s="109"/>
      <c r="NV32" s="109"/>
      <c r="NW32" s="109"/>
      <c r="NX32" s="110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109.8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108.6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117.2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119.5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117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78.900000000000006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78.5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84.6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85.2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81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100.1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86.6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67.2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40.9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21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46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45.7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43.1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42.2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40.5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8"/>
      <c r="NK33" s="109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109"/>
      <c r="NW33" s="109"/>
      <c r="NX33" s="110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98.2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97.5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97.7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100.7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103.6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78.099999999999994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77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77.099999999999994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73.8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75.5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114.4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118.8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136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131.30000000000001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67.900000000000006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66.900000000000006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66.099999999999994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62.3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62.1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11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3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182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8" t="s">
        <v>179</v>
      </c>
      <c r="NK54" s="109"/>
      <c r="NL54" s="109"/>
      <c r="NM54" s="109"/>
      <c r="NN54" s="109"/>
      <c r="NO54" s="109"/>
      <c r="NP54" s="109"/>
      <c r="NQ54" s="109"/>
      <c r="NR54" s="109"/>
      <c r="NS54" s="109"/>
      <c r="NT54" s="109"/>
      <c r="NU54" s="109"/>
      <c r="NV54" s="109"/>
      <c r="NW54" s="109"/>
      <c r="NX54" s="110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26201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27879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28089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28465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27219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8155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8271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8366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9300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10715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79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83.1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73.7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72.400000000000006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74.3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8.4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8.9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8.1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8.1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9.3000000000000007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8"/>
      <c r="NK55" s="109"/>
      <c r="NL55" s="109"/>
      <c r="NM55" s="109"/>
      <c r="NN55" s="109"/>
      <c r="NO55" s="109"/>
      <c r="NP55" s="109"/>
      <c r="NQ55" s="109"/>
      <c r="NR55" s="109"/>
      <c r="NS55" s="109"/>
      <c r="NT55" s="109"/>
      <c r="NU55" s="109"/>
      <c r="NV55" s="109"/>
      <c r="NW55" s="109"/>
      <c r="NX55" s="110"/>
    </row>
    <row r="56" spans="1:393" ht="13.5" customHeight="1" x14ac:dyDescent="0.15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25249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25711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26415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27227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28176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8852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9060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9135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9509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9548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70.3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71.099999999999994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72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77.7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75.7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17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16.5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16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15.7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14.6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8"/>
      <c r="NK56" s="109"/>
      <c r="NL56" s="109"/>
      <c r="NM56" s="109"/>
      <c r="NN56" s="109"/>
      <c r="NO56" s="109"/>
      <c r="NP56" s="109"/>
      <c r="NQ56" s="109"/>
      <c r="NR56" s="109"/>
      <c r="NS56" s="109"/>
      <c r="NT56" s="109"/>
      <c r="NU56" s="109"/>
      <c r="NV56" s="109"/>
      <c r="NW56" s="109"/>
      <c r="NX56" s="110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8"/>
      <c r="NK57" s="109"/>
      <c r="NL57" s="109"/>
      <c r="NM57" s="109"/>
      <c r="NN57" s="109"/>
      <c r="NO57" s="109"/>
      <c r="NP57" s="109"/>
      <c r="NQ57" s="109"/>
      <c r="NR57" s="109"/>
      <c r="NS57" s="109"/>
      <c r="NT57" s="109"/>
      <c r="NU57" s="109"/>
      <c r="NV57" s="109"/>
      <c r="NW57" s="109"/>
      <c r="NX57" s="110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8"/>
      <c r="NK58" s="109"/>
      <c r="NL58" s="109"/>
      <c r="NM58" s="109"/>
      <c r="NN58" s="109"/>
      <c r="NO58" s="109"/>
      <c r="NP58" s="109"/>
      <c r="NQ58" s="109"/>
      <c r="NR58" s="109"/>
      <c r="NS58" s="109"/>
      <c r="NT58" s="109"/>
      <c r="NU58" s="109"/>
      <c r="NV58" s="109"/>
      <c r="NW58" s="109"/>
      <c r="NX58" s="110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8"/>
      <c r="NK59" s="109"/>
      <c r="NL59" s="109"/>
      <c r="NM59" s="109"/>
      <c r="NN59" s="109"/>
      <c r="NO59" s="109"/>
      <c r="NP59" s="109"/>
      <c r="NQ59" s="109"/>
      <c r="NR59" s="109"/>
      <c r="NS59" s="109"/>
      <c r="NT59" s="109"/>
      <c r="NU59" s="109"/>
      <c r="NV59" s="109"/>
      <c r="NW59" s="109"/>
      <c r="NX59" s="110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8"/>
      <c r="NK60" s="109"/>
      <c r="NL60" s="109"/>
      <c r="NM60" s="109"/>
      <c r="NN60" s="109"/>
      <c r="NO60" s="109"/>
      <c r="NP60" s="109"/>
      <c r="NQ60" s="109"/>
      <c r="NR60" s="109"/>
      <c r="NS60" s="109"/>
      <c r="NT60" s="109"/>
      <c r="NU60" s="109"/>
      <c r="NV60" s="109"/>
      <c r="NW60" s="109"/>
      <c r="NX60" s="110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8"/>
      <c r="NK61" s="109"/>
      <c r="NL61" s="109"/>
      <c r="NM61" s="109"/>
      <c r="NN61" s="109"/>
      <c r="NO61" s="109"/>
      <c r="NP61" s="109"/>
      <c r="NQ61" s="109"/>
      <c r="NR61" s="109"/>
      <c r="NS61" s="109"/>
      <c r="NT61" s="109"/>
      <c r="NU61" s="109"/>
      <c r="NV61" s="109"/>
      <c r="NW61" s="109"/>
      <c r="NX61" s="110"/>
    </row>
    <row r="62" spans="1:393" ht="13.5" customHeight="1" x14ac:dyDescent="0.15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8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10"/>
    </row>
    <row r="63" spans="1:393" ht="13.5" customHeight="1" x14ac:dyDescent="0.15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8"/>
      <c r="NK63" s="109"/>
      <c r="NL63" s="109"/>
      <c r="NM63" s="109"/>
      <c r="NN63" s="109"/>
      <c r="NO63" s="109"/>
      <c r="NP63" s="109"/>
      <c r="NQ63" s="109"/>
      <c r="NR63" s="109"/>
      <c r="NS63" s="109"/>
      <c r="NT63" s="109"/>
      <c r="NU63" s="109"/>
      <c r="NV63" s="109"/>
      <c r="NW63" s="109"/>
      <c r="NX63" s="110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8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09"/>
      <c r="NX64" s="110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8"/>
      <c r="NK65" s="109"/>
      <c r="NL65" s="109"/>
      <c r="NM65" s="109"/>
      <c r="NN65" s="109"/>
      <c r="NO65" s="109"/>
      <c r="NP65" s="109"/>
      <c r="NQ65" s="109"/>
      <c r="NR65" s="109"/>
      <c r="NS65" s="109"/>
      <c r="NT65" s="109"/>
      <c r="NU65" s="109"/>
      <c r="NV65" s="109"/>
      <c r="NW65" s="109"/>
      <c r="NX65" s="110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8"/>
      <c r="NK66" s="109"/>
      <c r="NL66" s="109"/>
      <c r="NM66" s="109"/>
      <c r="NN66" s="109"/>
      <c r="NO66" s="109"/>
      <c r="NP66" s="109"/>
      <c r="NQ66" s="109"/>
      <c r="NR66" s="109"/>
      <c r="NS66" s="109"/>
      <c r="NT66" s="109"/>
      <c r="NU66" s="109"/>
      <c r="NV66" s="109"/>
      <c r="NW66" s="109"/>
      <c r="NX66" s="110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11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3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180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74.8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74.2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74.099999999999994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75.2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76.400000000000006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77.3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75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71.3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73.7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77.8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30477000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30845709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31156535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31245256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33039378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53.8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56.1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56.4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58.3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73.2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73.400000000000006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72.5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72.3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38480542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38744035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40117620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42330999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43068047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15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61VbKfjjzJHuXK0cMbNsKSQOfdQDrzJ2bi5Af0GqWCTYseBsipeJslxWdnEUn2MYOaL4C9qbqcbVQc2YQUlpKg==" saltValue="GAphR9m29azcJvbur4pulQ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0" t="s">
        <v>108</v>
      </c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163" t="s">
        <v>109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3" t="s">
        <v>110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0" t="s">
        <v>111</v>
      </c>
      <c r="BQ4" s="161"/>
      <c r="BR4" s="161"/>
      <c r="BS4" s="161"/>
      <c r="BT4" s="161"/>
      <c r="BU4" s="161"/>
      <c r="BV4" s="161"/>
      <c r="BW4" s="161"/>
      <c r="BX4" s="161"/>
      <c r="BY4" s="161"/>
      <c r="BZ4" s="162"/>
      <c r="CA4" s="159" t="s">
        <v>112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3" t="s">
        <v>113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114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115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0" t="s">
        <v>116</v>
      </c>
      <c r="DT4" s="161"/>
      <c r="DU4" s="161"/>
      <c r="DV4" s="161"/>
      <c r="DW4" s="161"/>
      <c r="DX4" s="161"/>
      <c r="DY4" s="161"/>
      <c r="DZ4" s="161"/>
      <c r="EA4" s="161"/>
      <c r="EB4" s="161"/>
      <c r="EC4" s="162"/>
      <c r="ED4" s="159" t="s">
        <v>117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118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144</v>
      </c>
      <c r="AV5" s="52" t="s">
        <v>145</v>
      </c>
      <c r="AW5" s="52" t="s">
        <v>146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154</v>
      </c>
      <c r="BF5" s="52" t="s">
        <v>144</v>
      </c>
      <c r="BG5" s="52" t="s">
        <v>145</v>
      </c>
      <c r="BH5" s="52" t="s">
        <v>155</v>
      </c>
      <c r="BI5" s="52" t="s">
        <v>156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154</v>
      </c>
      <c r="BQ5" s="52" t="s">
        <v>144</v>
      </c>
      <c r="BR5" s="52" t="s">
        <v>145</v>
      </c>
      <c r="BS5" s="52" t="s">
        <v>146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144</v>
      </c>
      <c r="CC5" s="52" t="s">
        <v>145</v>
      </c>
      <c r="CD5" s="52" t="s">
        <v>146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154</v>
      </c>
      <c r="CM5" s="52" t="s">
        <v>157</v>
      </c>
      <c r="CN5" s="52" t="s">
        <v>145</v>
      </c>
      <c r="CO5" s="52" t="s">
        <v>146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154</v>
      </c>
      <c r="CX5" s="52" t="s">
        <v>144</v>
      </c>
      <c r="CY5" s="52" t="s">
        <v>158</v>
      </c>
      <c r="CZ5" s="52" t="s">
        <v>146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154</v>
      </c>
      <c r="DI5" s="52" t="s">
        <v>157</v>
      </c>
      <c r="DJ5" s="52" t="s">
        <v>158</v>
      </c>
      <c r="DK5" s="52" t="s">
        <v>146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154</v>
      </c>
      <c r="DT5" s="52" t="s">
        <v>144</v>
      </c>
      <c r="DU5" s="52" t="s">
        <v>158</v>
      </c>
      <c r="DV5" s="52" t="s">
        <v>146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157</v>
      </c>
      <c r="EF5" s="52" t="s">
        <v>158</v>
      </c>
      <c r="EG5" s="52" t="s">
        <v>155</v>
      </c>
      <c r="EH5" s="52" t="s">
        <v>147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159</v>
      </c>
      <c r="EO5" s="52" t="s">
        <v>143</v>
      </c>
      <c r="EP5" s="52" t="s">
        <v>144</v>
      </c>
      <c r="EQ5" s="52" t="s">
        <v>145</v>
      </c>
      <c r="ER5" s="52" t="s">
        <v>155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15">
      <c r="A6" s="38" t="s">
        <v>160</v>
      </c>
      <c r="B6" s="53">
        <f>B8</f>
        <v>2021</v>
      </c>
      <c r="C6" s="53">
        <f t="shared" ref="C6:M6" si="2">C8</f>
        <v>240001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3</v>
      </c>
      <c r="H6" s="164" t="str">
        <f>IF(H8&lt;&gt;I8,H8,"")&amp;IF(I8&lt;&gt;J8,I8,"")&amp;"　"&amp;J8</f>
        <v>三重県　一志病院</v>
      </c>
      <c r="I6" s="165"/>
      <c r="J6" s="166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50床以上～100床未満</v>
      </c>
      <c r="O6" s="53" t="str">
        <f>O8</f>
        <v>自治体職員</v>
      </c>
      <c r="P6" s="53" t="str">
        <f>P8</f>
        <v>直営</v>
      </c>
      <c r="Q6" s="54">
        <f t="shared" ref="Q6:AH6" si="3">Q8</f>
        <v>8</v>
      </c>
      <c r="R6" s="53" t="str">
        <f t="shared" si="3"/>
        <v>-</v>
      </c>
      <c r="S6" s="53" t="str">
        <f t="shared" si="3"/>
        <v>ド 訓</v>
      </c>
      <c r="T6" s="53" t="str">
        <f t="shared" si="3"/>
        <v>救 へ</v>
      </c>
      <c r="U6" s="54">
        <f>U8</f>
        <v>1784968</v>
      </c>
      <c r="V6" s="54">
        <f>V8</f>
        <v>6295</v>
      </c>
      <c r="W6" s="53" t="str">
        <f>W8</f>
        <v>第１種該当</v>
      </c>
      <c r="X6" s="53" t="str">
        <f t="shared" ref="X6" si="4">X8</f>
        <v>-</v>
      </c>
      <c r="Y6" s="53" t="str">
        <f t="shared" si="3"/>
        <v>１０：１</v>
      </c>
      <c r="Z6" s="54">
        <f t="shared" si="3"/>
        <v>46</v>
      </c>
      <c r="AA6" s="54">
        <f t="shared" si="3"/>
        <v>36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82</v>
      </c>
      <c r="AF6" s="54">
        <f t="shared" si="3"/>
        <v>46</v>
      </c>
      <c r="AG6" s="54" t="str">
        <f t="shared" si="3"/>
        <v>-</v>
      </c>
      <c r="AH6" s="54">
        <f t="shared" si="3"/>
        <v>46</v>
      </c>
      <c r="AI6" s="55">
        <f>IF(AI8="-",NA(),AI8)</f>
        <v>109.8</v>
      </c>
      <c r="AJ6" s="55">
        <f t="shared" ref="AJ6:AR6" si="5">IF(AJ8="-",NA(),AJ8)</f>
        <v>108.6</v>
      </c>
      <c r="AK6" s="55">
        <f t="shared" si="5"/>
        <v>117.2</v>
      </c>
      <c r="AL6" s="55">
        <f t="shared" si="5"/>
        <v>119.5</v>
      </c>
      <c r="AM6" s="55">
        <f t="shared" si="5"/>
        <v>117</v>
      </c>
      <c r="AN6" s="55">
        <f t="shared" si="5"/>
        <v>98.2</v>
      </c>
      <c r="AO6" s="55">
        <f t="shared" si="5"/>
        <v>97.5</v>
      </c>
      <c r="AP6" s="55">
        <f t="shared" si="5"/>
        <v>97.7</v>
      </c>
      <c r="AQ6" s="55">
        <f t="shared" si="5"/>
        <v>100.7</v>
      </c>
      <c r="AR6" s="55">
        <f t="shared" si="5"/>
        <v>103.6</v>
      </c>
      <c r="AS6" s="55" t="str">
        <f>IF(AS8="-","【-】","【"&amp;SUBSTITUTE(TEXT(AS8,"#,##0.0"),"-","△")&amp;"】")</f>
        <v>【106.2】</v>
      </c>
      <c r="AT6" s="55">
        <f>IF(AT8="-",NA(),AT8)</f>
        <v>78.900000000000006</v>
      </c>
      <c r="AU6" s="55">
        <f t="shared" ref="AU6:BC6" si="6">IF(AU8="-",NA(),AU8)</f>
        <v>78.5</v>
      </c>
      <c r="AV6" s="55">
        <f t="shared" si="6"/>
        <v>84.6</v>
      </c>
      <c r="AW6" s="55">
        <f t="shared" si="6"/>
        <v>85.2</v>
      </c>
      <c r="AX6" s="55">
        <f t="shared" si="6"/>
        <v>81</v>
      </c>
      <c r="AY6" s="55">
        <f t="shared" si="6"/>
        <v>78.099999999999994</v>
      </c>
      <c r="AZ6" s="55">
        <f t="shared" si="6"/>
        <v>77</v>
      </c>
      <c r="BA6" s="55">
        <f t="shared" si="6"/>
        <v>77.099999999999994</v>
      </c>
      <c r="BB6" s="55">
        <f t="shared" si="6"/>
        <v>73.8</v>
      </c>
      <c r="BC6" s="55">
        <f t="shared" si="6"/>
        <v>75.5</v>
      </c>
      <c r="BD6" s="55" t="str">
        <f>IF(BD8="-","【-】","【"&amp;SUBSTITUTE(TEXT(BD8,"#,##0.0"),"-","△")&amp;"】")</f>
        <v>【86.6】</v>
      </c>
      <c r="BE6" s="55">
        <f>IF(BE8="-",NA(),BE8)</f>
        <v>100.1</v>
      </c>
      <c r="BF6" s="55">
        <f t="shared" ref="BF6:BN6" si="7">IF(BF8="-",NA(),BF8)</f>
        <v>86.6</v>
      </c>
      <c r="BG6" s="55">
        <f t="shared" si="7"/>
        <v>67.2</v>
      </c>
      <c r="BH6" s="55">
        <f t="shared" si="7"/>
        <v>40.9</v>
      </c>
      <c r="BI6" s="55">
        <f t="shared" si="7"/>
        <v>21</v>
      </c>
      <c r="BJ6" s="55">
        <f t="shared" si="7"/>
        <v>114.4</v>
      </c>
      <c r="BK6" s="55">
        <f t="shared" si="7"/>
        <v>117</v>
      </c>
      <c r="BL6" s="55">
        <f t="shared" si="7"/>
        <v>118.8</v>
      </c>
      <c r="BM6" s="55">
        <f t="shared" si="7"/>
        <v>136</v>
      </c>
      <c r="BN6" s="55">
        <f t="shared" si="7"/>
        <v>131.30000000000001</v>
      </c>
      <c r="BO6" s="55" t="str">
        <f>IF(BO8="-","【-】","【"&amp;SUBSTITUTE(TEXT(BO8,"#,##0.0"),"-","△")&amp;"】")</f>
        <v>【70.7】</v>
      </c>
      <c r="BP6" s="55">
        <f>IF(BP8="-",NA(),BP8)</f>
        <v>46</v>
      </c>
      <c r="BQ6" s="55">
        <f t="shared" ref="BQ6:BY6" si="8">IF(BQ8="-",NA(),BQ8)</f>
        <v>45.7</v>
      </c>
      <c r="BR6" s="55">
        <f t="shared" si="8"/>
        <v>43.1</v>
      </c>
      <c r="BS6" s="55">
        <f t="shared" si="8"/>
        <v>42.2</v>
      </c>
      <c r="BT6" s="55">
        <f t="shared" si="8"/>
        <v>40.5</v>
      </c>
      <c r="BU6" s="55">
        <f t="shared" si="8"/>
        <v>67.900000000000006</v>
      </c>
      <c r="BV6" s="55">
        <f t="shared" si="8"/>
        <v>66.900000000000006</v>
      </c>
      <c r="BW6" s="55">
        <f t="shared" si="8"/>
        <v>66.099999999999994</v>
      </c>
      <c r="BX6" s="55">
        <f t="shared" si="8"/>
        <v>62.3</v>
      </c>
      <c r="BY6" s="55">
        <f t="shared" si="8"/>
        <v>62.1</v>
      </c>
      <c r="BZ6" s="55" t="str">
        <f>IF(BZ8="-","【-】","【"&amp;SUBSTITUTE(TEXT(BZ8,"#,##0.0"),"-","△")&amp;"】")</f>
        <v>【67.1】</v>
      </c>
      <c r="CA6" s="56">
        <f>IF(CA8="-",NA(),CA8)</f>
        <v>26201</v>
      </c>
      <c r="CB6" s="56">
        <f t="shared" ref="CB6:CJ6" si="9">IF(CB8="-",NA(),CB8)</f>
        <v>27879</v>
      </c>
      <c r="CC6" s="56">
        <f t="shared" si="9"/>
        <v>28089</v>
      </c>
      <c r="CD6" s="56">
        <f t="shared" si="9"/>
        <v>28465</v>
      </c>
      <c r="CE6" s="56">
        <f t="shared" si="9"/>
        <v>27219</v>
      </c>
      <c r="CF6" s="56">
        <f t="shared" si="9"/>
        <v>25249</v>
      </c>
      <c r="CG6" s="56">
        <f t="shared" si="9"/>
        <v>25711</v>
      </c>
      <c r="CH6" s="56">
        <f t="shared" si="9"/>
        <v>26415</v>
      </c>
      <c r="CI6" s="56">
        <f t="shared" si="9"/>
        <v>27227</v>
      </c>
      <c r="CJ6" s="56">
        <f t="shared" si="9"/>
        <v>28176</v>
      </c>
      <c r="CK6" s="55" t="str">
        <f>IF(CK8="-","【-】","【"&amp;SUBSTITUTE(TEXT(CK8,"#,##0"),"-","△")&amp;"】")</f>
        <v>【59,287】</v>
      </c>
      <c r="CL6" s="56">
        <f>IF(CL8="-",NA(),CL8)</f>
        <v>8155</v>
      </c>
      <c r="CM6" s="56">
        <f t="shared" ref="CM6:CU6" si="10">IF(CM8="-",NA(),CM8)</f>
        <v>8271</v>
      </c>
      <c r="CN6" s="56">
        <f t="shared" si="10"/>
        <v>8366</v>
      </c>
      <c r="CO6" s="56">
        <f t="shared" si="10"/>
        <v>9300</v>
      </c>
      <c r="CP6" s="56">
        <f t="shared" si="10"/>
        <v>10715</v>
      </c>
      <c r="CQ6" s="56">
        <f t="shared" si="10"/>
        <v>8852</v>
      </c>
      <c r="CR6" s="56">
        <f t="shared" si="10"/>
        <v>9060</v>
      </c>
      <c r="CS6" s="56">
        <f t="shared" si="10"/>
        <v>9135</v>
      </c>
      <c r="CT6" s="56">
        <f t="shared" si="10"/>
        <v>9509</v>
      </c>
      <c r="CU6" s="56">
        <f t="shared" si="10"/>
        <v>9548</v>
      </c>
      <c r="CV6" s="55" t="str">
        <f>IF(CV8="-","【-】","【"&amp;SUBSTITUTE(TEXT(CV8,"#,##0"),"-","△")&amp;"】")</f>
        <v>【17,202】</v>
      </c>
      <c r="CW6" s="55">
        <f>IF(CW8="-",NA(),CW8)</f>
        <v>79</v>
      </c>
      <c r="CX6" s="55">
        <f t="shared" ref="CX6:DF6" si="11">IF(CX8="-",NA(),CX8)</f>
        <v>83.1</v>
      </c>
      <c r="CY6" s="55">
        <f t="shared" si="11"/>
        <v>73.7</v>
      </c>
      <c r="CZ6" s="55">
        <f t="shared" si="11"/>
        <v>72.400000000000006</v>
      </c>
      <c r="DA6" s="55">
        <f t="shared" si="11"/>
        <v>74.3</v>
      </c>
      <c r="DB6" s="55">
        <f t="shared" si="11"/>
        <v>70.3</v>
      </c>
      <c r="DC6" s="55">
        <f t="shared" si="11"/>
        <v>71.099999999999994</v>
      </c>
      <c r="DD6" s="55">
        <f t="shared" si="11"/>
        <v>72</v>
      </c>
      <c r="DE6" s="55">
        <f t="shared" si="11"/>
        <v>77.7</v>
      </c>
      <c r="DF6" s="55">
        <f t="shared" si="11"/>
        <v>75.7</v>
      </c>
      <c r="DG6" s="55" t="str">
        <f>IF(DG8="-","【-】","【"&amp;SUBSTITUTE(TEXT(DG8,"#,##0.0"),"-","△")&amp;"】")</f>
        <v>【56.4】</v>
      </c>
      <c r="DH6" s="55">
        <f>IF(DH8="-",NA(),DH8)</f>
        <v>8.4</v>
      </c>
      <c r="DI6" s="55">
        <f t="shared" ref="DI6:DQ6" si="12">IF(DI8="-",NA(),DI8)</f>
        <v>8.9</v>
      </c>
      <c r="DJ6" s="55">
        <f t="shared" si="12"/>
        <v>8.1</v>
      </c>
      <c r="DK6" s="55">
        <f t="shared" si="12"/>
        <v>8.1</v>
      </c>
      <c r="DL6" s="55">
        <f t="shared" si="12"/>
        <v>9.3000000000000007</v>
      </c>
      <c r="DM6" s="55">
        <f t="shared" si="12"/>
        <v>17</v>
      </c>
      <c r="DN6" s="55">
        <f t="shared" si="12"/>
        <v>16.5</v>
      </c>
      <c r="DO6" s="55">
        <f t="shared" si="12"/>
        <v>16</v>
      </c>
      <c r="DP6" s="55">
        <f t="shared" si="12"/>
        <v>15.7</v>
      </c>
      <c r="DQ6" s="55">
        <f t="shared" si="12"/>
        <v>14.6</v>
      </c>
      <c r="DR6" s="55" t="str">
        <f>IF(DR8="-","【-】","【"&amp;SUBSTITUTE(TEXT(DR8,"#,##0.0"),"-","△")&amp;"】")</f>
        <v>【24.8】</v>
      </c>
      <c r="DS6" s="55">
        <f>IF(DS8="-",NA(),DS8)</f>
        <v>74.8</v>
      </c>
      <c r="DT6" s="55">
        <f t="shared" ref="DT6:EB6" si="13">IF(DT8="-",NA(),DT8)</f>
        <v>74.2</v>
      </c>
      <c r="DU6" s="55">
        <f t="shared" si="13"/>
        <v>74.099999999999994</v>
      </c>
      <c r="DV6" s="55">
        <f t="shared" si="13"/>
        <v>75.2</v>
      </c>
      <c r="DW6" s="55">
        <f t="shared" si="13"/>
        <v>76.400000000000006</v>
      </c>
      <c r="DX6" s="55">
        <f t="shared" si="13"/>
        <v>53.8</v>
      </c>
      <c r="DY6" s="55">
        <f t="shared" si="13"/>
        <v>56.1</v>
      </c>
      <c r="DZ6" s="55">
        <f t="shared" si="13"/>
        <v>56.4</v>
      </c>
      <c r="EA6" s="55">
        <f t="shared" si="13"/>
        <v>56.9</v>
      </c>
      <c r="EB6" s="55">
        <f t="shared" si="13"/>
        <v>58.3</v>
      </c>
      <c r="EC6" s="55" t="str">
        <f>IF(EC8="-","【-】","【"&amp;SUBSTITUTE(TEXT(EC8,"#,##0.0"),"-","△")&amp;"】")</f>
        <v>【56.0】</v>
      </c>
      <c r="ED6" s="55">
        <f>IF(ED8="-",NA(),ED8)</f>
        <v>77.3</v>
      </c>
      <c r="EE6" s="55">
        <f t="shared" ref="EE6:EM6" si="14">IF(EE8="-",NA(),EE8)</f>
        <v>75</v>
      </c>
      <c r="EF6" s="55">
        <f t="shared" si="14"/>
        <v>71.3</v>
      </c>
      <c r="EG6" s="55">
        <f t="shared" si="14"/>
        <v>73.7</v>
      </c>
      <c r="EH6" s="55">
        <f t="shared" si="14"/>
        <v>77.8</v>
      </c>
      <c r="EI6" s="55">
        <f t="shared" si="14"/>
        <v>71</v>
      </c>
      <c r="EJ6" s="55">
        <f t="shared" si="14"/>
        <v>73.2</v>
      </c>
      <c r="EK6" s="55">
        <f t="shared" si="14"/>
        <v>73.400000000000006</v>
      </c>
      <c r="EL6" s="55">
        <f t="shared" si="14"/>
        <v>72.5</v>
      </c>
      <c r="EM6" s="55">
        <f t="shared" si="14"/>
        <v>72.3</v>
      </c>
      <c r="EN6" s="55" t="str">
        <f>IF(EN8="-","【-】","【"&amp;SUBSTITUTE(TEXT(EN8,"#,##0.0"),"-","△")&amp;"】")</f>
        <v>【70.7】</v>
      </c>
      <c r="EO6" s="56">
        <f>IF(EO8="-",NA(),EO8)</f>
        <v>30477000</v>
      </c>
      <c r="EP6" s="56">
        <f t="shared" ref="EP6:EX6" si="15">IF(EP8="-",NA(),EP8)</f>
        <v>30845709</v>
      </c>
      <c r="EQ6" s="56">
        <f t="shared" si="15"/>
        <v>31156535</v>
      </c>
      <c r="ER6" s="56">
        <f t="shared" si="15"/>
        <v>31245256</v>
      </c>
      <c r="ES6" s="56">
        <f t="shared" si="15"/>
        <v>33039378</v>
      </c>
      <c r="ET6" s="56">
        <f t="shared" si="15"/>
        <v>38480542</v>
      </c>
      <c r="EU6" s="56">
        <f t="shared" si="15"/>
        <v>38744035</v>
      </c>
      <c r="EV6" s="56">
        <f t="shared" si="15"/>
        <v>40117620</v>
      </c>
      <c r="EW6" s="56">
        <f t="shared" si="15"/>
        <v>42330999</v>
      </c>
      <c r="EX6" s="56">
        <f t="shared" si="15"/>
        <v>43068047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161</v>
      </c>
      <c r="B7" s="53">
        <f t="shared" ref="B7:AH7" si="16">B8</f>
        <v>2021</v>
      </c>
      <c r="C7" s="53">
        <f t="shared" si="16"/>
        <v>240001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3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50床以上～100床未満</v>
      </c>
      <c r="O7" s="53" t="str">
        <f>O8</f>
        <v>自治体職員</v>
      </c>
      <c r="P7" s="53" t="str">
        <f>P8</f>
        <v>直営</v>
      </c>
      <c r="Q7" s="54">
        <f t="shared" si="16"/>
        <v>8</v>
      </c>
      <c r="R7" s="53" t="str">
        <f t="shared" si="16"/>
        <v>-</v>
      </c>
      <c r="S7" s="53" t="str">
        <f t="shared" si="16"/>
        <v>ド 訓</v>
      </c>
      <c r="T7" s="53" t="str">
        <f t="shared" si="16"/>
        <v>救 へ</v>
      </c>
      <c r="U7" s="54">
        <f>U8</f>
        <v>1784968</v>
      </c>
      <c r="V7" s="54">
        <f>V8</f>
        <v>6295</v>
      </c>
      <c r="W7" s="53" t="str">
        <f>W8</f>
        <v>第１種該当</v>
      </c>
      <c r="X7" s="53" t="str">
        <f t="shared" si="16"/>
        <v>-</v>
      </c>
      <c r="Y7" s="53" t="str">
        <f t="shared" si="16"/>
        <v>１０：１</v>
      </c>
      <c r="Z7" s="54">
        <f t="shared" si="16"/>
        <v>46</v>
      </c>
      <c r="AA7" s="54">
        <f t="shared" si="16"/>
        <v>36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82</v>
      </c>
      <c r="AF7" s="54">
        <f t="shared" si="16"/>
        <v>46</v>
      </c>
      <c r="AG7" s="54" t="str">
        <f t="shared" si="16"/>
        <v>-</v>
      </c>
      <c r="AH7" s="54">
        <f t="shared" si="16"/>
        <v>46</v>
      </c>
      <c r="AI7" s="55">
        <f>AI8</f>
        <v>109.8</v>
      </c>
      <c r="AJ7" s="55">
        <f t="shared" ref="AJ7:AR7" si="17">AJ8</f>
        <v>108.6</v>
      </c>
      <c r="AK7" s="55">
        <f t="shared" si="17"/>
        <v>117.2</v>
      </c>
      <c r="AL7" s="55">
        <f t="shared" si="17"/>
        <v>119.5</v>
      </c>
      <c r="AM7" s="55">
        <f t="shared" si="17"/>
        <v>117</v>
      </c>
      <c r="AN7" s="55">
        <f t="shared" si="17"/>
        <v>98.2</v>
      </c>
      <c r="AO7" s="55">
        <f t="shared" si="17"/>
        <v>97.5</v>
      </c>
      <c r="AP7" s="55">
        <f t="shared" si="17"/>
        <v>97.7</v>
      </c>
      <c r="AQ7" s="55">
        <f t="shared" si="17"/>
        <v>100.7</v>
      </c>
      <c r="AR7" s="55">
        <f t="shared" si="17"/>
        <v>103.6</v>
      </c>
      <c r="AS7" s="55"/>
      <c r="AT7" s="55">
        <f>AT8</f>
        <v>78.900000000000006</v>
      </c>
      <c r="AU7" s="55">
        <f t="shared" ref="AU7:BC7" si="18">AU8</f>
        <v>78.5</v>
      </c>
      <c r="AV7" s="55">
        <f t="shared" si="18"/>
        <v>84.6</v>
      </c>
      <c r="AW7" s="55">
        <f t="shared" si="18"/>
        <v>85.2</v>
      </c>
      <c r="AX7" s="55">
        <f t="shared" si="18"/>
        <v>81</v>
      </c>
      <c r="AY7" s="55">
        <f t="shared" si="18"/>
        <v>78.099999999999994</v>
      </c>
      <c r="AZ7" s="55">
        <f t="shared" si="18"/>
        <v>77</v>
      </c>
      <c r="BA7" s="55">
        <f t="shared" si="18"/>
        <v>77.099999999999994</v>
      </c>
      <c r="BB7" s="55">
        <f t="shared" si="18"/>
        <v>73.8</v>
      </c>
      <c r="BC7" s="55">
        <f t="shared" si="18"/>
        <v>75.5</v>
      </c>
      <c r="BD7" s="55"/>
      <c r="BE7" s="55">
        <f>BE8</f>
        <v>100.1</v>
      </c>
      <c r="BF7" s="55">
        <f t="shared" ref="BF7:BN7" si="19">BF8</f>
        <v>86.6</v>
      </c>
      <c r="BG7" s="55">
        <f t="shared" si="19"/>
        <v>67.2</v>
      </c>
      <c r="BH7" s="55">
        <f t="shared" si="19"/>
        <v>40.9</v>
      </c>
      <c r="BI7" s="55">
        <f t="shared" si="19"/>
        <v>21</v>
      </c>
      <c r="BJ7" s="55">
        <f t="shared" si="19"/>
        <v>114.4</v>
      </c>
      <c r="BK7" s="55">
        <f t="shared" si="19"/>
        <v>117</v>
      </c>
      <c r="BL7" s="55">
        <f t="shared" si="19"/>
        <v>118.8</v>
      </c>
      <c r="BM7" s="55">
        <f t="shared" si="19"/>
        <v>136</v>
      </c>
      <c r="BN7" s="55">
        <f t="shared" si="19"/>
        <v>131.30000000000001</v>
      </c>
      <c r="BO7" s="55"/>
      <c r="BP7" s="55">
        <f>BP8</f>
        <v>46</v>
      </c>
      <c r="BQ7" s="55">
        <f t="shared" ref="BQ7:BY7" si="20">BQ8</f>
        <v>45.7</v>
      </c>
      <c r="BR7" s="55">
        <f t="shared" si="20"/>
        <v>43.1</v>
      </c>
      <c r="BS7" s="55">
        <f t="shared" si="20"/>
        <v>42.2</v>
      </c>
      <c r="BT7" s="55">
        <f t="shared" si="20"/>
        <v>40.5</v>
      </c>
      <c r="BU7" s="55">
        <f t="shared" si="20"/>
        <v>67.900000000000006</v>
      </c>
      <c r="BV7" s="55">
        <f t="shared" si="20"/>
        <v>66.900000000000006</v>
      </c>
      <c r="BW7" s="55">
        <f t="shared" si="20"/>
        <v>66.099999999999994</v>
      </c>
      <c r="BX7" s="55">
        <f t="shared" si="20"/>
        <v>62.3</v>
      </c>
      <c r="BY7" s="55">
        <f t="shared" si="20"/>
        <v>62.1</v>
      </c>
      <c r="BZ7" s="55"/>
      <c r="CA7" s="56">
        <f>CA8</f>
        <v>26201</v>
      </c>
      <c r="CB7" s="56">
        <f t="shared" ref="CB7:CJ7" si="21">CB8</f>
        <v>27879</v>
      </c>
      <c r="CC7" s="56">
        <f t="shared" si="21"/>
        <v>28089</v>
      </c>
      <c r="CD7" s="56">
        <f t="shared" si="21"/>
        <v>28465</v>
      </c>
      <c r="CE7" s="56">
        <f t="shared" si="21"/>
        <v>27219</v>
      </c>
      <c r="CF7" s="56">
        <f t="shared" si="21"/>
        <v>25249</v>
      </c>
      <c r="CG7" s="56">
        <f t="shared" si="21"/>
        <v>25711</v>
      </c>
      <c r="CH7" s="56">
        <f t="shared" si="21"/>
        <v>26415</v>
      </c>
      <c r="CI7" s="56">
        <f t="shared" si="21"/>
        <v>27227</v>
      </c>
      <c r="CJ7" s="56">
        <f t="shared" si="21"/>
        <v>28176</v>
      </c>
      <c r="CK7" s="55"/>
      <c r="CL7" s="56">
        <f>CL8</f>
        <v>8155</v>
      </c>
      <c r="CM7" s="56">
        <f t="shared" ref="CM7:CU7" si="22">CM8</f>
        <v>8271</v>
      </c>
      <c r="CN7" s="56">
        <f t="shared" si="22"/>
        <v>8366</v>
      </c>
      <c r="CO7" s="56">
        <f t="shared" si="22"/>
        <v>9300</v>
      </c>
      <c r="CP7" s="56">
        <f t="shared" si="22"/>
        <v>10715</v>
      </c>
      <c r="CQ7" s="56">
        <f t="shared" si="22"/>
        <v>8852</v>
      </c>
      <c r="CR7" s="56">
        <f t="shared" si="22"/>
        <v>9060</v>
      </c>
      <c r="CS7" s="56">
        <f t="shared" si="22"/>
        <v>9135</v>
      </c>
      <c r="CT7" s="56">
        <f t="shared" si="22"/>
        <v>9509</v>
      </c>
      <c r="CU7" s="56">
        <f t="shared" si="22"/>
        <v>9548</v>
      </c>
      <c r="CV7" s="55"/>
      <c r="CW7" s="55">
        <f>CW8</f>
        <v>79</v>
      </c>
      <c r="CX7" s="55">
        <f t="shared" ref="CX7:DF7" si="23">CX8</f>
        <v>83.1</v>
      </c>
      <c r="CY7" s="55">
        <f t="shared" si="23"/>
        <v>73.7</v>
      </c>
      <c r="CZ7" s="55">
        <f t="shared" si="23"/>
        <v>72.400000000000006</v>
      </c>
      <c r="DA7" s="55">
        <f t="shared" si="23"/>
        <v>74.3</v>
      </c>
      <c r="DB7" s="55">
        <f t="shared" si="23"/>
        <v>70.3</v>
      </c>
      <c r="DC7" s="55">
        <f t="shared" si="23"/>
        <v>71.099999999999994</v>
      </c>
      <c r="DD7" s="55">
        <f t="shared" si="23"/>
        <v>72</v>
      </c>
      <c r="DE7" s="55">
        <f t="shared" si="23"/>
        <v>77.7</v>
      </c>
      <c r="DF7" s="55">
        <f t="shared" si="23"/>
        <v>75.7</v>
      </c>
      <c r="DG7" s="55"/>
      <c r="DH7" s="55">
        <f>DH8</f>
        <v>8.4</v>
      </c>
      <c r="DI7" s="55">
        <f t="shared" ref="DI7:DQ7" si="24">DI8</f>
        <v>8.9</v>
      </c>
      <c r="DJ7" s="55">
        <f t="shared" si="24"/>
        <v>8.1</v>
      </c>
      <c r="DK7" s="55">
        <f t="shared" si="24"/>
        <v>8.1</v>
      </c>
      <c r="DL7" s="55">
        <f t="shared" si="24"/>
        <v>9.3000000000000007</v>
      </c>
      <c r="DM7" s="55">
        <f t="shared" si="24"/>
        <v>17</v>
      </c>
      <c r="DN7" s="55">
        <f t="shared" si="24"/>
        <v>16.5</v>
      </c>
      <c r="DO7" s="55">
        <f t="shared" si="24"/>
        <v>16</v>
      </c>
      <c r="DP7" s="55">
        <f t="shared" si="24"/>
        <v>15.7</v>
      </c>
      <c r="DQ7" s="55">
        <f t="shared" si="24"/>
        <v>14.6</v>
      </c>
      <c r="DR7" s="55"/>
      <c r="DS7" s="55">
        <f>DS8</f>
        <v>74.8</v>
      </c>
      <c r="DT7" s="55">
        <f t="shared" ref="DT7:EB7" si="25">DT8</f>
        <v>74.2</v>
      </c>
      <c r="DU7" s="55">
        <f t="shared" si="25"/>
        <v>74.099999999999994</v>
      </c>
      <c r="DV7" s="55">
        <f t="shared" si="25"/>
        <v>75.2</v>
      </c>
      <c r="DW7" s="55">
        <f t="shared" si="25"/>
        <v>76.400000000000006</v>
      </c>
      <c r="DX7" s="55">
        <f t="shared" si="25"/>
        <v>53.8</v>
      </c>
      <c r="DY7" s="55">
        <f t="shared" si="25"/>
        <v>56.1</v>
      </c>
      <c r="DZ7" s="55">
        <f t="shared" si="25"/>
        <v>56.4</v>
      </c>
      <c r="EA7" s="55">
        <f t="shared" si="25"/>
        <v>56.9</v>
      </c>
      <c r="EB7" s="55">
        <f t="shared" si="25"/>
        <v>58.3</v>
      </c>
      <c r="EC7" s="55"/>
      <c r="ED7" s="55">
        <f>ED8</f>
        <v>77.3</v>
      </c>
      <c r="EE7" s="55">
        <f t="shared" ref="EE7:EM7" si="26">EE8</f>
        <v>75</v>
      </c>
      <c r="EF7" s="55">
        <f t="shared" si="26"/>
        <v>71.3</v>
      </c>
      <c r="EG7" s="55">
        <f t="shared" si="26"/>
        <v>73.7</v>
      </c>
      <c r="EH7" s="55">
        <f t="shared" si="26"/>
        <v>77.8</v>
      </c>
      <c r="EI7" s="55">
        <f t="shared" si="26"/>
        <v>71</v>
      </c>
      <c r="EJ7" s="55">
        <f t="shared" si="26"/>
        <v>73.2</v>
      </c>
      <c r="EK7" s="55">
        <f t="shared" si="26"/>
        <v>73.400000000000006</v>
      </c>
      <c r="EL7" s="55">
        <f t="shared" si="26"/>
        <v>72.5</v>
      </c>
      <c r="EM7" s="55">
        <f t="shared" si="26"/>
        <v>72.3</v>
      </c>
      <c r="EN7" s="55"/>
      <c r="EO7" s="56">
        <f>EO8</f>
        <v>30477000</v>
      </c>
      <c r="EP7" s="56">
        <f t="shared" ref="EP7:EX7" si="27">EP8</f>
        <v>30845709</v>
      </c>
      <c r="EQ7" s="56">
        <f t="shared" si="27"/>
        <v>31156535</v>
      </c>
      <c r="ER7" s="56">
        <f t="shared" si="27"/>
        <v>31245256</v>
      </c>
      <c r="ES7" s="56">
        <f t="shared" si="27"/>
        <v>33039378</v>
      </c>
      <c r="ET7" s="56">
        <f t="shared" si="27"/>
        <v>38480542</v>
      </c>
      <c r="EU7" s="56">
        <f t="shared" si="27"/>
        <v>38744035</v>
      </c>
      <c r="EV7" s="56">
        <f t="shared" si="27"/>
        <v>40117620</v>
      </c>
      <c r="EW7" s="56">
        <f t="shared" si="27"/>
        <v>42330999</v>
      </c>
      <c r="EX7" s="56">
        <f t="shared" si="27"/>
        <v>43068047</v>
      </c>
      <c r="EY7" s="56"/>
    </row>
    <row r="8" spans="1:155" s="57" customFormat="1" x14ac:dyDescent="0.15">
      <c r="A8" s="38"/>
      <c r="B8" s="58">
        <v>2021</v>
      </c>
      <c r="C8" s="58">
        <v>240001</v>
      </c>
      <c r="D8" s="58">
        <v>46</v>
      </c>
      <c r="E8" s="58">
        <v>6</v>
      </c>
      <c r="F8" s="58">
        <v>0</v>
      </c>
      <c r="G8" s="58">
        <v>3</v>
      </c>
      <c r="H8" s="58" t="s">
        <v>162</v>
      </c>
      <c r="I8" s="58" t="s">
        <v>162</v>
      </c>
      <c r="J8" s="58" t="s">
        <v>163</v>
      </c>
      <c r="K8" s="58" t="s">
        <v>164</v>
      </c>
      <c r="L8" s="58" t="s">
        <v>165</v>
      </c>
      <c r="M8" s="58" t="s">
        <v>166</v>
      </c>
      <c r="N8" s="58" t="s">
        <v>167</v>
      </c>
      <c r="O8" s="58" t="s">
        <v>168</v>
      </c>
      <c r="P8" s="58" t="s">
        <v>169</v>
      </c>
      <c r="Q8" s="59">
        <v>8</v>
      </c>
      <c r="R8" s="58" t="s">
        <v>39</v>
      </c>
      <c r="S8" s="58" t="s">
        <v>170</v>
      </c>
      <c r="T8" s="58" t="s">
        <v>171</v>
      </c>
      <c r="U8" s="59">
        <v>1784968</v>
      </c>
      <c r="V8" s="59">
        <v>6295</v>
      </c>
      <c r="W8" s="58" t="s">
        <v>172</v>
      </c>
      <c r="X8" s="58" t="s">
        <v>39</v>
      </c>
      <c r="Y8" s="60" t="s">
        <v>173</v>
      </c>
      <c r="Z8" s="59">
        <v>46</v>
      </c>
      <c r="AA8" s="59">
        <v>36</v>
      </c>
      <c r="AB8" s="59" t="s">
        <v>39</v>
      </c>
      <c r="AC8" s="59" t="s">
        <v>39</v>
      </c>
      <c r="AD8" s="59" t="s">
        <v>39</v>
      </c>
      <c r="AE8" s="59">
        <v>82</v>
      </c>
      <c r="AF8" s="59">
        <v>46</v>
      </c>
      <c r="AG8" s="59" t="s">
        <v>39</v>
      </c>
      <c r="AH8" s="59">
        <v>46</v>
      </c>
      <c r="AI8" s="61">
        <v>109.8</v>
      </c>
      <c r="AJ8" s="61">
        <v>108.6</v>
      </c>
      <c r="AK8" s="61">
        <v>117.2</v>
      </c>
      <c r="AL8" s="61">
        <v>119.5</v>
      </c>
      <c r="AM8" s="61">
        <v>117</v>
      </c>
      <c r="AN8" s="61">
        <v>98.2</v>
      </c>
      <c r="AO8" s="61">
        <v>97.5</v>
      </c>
      <c r="AP8" s="61">
        <v>97.7</v>
      </c>
      <c r="AQ8" s="61">
        <v>100.7</v>
      </c>
      <c r="AR8" s="61">
        <v>103.6</v>
      </c>
      <c r="AS8" s="61">
        <v>106.2</v>
      </c>
      <c r="AT8" s="61">
        <v>78.900000000000006</v>
      </c>
      <c r="AU8" s="61">
        <v>78.5</v>
      </c>
      <c r="AV8" s="61">
        <v>84.6</v>
      </c>
      <c r="AW8" s="61">
        <v>85.2</v>
      </c>
      <c r="AX8" s="61">
        <v>81</v>
      </c>
      <c r="AY8" s="61">
        <v>78.099999999999994</v>
      </c>
      <c r="AZ8" s="61">
        <v>77</v>
      </c>
      <c r="BA8" s="61">
        <v>77.099999999999994</v>
      </c>
      <c r="BB8" s="61">
        <v>73.8</v>
      </c>
      <c r="BC8" s="61">
        <v>75.5</v>
      </c>
      <c r="BD8" s="61">
        <v>86.6</v>
      </c>
      <c r="BE8" s="62">
        <v>100.1</v>
      </c>
      <c r="BF8" s="62">
        <v>86.6</v>
      </c>
      <c r="BG8" s="62">
        <v>67.2</v>
      </c>
      <c r="BH8" s="62">
        <v>40.9</v>
      </c>
      <c r="BI8" s="62">
        <v>21</v>
      </c>
      <c r="BJ8" s="62">
        <v>114.4</v>
      </c>
      <c r="BK8" s="62">
        <v>117</v>
      </c>
      <c r="BL8" s="62">
        <v>118.8</v>
      </c>
      <c r="BM8" s="62">
        <v>136</v>
      </c>
      <c r="BN8" s="62">
        <v>131.30000000000001</v>
      </c>
      <c r="BO8" s="62">
        <v>70.7</v>
      </c>
      <c r="BP8" s="61">
        <v>46</v>
      </c>
      <c r="BQ8" s="61">
        <v>45.7</v>
      </c>
      <c r="BR8" s="61">
        <v>43.1</v>
      </c>
      <c r="BS8" s="61">
        <v>42.2</v>
      </c>
      <c r="BT8" s="61">
        <v>40.5</v>
      </c>
      <c r="BU8" s="61">
        <v>67.900000000000006</v>
      </c>
      <c r="BV8" s="61">
        <v>66.900000000000006</v>
      </c>
      <c r="BW8" s="61">
        <v>66.099999999999994</v>
      </c>
      <c r="BX8" s="61">
        <v>62.3</v>
      </c>
      <c r="BY8" s="61">
        <v>62.1</v>
      </c>
      <c r="BZ8" s="61">
        <v>67.099999999999994</v>
      </c>
      <c r="CA8" s="62">
        <v>26201</v>
      </c>
      <c r="CB8" s="62">
        <v>27879</v>
      </c>
      <c r="CC8" s="62">
        <v>28089</v>
      </c>
      <c r="CD8" s="62">
        <v>28465</v>
      </c>
      <c r="CE8" s="62">
        <v>27219</v>
      </c>
      <c r="CF8" s="62">
        <v>25249</v>
      </c>
      <c r="CG8" s="62">
        <v>25711</v>
      </c>
      <c r="CH8" s="62">
        <v>26415</v>
      </c>
      <c r="CI8" s="62">
        <v>27227</v>
      </c>
      <c r="CJ8" s="62">
        <v>28176</v>
      </c>
      <c r="CK8" s="61">
        <v>59287</v>
      </c>
      <c r="CL8" s="62">
        <v>8155</v>
      </c>
      <c r="CM8" s="62">
        <v>8271</v>
      </c>
      <c r="CN8" s="62">
        <v>8366</v>
      </c>
      <c r="CO8" s="62">
        <v>9300</v>
      </c>
      <c r="CP8" s="62">
        <v>10715</v>
      </c>
      <c r="CQ8" s="62">
        <v>8852</v>
      </c>
      <c r="CR8" s="62">
        <v>9060</v>
      </c>
      <c r="CS8" s="62">
        <v>9135</v>
      </c>
      <c r="CT8" s="62">
        <v>9509</v>
      </c>
      <c r="CU8" s="62">
        <v>9548</v>
      </c>
      <c r="CV8" s="61">
        <v>17202</v>
      </c>
      <c r="CW8" s="62">
        <v>79</v>
      </c>
      <c r="CX8" s="62">
        <v>83.1</v>
      </c>
      <c r="CY8" s="62">
        <v>73.7</v>
      </c>
      <c r="CZ8" s="62">
        <v>72.400000000000006</v>
      </c>
      <c r="DA8" s="62">
        <v>74.3</v>
      </c>
      <c r="DB8" s="62">
        <v>70.3</v>
      </c>
      <c r="DC8" s="62">
        <v>71.099999999999994</v>
      </c>
      <c r="DD8" s="62">
        <v>72</v>
      </c>
      <c r="DE8" s="62">
        <v>77.7</v>
      </c>
      <c r="DF8" s="62">
        <v>75.7</v>
      </c>
      <c r="DG8" s="62">
        <v>56.4</v>
      </c>
      <c r="DH8" s="62">
        <v>8.4</v>
      </c>
      <c r="DI8" s="62">
        <v>8.9</v>
      </c>
      <c r="DJ8" s="62">
        <v>8.1</v>
      </c>
      <c r="DK8" s="62">
        <v>8.1</v>
      </c>
      <c r="DL8" s="62">
        <v>9.3000000000000007</v>
      </c>
      <c r="DM8" s="62">
        <v>17</v>
      </c>
      <c r="DN8" s="62">
        <v>16.5</v>
      </c>
      <c r="DO8" s="62">
        <v>16</v>
      </c>
      <c r="DP8" s="62">
        <v>15.7</v>
      </c>
      <c r="DQ8" s="62">
        <v>14.6</v>
      </c>
      <c r="DR8" s="62">
        <v>24.8</v>
      </c>
      <c r="DS8" s="61">
        <v>74.8</v>
      </c>
      <c r="DT8" s="61">
        <v>74.2</v>
      </c>
      <c r="DU8" s="61">
        <v>74.099999999999994</v>
      </c>
      <c r="DV8" s="61">
        <v>75.2</v>
      </c>
      <c r="DW8" s="61">
        <v>76.400000000000006</v>
      </c>
      <c r="DX8" s="61">
        <v>53.8</v>
      </c>
      <c r="DY8" s="61">
        <v>56.1</v>
      </c>
      <c r="DZ8" s="61">
        <v>56.4</v>
      </c>
      <c r="EA8" s="61">
        <v>56.9</v>
      </c>
      <c r="EB8" s="61">
        <v>58.3</v>
      </c>
      <c r="EC8" s="61">
        <v>56</v>
      </c>
      <c r="ED8" s="61">
        <v>77.3</v>
      </c>
      <c r="EE8" s="61">
        <v>75</v>
      </c>
      <c r="EF8" s="61">
        <v>71.3</v>
      </c>
      <c r="EG8" s="61">
        <v>73.7</v>
      </c>
      <c r="EH8" s="61">
        <v>77.8</v>
      </c>
      <c r="EI8" s="61">
        <v>71</v>
      </c>
      <c r="EJ8" s="61">
        <v>73.2</v>
      </c>
      <c r="EK8" s="61">
        <v>73.400000000000006</v>
      </c>
      <c r="EL8" s="61">
        <v>72.5</v>
      </c>
      <c r="EM8" s="61">
        <v>72.3</v>
      </c>
      <c r="EN8" s="61">
        <v>70.7</v>
      </c>
      <c r="EO8" s="62">
        <v>30477000</v>
      </c>
      <c r="EP8" s="62">
        <v>30845709</v>
      </c>
      <c r="EQ8" s="62">
        <v>31156535</v>
      </c>
      <c r="ER8" s="62">
        <v>31245256</v>
      </c>
      <c r="ES8" s="62">
        <v>33039378</v>
      </c>
      <c r="ET8" s="62">
        <v>38480542</v>
      </c>
      <c r="EU8" s="62">
        <v>38744035</v>
      </c>
      <c r="EV8" s="62">
        <v>40117620</v>
      </c>
      <c r="EW8" s="62">
        <v>42330999</v>
      </c>
      <c r="EX8" s="62">
        <v>43068047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174</v>
      </c>
      <c r="C10" s="67" t="s">
        <v>175</v>
      </c>
      <c r="D10" s="67" t="s">
        <v>176</v>
      </c>
      <c r="E10" s="67" t="s">
        <v>177</v>
      </c>
      <c r="F10" s="67" t="s">
        <v>178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乾 貴雅</cp:lastModifiedBy>
  <cp:lastPrinted>2023-01-16T05:42:10Z</cp:lastPrinted>
  <dcterms:created xsi:type="dcterms:W3CDTF">2022-12-01T02:25:01Z</dcterms:created>
  <dcterms:modified xsi:type="dcterms:W3CDTF">2023-01-16T05:43:14Z</dcterms:modified>
  <cp:category/>
</cp:coreProperties>
</file>