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財政課\財務調査\60　地方公営企業\R4\R50127締切 公営企業に係る経営比較分析表（令和３年度決算）の分析\04 国提出\"/>
    </mc:Choice>
  </mc:AlternateContent>
  <xr:revisionPtr revIDLastSave="0" documentId="13_ncr:1_{EC96F56D-243D-4366-8EBD-B8EFAC117F7C}" xr6:coauthVersionLast="36" xr6:coauthVersionMax="36" xr10:uidLastSave="{00000000-0000-0000-0000-000000000000}"/>
  <workbookProtection workbookAlgorithmName="SHA-512" workbookHashValue="ZvD1isYnDyLOb5IQ7k9TH53Kqq38hN7MkoSCZRg3xRw5yTW3+AJD1Da0nl7rPQPuv+g9JbBWBStrkyn+MasKCQ==" workbookSaltValue="iCqgVOHmzGV801cN9k9il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<sst xmlns="http://schemas.openxmlformats.org/spreadsheetml/2006/main" count="228" uniqueCount="115">
  <si>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</si>
  <si>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</si>
  <si>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</si>
  <si>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</si>
  <si>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</si>
  <si>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</si>
  <si>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</si>
  <si>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</si>
  <si>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</si>
  <si>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</si>
  <si>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</si>
  <si>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</si>
  <si>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</si>
  <si>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</si>
  <si>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</si>
  <si>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</si>
  <si>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</si>
  <si>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</si>
  <si>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</si>
  <si>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</si>
  <si>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</si>
  <si>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</si>
  <si>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</si>
  <si>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</si>
  <si>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</si>
  <si>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</si>
  <si>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</si>
  <si>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</si>
  <si>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</si>
  <si>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</si>
  <si>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</si>
  <si>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</si>
  <si>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</si>
  <si>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</si>
  <si>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</si>
  <si>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</si>
  <si>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</si>
  <si>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</si>
  <si>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</si>
  <si>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</si>
  <si>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</si>
  <si>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</si>
  <si>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</si>
  <si>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</si>
  <si>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</si>
  <si>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</si>
  <si>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</si>
  <si>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</si>
  <si>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</si>
  <si>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</si>
  <si>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</si>
  <si>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</si>
  <si>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</si>
  <si>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</si>
  <si>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</si>
  <si>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</si>
  <si>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</si>
  <si>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</si>
  <si>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</si>
  <si>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</si>
  <si>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</si>
  <si>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</si>
  <si>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</si>
  <si>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</si>
  <si>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</si>
  <si>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</si>
  <si>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</si>
  <si>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</si>
  <si>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</si>
  <si>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</si>
  <si>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</si>
  <si>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</si>
  <si>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</si>
  <si>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</si>
  <si>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</si>
  <si>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</si>
  <si>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</si>
  <si>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</si>
  <si>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</si>
  <si>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</si>
  <si>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</si>
  <si>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</si>
  <si>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</si>
  <si>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</si>
  <si>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</si>
  <si>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</si>
  <si>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</si>
  <si>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</si>
  <si>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</si>
  <si>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</si>
  <si>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</si>
  <si>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</si>
  <si>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</si>
  <si>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</si>
  <si>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</si>
  <si>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</si>
  <si>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</si>
  <si>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</si>
  <si>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</si>
  <si>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</si>
  <si>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</si>
  <si>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</si>
  <si>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</si>
  <si>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</si>
  <si>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</si>
  <si>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</si>
  <si>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</si>
  <si>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</si>
  <si>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</si>
  <si>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</si>
  <si>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</si>
  <si>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</si>
  <si>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府営水道は、施設利用率や有収率は良好な水準となっています。一方、流動比率や企業債残高対給水収益比率等の財務指標においては多少の改善は見られたものの、依然として類似団体平均を下回る状況で、資金余力が低く、企業債残高が高い状況が続いています。
　平成30年3月に中間改訂を行った「京都府営水道ビジョン」が令和4年度で計画期間終了となることから、将来に向けたより充実した指針とするため、新たな府営水道ビジョンの策定に取りかかっています。
　令和2年4月より料金に算入した資産維持費を有効に活用し、資金余力の確保と企業債残高の削減のバランスをとりながら、将来を見据えた安定した経営に繋げ、引き続き、安心・安全な給水体制の確保と効率的な運営に努めます。</t>
    <rPh sb="30" eb="32">
      <t>イッポウ</t>
    </rPh>
    <rPh sb="61" eb="63">
      <t>タショウ</t>
    </rPh>
    <rPh sb="64" eb="66">
      <t>カイゼン</t>
    </rPh>
    <rPh sb="67" eb="68">
      <t>ミ</t>
    </rPh>
    <rPh sb="75" eb="77">
      <t>イゼン</t>
    </rPh>
    <rPh sb="102" eb="105">
      <t>キギョウサイ</t>
    </rPh>
    <rPh sb="105" eb="107">
      <t>ザンダカ</t>
    </rPh>
    <rPh sb="108" eb="109">
      <t>タカ</t>
    </rPh>
    <rPh sb="110" eb="112">
      <t>ジョウキョウ</t>
    </rPh>
    <rPh sb="151" eb="153">
      <t>レイワ</t>
    </rPh>
    <rPh sb="154" eb="156">
      <t>ネンド</t>
    </rPh>
    <rPh sb="157" eb="159">
      <t>ケイカク</t>
    </rPh>
    <rPh sb="159" eb="161">
      <t>キカン</t>
    </rPh>
    <rPh sb="161" eb="163">
      <t>シュウリョウ</t>
    </rPh>
    <rPh sb="191" eb="192">
      <t>アラ</t>
    </rPh>
    <rPh sb="194" eb="196">
      <t>フエイ</t>
    </rPh>
    <rPh sb="196" eb="198">
      <t>スイドウ</t>
    </rPh>
    <rPh sb="203" eb="205">
      <t>サクテイ</t>
    </rPh>
    <rPh sb="206" eb="207">
      <t>ト</t>
    </rPh>
    <rPh sb="218" eb="220">
      <t>レイワ</t>
    </rPh>
    <rPh sb="221" eb="222">
      <t>ネン</t>
    </rPh>
    <rPh sb="223" eb="224">
      <t>ガツ</t>
    </rPh>
    <rPh sb="226" eb="228">
      <t>リョウキン</t>
    </rPh>
    <rPh sb="229" eb="231">
      <t>サンニュウ</t>
    </rPh>
    <rPh sb="233" eb="235">
      <t>シサン</t>
    </rPh>
    <rPh sb="235" eb="238">
      <t>イジヒ</t>
    </rPh>
    <rPh sb="239" eb="241">
      <t>ユウコウ</t>
    </rPh>
    <rPh sb="242" eb="244">
      <t>カツヨウ</t>
    </rPh>
    <rPh sb="246" eb="248">
      <t>シキン</t>
    </rPh>
    <rPh sb="248" eb="250">
      <t>ヨリョク</t>
    </rPh>
    <rPh sb="251" eb="253">
      <t>カクホ</t>
    </rPh>
    <rPh sb="254" eb="257">
      <t>キギョウサイ</t>
    </rPh>
    <rPh sb="257" eb="259">
      <t>ザンダカ</t>
    </rPh>
    <rPh sb="260" eb="262">
      <t>サクゲン</t>
    </rPh>
    <rPh sb="291" eb="292">
      <t>ヒ</t>
    </rPh>
    <rPh sb="293" eb="294">
      <t>ツヅ</t>
    </rPh>
    <phoneticPr fontId="4"/>
  </si>
  <si>
    <t>　水道施設や管路の老朽化が進んでおり、償却率は上昇傾向にあります。
　現在、宇治系送水管路更新・耐震化事業を令和4年度の完了に向けて進めており、当該管路の供用開始により①有形固定資産減価償却率及び②管路経年化率が減少し、③管路更新率が増加する見込みです。
　引き続き計画的な施設更新を行い、施設の健全性を維持していきます。</t>
    <rPh sb="72" eb="74">
      <t>トウガイ</t>
    </rPh>
    <rPh sb="74" eb="76">
      <t>カンロ</t>
    </rPh>
    <rPh sb="77" eb="79">
      <t>キョウヨウ</t>
    </rPh>
    <rPh sb="79" eb="81">
      <t>カイシ</t>
    </rPh>
    <rPh sb="96" eb="97">
      <t>オヨ</t>
    </rPh>
    <rPh sb="106" eb="108">
      <t>ゲンショウ</t>
    </rPh>
    <rPh sb="111" eb="113">
      <t>カンロ</t>
    </rPh>
    <rPh sb="113" eb="116">
      <t>コウシンリツ</t>
    </rPh>
    <rPh sb="117" eb="119">
      <t>ゾウカ</t>
    </rPh>
    <rPh sb="121" eb="123">
      <t>ミコ</t>
    </rPh>
    <rPh sb="133" eb="136">
      <t>ケイカクテキ</t>
    </rPh>
    <rPh sb="137" eb="139">
      <t>シセツ</t>
    </rPh>
    <rPh sb="139" eb="141">
      <t>コウシン</t>
    </rPh>
    <rPh sb="142" eb="143">
      <t>オコナ</t>
    </rPh>
    <rPh sb="145" eb="147">
      <t>シセツ</t>
    </rPh>
    <rPh sb="148" eb="151">
      <t>ケンゼンセイ</t>
    </rPh>
    <rPh sb="152" eb="154">
      <t>イジ</t>
    </rPh>
    <phoneticPr fontId="4"/>
  </si>
  <si>
    <t>　①経常収支比率は、需要増による使用料金収入の増加や減価償却費及び高金利企業債の償還が進んだことによる利息の減少等により、100％以上を維持できています。　
　②累積欠損金比率は、令和2年度に、未利用となっている水源費について今後料金算定に含めず受水市町に負担を求めないことを決め、これに係る資産の減損損失を計上したこと等により大きく増加しましたが、減資により0％となっています。
　③流動比率は、料金収入の増加等により上昇しましたが、類似団体平均値より低い状況です。
　④企業債残高対給水収益比率は、管路や施設の更新を引き続き実施する財源として企業債を借り入れる必要があるため、類似団体平均よりも高い状況が続く見込みです。資金残高や世代間の公平性にも留意しながら、新規借入額の抑制に努めます。
　⑤料金回収率は、減価償却費の減少や令和2年4月に実施した料金改定の経過措置終了に伴う料金収入の増加により、前年度より上昇しました。持続可能な事業運営のために、引き続き、必要な更新投資等に係る財源を確保するための方策について検討していきます。
　⑥給水原価は過去の水源開発に伴う負担額が大きかったことにより、類似団体平均よりも高くなっています。
　⑦施設利用率は令和3年度の使用水量増加により上昇し、⑧有収率も良好な水準となっており施設を効率的に稼働させています。今後、水需要予測を基に、府営水道と受水市町全体の適正な施設規模について検討していきます。</t>
    <rPh sb="10" eb="13">
      <t>ジュヨウゾウ</t>
    </rPh>
    <rPh sb="16" eb="18">
      <t>シヨウ</t>
    </rPh>
    <rPh sb="18" eb="20">
      <t>リョウキン</t>
    </rPh>
    <rPh sb="20" eb="22">
      <t>シュウニュウ</t>
    </rPh>
    <rPh sb="23" eb="25">
      <t>ゾウカ</t>
    </rPh>
    <rPh sb="26" eb="28">
      <t>ゲンカ</t>
    </rPh>
    <rPh sb="28" eb="31">
      <t>ショウキャクヒ</t>
    </rPh>
    <rPh sb="31" eb="32">
      <t>オヨ</t>
    </rPh>
    <rPh sb="33" eb="36">
      <t>コウキンリ</t>
    </rPh>
    <rPh sb="36" eb="39">
      <t>キギョウサイ</t>
    </rPh>
    <rPh sb="40" eb="42">
      <t>ショウカン</t>
    </rPh>
    <rPh sb="43" eb="44">
      <t>スス</t>
    </rPh>
    <rPh sb="51" eb="53">
      <t>リソク</t>
    </rPh>
    <rPh sb="54" eb="56">
      <t>ゲンショウ</t>
    </rPh>
    <rPh sb="56" eb="57">
      <t>トウ</t>
    </rPh>
    <rPh sb="65" eb="67">
      <t>イジョウ</t>
    </rPh>
    <rPh sb="68" eb="70">
      <t>イジ</t>
    </rPh>
    <rPh sb="90" eb="92">
      <t>レイワ</t>
    </rPh>
    <rPh sb="93" eb="95">
      <t>ネンド</t>
    </rPh>
    <rPh sb="164" eb="165">
      <t>オオ</t>
    </rPh>
    <rPh sb="167" eb="169">
      <t>ゾウカ</t>
    </rPh>
    <rPh sb="175" eb="177">
      <t>ゲンシ</t>
    </rPh>
    <rPh sb="199" eb="201">
      <t>リョウキン</t>
    </rPh>
    <rPh sb="201" eb="203">
      <t>シュウニュウ</t>
    </rPh>
    <rPh sb="204" eb="206">
      <t>ゾウカ</t>
    </rPh>
    <rPh sb="206" eb="207">
      <t>トウ</t>
    </rPh>
    <rPh sb="210" eb="212">
      <t>ジョウショウ</t>
    </rPh>
    <rPh sb="218" eb="220">
      <t>ルイジ</t>
    </rPh>
    <rPh sb="220" eb="222">
      <t>ダンタイ</t>
    </rPh>
    <rPh sb="222" eb="225">
      <t>ヘイキンチ</t>
    </rPh>
    <rPh sb="227" eb="228">
      <t>ヒク</t>
    </rPh>
    <rPh sb="229" eb="231">
      <t>ジョウキョウ</t>
    </rPh>
    <rPh sb="237" eb="240">
      <t>キギョウサイ</t>
    </rPh>
    <rPh sb="240" eb="242">
      <t>ザンダカ</t>
    </rPh>
    <rPh sb="242" eb="243">
      <t>タイ</t>
    </rPh>
    <rPh sb="243" eb="245">
      <t>キュウスイ</t>
    </rPh>
    <rPh sb="245" eb="247">
      <t>シュウエキ</t>
    </rPh>
    <rPh sb="247" eb="249">
      <t>ヒリツ</t>
    </rPh>
    <rPh sb="260" eb="261">
      <t>ヒ</t>
    </rPh>
    <rPh sb="262" eb="263">
      <t>ツヅ</t>
    </rPh>
    <rPh sb="282" eb="284">
      <t>ヒツヨウ</t>
    </rPh>
    <rPh sb="301" eb="303">
      <t>ジョウキョウ</t>
    </rPh>
    <rPh sb="304" eb="305">
      <t>ツヅ</t>
    </rPh>
    <rPh sb="306" eb="308">
      <t>ミコ</t>
    </rPh>
    <rPh sb="312" eb="314">
      <t>シキン</t>
    </rPh>
    <rPh sb="314" eb="316">
      <t>ザンダカ</t>
    </rPh>
    <rPh sb="317" eb="320">
      <t>セダイカン</t>
    </rPh>
    <rPh sb="321" eb="324">
      <t>コウヘイセイ</t>
    </rPh>
    <rPh sb="326" eb="328">
      <t>リュウイ</t>
    </rPh>
    <rPh sb="333" eb="335">
      <t>シンキ</t>
    </rPh>
    <rPh sb="335" eb="337">
      <t>カリイレ</t>
    </rPh>
    <rPh sb="357" eb="359">
      <t>ゲンカ</t>
    </rPh>
    <rPh sb="359" eb="362">
      <t>ショウキャクヒ</t>
    </rPh>
    <rPh sb="363" eb="365">
      <t>ゲンショウ</t>
    </rPh>
    <rPh sb="366" eb="368">
      <t>レイワ</t>
    </rPh>
    <rPh sb="369" eb="370">
      <t>ネン</t>
    </rPh>
    <rPh sb="371" eb="372">
      <t>ガツ</t>
    </rPh>
    <rPh sb="373" eb="375">
      <t>ジッシ</t>
    </rPh>
    <rPh sb="377" eb="379">
      <t>リョウキン</t>
    </rPh>
    <rPh sb="379" eb="381">
      <t>カイテイ</t>
    </rPh>
    <rPh sb="382" eb="384">
      <t>ケイカ</t>
    </rPh>
    <rPh sb="384" eb="386">
      <t>ソチ</t>
    </rPh>
    <rPh sb="386" eb="388">
      <t>シュウリョウ</t>
    </rPh>
    <rPh sb="389" eb="390">
      <t>トモナ</t>
    </rPh>
    <rPh sb="402" eb="405">
      <t>ゼンネンド</t>
    </rPh>
    <rPh sb="407" eb="409">
      <t>ジョウショウ</t>
    </rPh>
    <rPh sb="472" eb="476">
      <t>キュウスイゲンカ</t>
    </rPh>
    <rPh sb="529" eb="531">
      <t>レイワ</t>
    </rPh>
    <rPh sb="532" eb="534">
      <t>ネンド</t>
    </rPh>
    <rPh sb="535" eb="537">
      <t>シヨウ</t>
    </rPh>
    <rPh sb="537" eb="539">
      <t>スイリョウ</t>
    </rPh>
    <rPh sb="539" eb="541">
      <t>ゾウカ</t>
    </rPh>
    <rPh sb="544" eb="54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</si>
</sst>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2.67</c:v>
                </c:pt>
                <c:pt idx="4">
                  <c:v>0</c:v>
                </c:pt>
              </c:numCache>
            </c:numRef>
          </c:val>
          <c:extLst>
            <c:ext xmlns:c16="http://schemas.microsoft.com/office/drawing/2014/chart" uri="{C3380CC4-5D6E-409C-BE32-E72D297353CC}">
              <c16:uniqueId val="{00000000-0A37-45B1-857D-506493D980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0A37-45B1-857D-506493D980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67.180000000000007</c:v>
                </c:pt>
                <c:pt idx="1">
                  <c:v>66.05</c:v>
                </c:pt>
                <c:pt idx="2">
                  <c:v>66.040000000000006</c:v>
                </c:pt>
                <c:pt idx="3">
                  <c:v>67.959999999999994</c:v>
                </c:pt>
                <c:pt idx="4">
                  <c:v>71.430000000000007</c:v>
                </c:pt>
              </c:numCache>
            </c:numRef>
          </c:val>
          <c:extLst>
            <c:ext xmlns:c16="http://schemas.microsoft.com/office/drawing/2014/chart" uri="{C3380CC4-5D6E-409C-BE32-E72D297353CC}">
              <c16:uniqueId val="{00000000-4109-482A-B823-32B4B2D4D3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4109-482A-B823-32B4B2D4D3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99.81</c:v>
                </c:pt>
                <c:pt idx="1">
                  <c:v>99.89</c:v>
                </c:pt>
                <c:pt idx="2">
                  <c:v>99.91</c:v>
                </c:pt>
                <c:pt idx="3">
                  <c:v>99.96</c:v>
                </c:pt>
                <c:pt idx="4">
                  <c:v>99.94</c:v>
                </c:pt>
              </c:numCache>
            </c:numRef>
          </c:val>
          <c:extLst>
            <c:ext xmlns:c16="http://schemas.microsoft.com/office/drawing/2014/chart" uri="{C3380CC4-5D6E-409C-BE32-E72D297353CC}">
              <c16:uniqueId val="{00000000-06F9-421F-99D0-893722ADC8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06F9-421F-99D0-893722ADC8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103.57</c:v>
                </c:pt>
                <c:pt idx="1">
                  <c:v>101.4</c:v>
                </c:pt>
                <c:pt idx="2">
                  <c:v>103.73</c:v>
                </c:pt>
                <c:pt idx="3">
                  <c:v>110.89</c:v>
                </c:pt>
                <c:pt idx="4">
                  <c:v>114.32</c:v>
                </c:pt>
              </c:numCache>
            </c:numRef>
          </c:val>
          <c:extLst>
            <c:ext xmlns:c16="http://schemas.microsoft.com/office/drawing/2014/chart" uri="{C3380CC4-5D6E-409C-BE32-E72D297353CC}">
              <c16:uniqueId val="{00000000-C47D-44DD-BDAC-EF89C337CD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47D-44DD-BDAC-EF89C337CD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c:v>
                </c:pt>
                <c:pt idx="1">
                  <c:v>52.08</c:v>
                </c:pt>
                <c:pt idx="2">
                  <c:v>53.99</c:v>
                </c:pt>
                <c:pt idx="3">
                  <c:v>53.37</c:v>
                </c:pt>
                <c:pt idx="4">
                  <c:v>54.29</c:v>
                </c:pt>
              </c:numCache>
            </c:numRef>
          </c:val>
          <c:extLst>
            <c:ext xmlns:c16="http://schemas.microsoft.com/office/drawing/2014/chart" uri="{C3380CC4-5D6E-409C-BE32-E72D297353CC}">
              <c16:uniqueId val="{00000000-1AD6-47C1-A591-CA1D61CEA2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1AD6-47C1-A591-CA1D61CEA2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14.98</c:v>
                </c:pt>
                <c:pt idx="1">
                  <c:v>14.98</c:v>
                </c:pt>
                <c:pt idx="2">
                  <c:v>24.28</c:v>
                </c:pt>
                <c:pt idx="3">
                  <c:v>20.28</c:v>
                </c:pt>
                <c:pt idx="4">
                  <c:v>20.28</c:v>
                </c:pt>
              </c:numCache>
            </c:numRef>
          </c:val>
          <c:extLst>
            <c:ext xmlns:c16="http://schemas.microsoft.com/office/drawing/2014/chart" uri="{C3380CC4-5D6E-409C-BE32-E72D297353CC}">
              <c16:uniqueId val="{00000000-267E-4B77-8074-123D943438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267E-4B77-8074-123D943438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18.670000000000002</c:v>
                </c:pt>
                <c:pt idx="1">
                  <c:v>17.27</c:v>
                </c:pt>
                <c:pt idx="2">
                  <c:v>13.24</c:v>
                </c:pt>
                <c:pt idx="3">
                  <c:v>197.32</c:v>
                </c:pt>
                <c:pt idx="4" formatCode="#,##0.00;&quot;△&quot;#,##0.00">
                  <c:v>0</c:v>
                </c:pt>
              </c:numCache>
            </c:numRef>
          </c:val>
          <c:extLst>
            <c:ext xmlns:c16="http://schemas.microsoft.com/office/drawing/2014/chart" uri="{C3380CC4-5D6E-409C-BE32-E72D297353CC}">
              <c16:uniqueId val="{00000000-CD62-4EFE-8FC7-6E32F77B8B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CD62-4EFE-8FC7-6E32F77B8B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92.54</c:v>
                </c:pt>
                <c:pt idx="1">
                  <c:v>92.71</c:v>
                </c:pt>
                <c:pt idx="2">
                  <c:v>97.68</c:v>
                </c:pt>
                <c:pt idx="3">
                  <c:v>114.23</c:v>
                </c:pt>
                <c:pt idx="4">
                  <c:v>157.47999999999999</c:v>
                </c:pt>
              </c:numCache>
            </c:numRef>
          </c:val>
          <c:extLst>
            <c:ext xmlns:c16="http://schemas.microsoft.com/office/drawing/2014/chart" uri="{C3380CC4-5D6E-409C-BE32-E72D297353CC}">
              <c16:uniqueId val="{00000000-D57F-49EB-A75C-26591C905F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D57F-49EB-A75C-26591C905F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587.23</c:v>
                </c:pt>
                <c:pt idx="1">
                  <c:v>593.6</c:v>
                </c:pt>
                <c:pt idx="2">
                  <c:v>601.55999999999995</c:v>
                </c:pt>
                <c:pt idx="3">
                  <c:v>594.17999999999995</c:v>
                </c:pt>
                <c:pt idx="4">
                  <c:v>541.97</c:v>
                </c:pt>
              </c:numCache>
            </c:numRef>
          </c:val>
          <c:extLst>
            <c:ext xmlns:c16="http://schemas.microsoft.com/office/drawing/2014/chart" uri="{C3380CC4-5D6E-409C-BE32-E72D297353CC}">
              <c16:uniqueId val="{00000000-D5DF-4BE1-A364-E9F50D1565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D5DF-4BE1-A364-E9F50D1565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102.22</c:v>
                </c:pt>
                <c:pt idx="1">
                  <c:v>100.25</c:v>
                </c:pt>
                <c:pt idx="2">
                  <c:v>103.12</c:v>
                </c:pt>
                <c:pt idx="3">
                  <c:v>111.09</c:v>
                </c:pt>
                <c:pt idx="4">
                  <c:v>115.01</c:v>
                </c:pt>
              </c:numCache>
            </c:numRef>
          </c:val>
          <c:extLst>
            <c:ext xmlns:c16="http://schemas.microsoft.com/office/drawing/2014/chart" uri="{C3380CC4-5D6E-409C-BE32-E72D297353CC}">
              <c16:uniqueId val="{00000000-6EF6-43D2-9324-42085652A7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6EF6-43D2-9324-42085652A7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108.9</c:v>
                </c:pt>
                <c:pt idx="1">
                  <c:v>112.14</c:v>
                </c:pt>
                <c:pt idx="2">
                  <c:v>109.39</c:v>
                </c:pt>
                <c:pt idx="3">
                  <c:v>100.62</c:v>
                </c:pt>
                <c:pt idx="4">
                  <c:v>98.33</c:v>
                </c:pt>
              </c:numCache>
            </c:numRef>
          </c:val>
          <c:extLst>
            <c:ext xmlns:c16="http://schemas.microsoft.com/office/drawing/2014/chart" uri="{C3380CC4-5D6E-409C-BE32-E72D297353CC}">
              <c16:uniqueId val="{00000000-45BA-4129-9D4A-C12FCBAE55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5BA-4129-9D4A-C12FCBAE55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京都府</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用水供給事業</v>
      </c>
      <c r="Q8" s="81"/>
      <c r="R8" s="81"/>
      <c r="S8" s="81"/>
      <c r="T8" s="81"/>
      <c r="U8" s="81"/>
      <c r="V8" s="81"/>
      <c r="W8" s="81" t="str">
        <f>データ!$L$6</f>
        <v>B</v>
      </c>
      <c r="X8" s="81"/>
      <c r="Y8" s="81"/>
      <c r="Z8" s="81"/>
      <c r="AA8" s="81"/>
      <c r="AB8" s="81"/>
      <c r="AC8" s="81"/>
      <c r="AD8" s="81" t="str">
        <f>データ!$M$6</f>
        <v>非設置</v>
      </c>
      <c r="AE8" s="81"/>
      <c r="AF8" s="81"/>
      <c r="AG8" s="81"/>
      <c r="AH8" s="81"/>
      <c r="AI8" s="81"/>
      <c r="AJ8" s="81"/>
      <c r="AK8" s="2"/>
      <c r="AL8" s="72">
        <f>データ!$R$6</f>
        <v>2511494</v>
      </c>
      <c r="AM8" s="72"/>
      <c r="AN8" s="72"/>
      <c r="AO8" s="72"/>
      <c r="AP8" s="72"/>
      <c r="AQ8" s="72"/>
      <c r="AR8" s="72"/>
      <c r="AS8" s="72"/>
      <c r="AT8" s="37">
        <f>データ!$S$6</f>
        <v>4612.2</v>
      </c>
      <c r="AU8" s="38"/>
      <c r="AV8" s="38"/>
      <c r="AW8" s="38"/>
      <c r="AX8" s="38"/>
      <c r="AY8" s="38"/>
      <c r="AZ8" s="38"/>
      <c r="BA8" s="38"/>
      <c r="BB8" s="61">
        <f>データ!$T$6</f>
        <v>544.53</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58.87</v>
      </c>
      <c r="J10" s="38"/>
      <c r="K10" s="38"/>
      <c r="L10" s="38"/>
      <c r="M10" s="38"/>
      <c r="N10" s="38"/>
      <c r="O10" s="71"/>
      <c r="P10" s="61">
        <f>データ!$P$6</f>
        <v>99.94</v>
      </c>
      <c r="Q10" s="61"/>
      <c r="R10" s="61"/>
      <c r="S10" s="61"/>
      <c r="T10" s="61"/>
      <c r="U10" s="61"/>
      <c r="V10" s="61"/>
      <c r="W10" s="72">
        <f>データ!$Q$6</f>
        <v>0</v>
      </c>
      <c r="X10" s="72"/>
      <c r="Y10" s="72"/>
      <c r="Z10" s="72"/>
      <c r="AA10" s="72"/>
      <c r="AB10" s="72"/>
      <c r="AC10" s="72"/>
      <c r="AD10" s="2"/>
      <c r="AE10" s="2"/>
      <c r="AF10" s="2"/>
      <c r="AG10" s="2"/>
      <c r="AH10" s="2"/>
      <c r="AI10" s="2"/>
      <c r="AJ10" s="2"/>
      <c r="AK10" s="2"/>
      <c r="AL10" s="72">
        <f>データ!$U$6</f>
        <v>660502</v>
      </c>
      <c r="AM10" s="72"/>
      <c r="AN10" s="72"/>
      <c r="AO10" s="72"/>
      <c r="AP10" s="72"/>
      <c r="AQ10" s="72"/>
      <c r="AR10" s="72"/>
      <c r="AS10" s="72"/>
      <c r="AT10" s="37">
        <f>データ!$V$6</f>
        <v>111.31</v>
      </c>
      <c r="AU10" s="38"/>
      <c r="AV10" s="38"/>
      <c r="AW10" s="38"/>
      <c r="AX10" s="38"/>
      <c r="AY10" s="38"/>
      <c r="AZ10" s="38"/>
      <c r="BA10" s="38"/>
      <c r="BB10" s="61">
        <f>データ!$W$6</f>
        <v>5933.9</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gmglpih+yJHgZmqcyuTphEkdwaa0ZQ7NR1Ww+ugsOd2jLYZNNUJgXdvw1veN0LYGY2DDp+W1Uom0nhmhYNadLg==" saltValue="gJWtYXg62eaXXmDGqwM21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260002</v>
      </c>
      <c r="D6" s="20">
        <f t="shared" si="3"/>
        <v>46</v>
      </c>
      <c r="E6" s="20">
        <f t="shared" si="3"/>
        <v>1</v>
      </c>
      <c r="F6" s="20">
        <f t="shared" si="3"/>
        <v>0</v>
      </c>
      <c r="G6" s="20">
        <f t="shared" si="3"/>
        <v>2</v>
      </c>
      <c r="H6" s="20" t="str">
        <f t="shared" si="3"/>
        <v>京都府</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58.87</v>
      </c>
      <c r="P6" s="21">
        <f t="shared" si="3"/>
        <v>99.94</v>
      </c>
      <c r="Q6" s="21">
        <f t="shared" si="3"/>
        <v>0</v>
      </c>
      <c r="R6" s="21">
        <f t="shared" si="3"/>
        <v>2511494</v>
      </c>
      <c r="S6" s="21">
        <f t="shared" si="3"/>
        <v>4612.2</v>
      </c>
      <c r="T6" s="21">
        <f t="shared" si="3"/>
        <v>544.53</v>
      </c>
      <c r="U6" s="21">
        <f t="shared" si="3"/>
        <v>660502</v>
      </c>
      <c r="V6" s="21">
        <f t="shared" si="3"/>
        <v>111.31</v>
      </c>
      <c r="W6" s="21">
        <f t="shared" si="3"/>
        <v>5933.9</v>
      </c>
      <c r="X6" s="22">
        <f>IF(X7="",NA(),X7)</f>
        <v>103.57</v>
      </c>
      <c r="Y6" s="22">
        <f t="shared" ref="Y6:AG6" si="4">IF(Y7="",NA(),Y7)</f>
        <v>101.4</v>
      </c>
      <c r="Z6" s="22">
        <f t="shared" si="4"/>
        <v>103.73</v>
      </c>
      <c r="AA6" s="22">
        <f t="shared" si="4"/>
        <v>110.89</v>
      </c>
      <c r="AB6" s="22">
        <f t="shared" si="4"/>
        <v>114.32</v>
      </c>
      <c r="AC6" s="22">
        <f t="shared" si="4"/>
        <v>114.26</v>
      </c>
      <c r="AD6" s="22">
        <f t="shared" si="4"/>
        <v>112.98</v>
      </c>
      <c r="AE6" s="22">
        <f t="shared" si="4"/>
        <v>112.91</v>
      </c>
      <c r="AF6" s="22">
        <f t="shared" si="4"/>
        <v>111.13</v>
      </c>
      <c r="AG6" s="22">
        <f t="shared" si="4"/>
        <v>112.49</v>
      </c>
      <c r="AH6" s="21" t="str">
        <f>IF(AH7="","",IF(AH7="-","【-】","【"&amp;SUBSTITUTE(TEXT(AH7,"#,##0.00"),"-","△")&amp;"】"))</f>
        <v>【112.49】</v>
      </c>
      <c r="AI6" s="22">
        <f>IF(AI7="",NA(),AI7)</f>
        <v>18.670000000000002</v>
      </c>
      <c r="AJ6" s="22">
        <f t="shared" ref="AJ6:AR6" si="5">IF(AJ7="",NA(),AJ7)</f>
        <v>17.27</v>
      </c>
      <c r="AK6" s="22">
        <f t="shared" si="5"/>
        <v>13.24</v>
      </c>
      <c r="AL6" s="22">
        <f t="shared" si="5"/>
        <v>197.32</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92.54</v>
      </c>
      <c r="AU6" s="22">
        <f t="shared" ref="AU6:BC6" si="6">IF(AU7="",NA(),AU7)</f>
        <v>92.71</v>
      </c>
      <c r="AV6" s="22">
        <f t="shared" si="6"/>
        <v>97.68</v>
      </c>
      <c r="AW6" s="22">
        <f t="shared" si="6"/>
        <v>114.23</v>
      </c>
      <c r="AX6" s="22">
        <f t="shared" si="6"/>
        <v>157.47999999999999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587.23</v>
      </c>
      <c r="BF6" s="22">
        <f t="shared" ref="BF6:BN6" si="7">IF(BF7="",NA(),BF7)</f>
        <v>593.6</v>
      </c>
      <c r="BG6" s="22">
        <f t="shared" si="7"/>
        <v>601.55999999999995</v>
      </c>
      <c r="BH6" s="22">
        <f t="shared" si="7"/>
        <v>594.17999999999995</v>
      </c>
      <c r="BI6" s="22">
        <f t="shared" si="7"/>
        <v>541.97</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102.22</v>
      </c>
      <c r="BQ6" s="22">
        <f t="shared" ref="BQ6:BY6" si="8">IF(BQ7="",NA(),BQ7)</f>
        <v>100.25</v>
      </c>
      <c r="BR6" s="22">
        <f t="shared" si="8"/>
        <v>103.12</v>
      </c>
      <c r="BS6" s="22">
        <f t="shared" si="8"/>
        <v>111.09</v>
      </c>
      <c r="BT6" s="22">
        <f t="shared" si="8"/>
        <v>115.01</v>
      </c>
      <c r="BU6" s="22">
        <f t="shared" si="8"/>
        <v>114.14</v>
      </c>
      <c r="BV6" s="22">
        <f t="shared" si="8"/>
        <v>112.83</v>
      </c>
      <c r="BW6" s="22">
        <f t="shared" si="8"/>
        <v>112.84</v>
      </c>
      <c r="BX6" s="22">
        <f t="shared" si="8"/>
        <v>110.77</v>
      </c>
      <c r="BY6" s="22">
        <f t="shared" si="8"/>
        <v>112.35</v>
      </c>
      <c r="BZ6" s="21" t="str">
        <f>IF(BZ7="","",IF(BZ7="-","【-】","【"&amp;SUBSTITUTE(TEXT(BZ7,"#,##0.00"),"-","△")&amp;"】"))</f>
        <v>【112.35】</v>
      </c>
      <c r="CA6" s="22">
        <f>IF(CA7="",NA(),CA7)</f>
        <v>108.9</v>
      </c>
      <c r="CB6" s="22">
        <f t="shared" ref="CB6:CJ6" si="9">IF(CB7="",NA(),CB7)</f>
        <v>112.14</v>
      </c>
      <c r="CC6" s="22">
        <f t="shared" si="9"/>
        <v>109.39</v>
      </c>
      <c r="CD6" s="22">
        <f t="shared" si="9"/>
        <v>100.62</v>
      </c>
      <c r="CE6" s="22">
        <f t="shared" si="9"/>
        <v>98.33</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67.180000000000007</v>
      </c>
      <c r="CM6" s="22">
        <f t="shared" ref="CM6:CU6" si="10">IF(CM7="",NA(),CM7)</f>
        <v>66.05</v>
      </c>
      <c r="CN6" s="22">
        <f t="shared" si="10"/>
        <v>66.040000000000006</v>
      </c>
      <c r="CO6" s="22">
        <f t="shared" si="10"/>
        <v>67.959999999999994</v>
      </c>
      <c r="CP6" s="22">
        <f t="shared" si="10"/>
        <v>71.430000000000007</v>
      </c>
      <c r="CQ6" s="22">
        <f t="shared" si="10"/>
        <v>62.19</v>
      </c>
      <c r="CR6" s="22">
        <f t="shared" si="10"/>
        <v>61.77</v>
      </c>
      <c r="CS6" s="22">
        <f t="shared" si="10"/>
        <v>61.69</v>
      </c>
      <c r="CT6" s="22">
        <f t="shared" si="10"/>
        <v>62.26</v>
      </c>
      <c r="CU6" s="22">
        <f t="shared" si="10"/>
        <v>62.22</v>
      </c>
      <c r="CV6" s="21" t="str">
        <f>IF(CV7="","",IF(CV7="-","【-】","【"&amp;SUBSTITUTE(TEXT(CV7,"#,##0.00"),"-","△")&amp;"】"))</f>
        <v>【62.22】</v>
      </c>
      <c r="CW6" s="22">
        <f>IF(CW7="",NA(),CW7)</f>
        <v>99.81</v>
      </c>
      <c r="CX6" s="22">
        <f t="shared" ref="CX6:DF6" si="11">IF(CX7="",NA(),CX7)</f>
        <v>99.89</v>
      </c>
      <c r="CY6" s="22">
        <f t="shared" si="11"/>
        <v>99.91</v>
      </c>
      <c r="CZ6" s="22">
        <f t="shared" si="11"/>
        <v>99.96</v>
      </c>
      <c r="DA6" s="22">
        <f t="shared" si="11"/>
        <v>99.94</v>
      </c>
      <c r="DB6" s="22">
        <f t="shared" si="11"/>
        <v>100.05</v>
      </c>
      <c r="DC6" s="22">
        <f t="shared" si="11"/>
        <v>100.08</v>
      </c>
      <c r="DD6" s="22">
        <f t="shared" si="11"/>
        <v>100</v>
      </c>
      <c r="DE6" s="22">
        <f t="shared" si="11"/>
        <v>100.16</v>
      </c>
      <c r="DF6" s="22">
        <f t="shared" si="11"/>
        <v>100.28</v>
      </c>
      <c r="DG6" s="21" t="str">
        <f>IF(DG7="","",IF(DG7="-","【-】","【"&amp;SUBSTITUTE(TEXT(DG7,"#,##0.00"),"-","△")&amp;"】"))</f>
        <v>【100.28】</v>
      </c>
      <c r="DH6" s="22">
        <f>IF(DH7="",NA(),DH7)</f>
        <v>50</v>
      </c>
      <c r="DI6" s="22">
        <f t="shared" ref="DI6:DQ6" si="12">IF(DI7="",NA(),DI7)</f>
        <v>52.08</v>
      </c>
      <c r="DJ6" s="22">
        <f t="shared" si="12"/>
        <v>53.99</v>
      </c>
      <c r="DK6" s="22">
        <f t="shared" si="12"/>
        <v>53.37</v>
      </c>
      <c r="DL6" s="22">
        <f t="shared" si="12"/>
        <v>54.29</v>
      </c>
      <c r="DM6" s="22">
        <f t="shared" si="12"/>
        <v>54.73</v>
      </c>
      <c r="DN6" s="22">
        <f t="shared" si="12"/>
        <v>55.77</v>
      </c>
      <c r="DO6" s="22">
        <f t="shared" si="12"/>
        <v>56.48</v>
      </c>
      <c r="DP6" s="22">
        <f t="shared" si="12"/>
        <v>57.5</v>
      </c>
      <c r="DQ6" s="22">
        <f t="shared" si="12"/>
        <v>58.52</v>
      </c>
      <c r="DR6" s="21" t="str">
        <f>IF(DR7="","",IF(DR7="-","【-】","【"&amp;SUBSTITUTE(TEXT(DR7,"#,##0.00"),"-","△")&amp;"】"))</f>
        <v>【58.52】</v>
      </c>
      <c r="DS6" s="22">
        <f>IF(DS7="",NA(),DS7)</f>
        <v>14.98</v>
      </c>
      <c r="DT6" s="22">
        <f t="shared" ref="DT6:EB6" si="13">IF(DT7="",NA(),DT7)</f>
        <v>14.98</v>
      </c>
      <c r="DU6" s="22">
        <f t="shared" si="13"/>
        <v>24.28</v>
      </c>
      <c r="DV6" s="22">
        <f t="shared" si="13"/>
        <v>20.28</v>
      </c>
      <c r="DW6" s="22">
        <f t="shared" si="13"/>
        <v>20.28</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2">
        <f t="shared" si="14"/>
        <v>2.67</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260002</v>
      </c>
      <c r="D7" s="24">
        <v>46</v>
      </c>
      <c r="E7" s="24">
        <v>1</v>
      </c>
      <c r="F7" s="24">
        <v>0</v>
      </c>
      <c r="G7" s="24">
        <v>2</v>
      </c>
      <c r="H7" s="24" t="s">
        <v>93</v>
      </c>
      <c r="I7" s="24" t="s">
        <v>94</v>
      </c>
      <c r="J7" s="24" t="s">
        <v>95</v>
      </c>
      <c r="K7" s="24" t="s">
        <v>96</v>
      </c>
      <c r="L7" s="24" t="s">
        <v>97</v>
      </c>
      <c r="M7" s="24" t="s">
        <v>98</v>
      </c>
      <c r="N7" s="25" t="s">
        <v>99</v>
      </c>
      <c r="O7" s="25">
        <v>58.87</v>
      </c>
      <c r="P7" s="25">
        <v>99.94</v>
      </c>
      <c r="Q7" s="25">
        <v>0</v>
      </c>
      <c r="R7" s="25">
        <v>2511494</v>
      </c>
      <c r="S7" s="25">
        <v>4612.2</v>
      </c>
      <c r="T7" s="25">
        <v>544.53</v>
      </c>
      <c r="U7" s="25">
        <v>660502</v>
      </c>
      <c r="V7" s="25">
        <v>111.31</v>
      </c>
      <c r="W7" s="25">
        <v>5933.9</v>
      </c>
      <c r="X7" s="25">
        <v>103.57</v>
      </c>
      <c r="Y7" s="25">
        <v>101.4</v>
      </c>
      <c r="Z7" s="25">
        <v>103.73</v>
      </c>
      <c r="AA7" s="25">
        <v>110.89</v>
      </c>
      <c r="AB7" s="25">
        <v>114.32</v>
      </c>
      <c r="AC7" s="25">
        <v>114.26</v>
      </c>
      <c r="AD7" s="25">
        <v>112.98</v>
      </c>
      <c r="AE7" s="25">
        <v>112.91</v>
      </c>
      <c r="AF7" s="25">
        <v>111.13</v>
      </c>
      <c r="AG7" s="25">
        <v>112.49</v>
      </c>
      <c r="AH7" s="25">
        <v>112.49</v>
      </c>
      <c r="AI7" s="25">
        <v>18.670000000000002</v>
      </c>
      <c r="AJ7" s="25">
        <v>17.27</v>
      </c>
      <c r="AK7" s="25">
        <v>13.24</v>
      </c>
      <c r="AL7" s="25">
        <v>197.32</v>
      </c>
      <c r="AM7" s="25">
        <v>0</v>
      </c>
      <c r="AN7" s="25">
        <v>10.58</v>
      </c>
      <c r="AO7" s="25">
        <v>10.49</v>
      </c>
      <c r="AP7" s="25">
        <v>9.92</v>
      </c>
      <c r="AQ7" s="25">
        <v>12.29</v>
      </c>
      <c r="AR7" s="25">
        <v>8.77</v>
      </c>
      <c r="AS7" s="25">
        <v>8.77</v>
      </c>
      <c r="AT7" s="25">
        <v>92.54</v>
      </c>
      <c r="AU7" s="25">
        <v>92.71</v>
      </c>
      <c r="AV7" s="25">
        <v>97.68</v>
      </c>
      <c r="AW7" s="25">
        <v>114.23</v>
      </c>
      <c r="AX7" s="25">
        <v>157.47999999999999</v>
      </c>
      <c r="AY7" s="25">
        <v>243.44</v>
      </c>
      <c r="AZ7" s="25">
        <v>258.49</v>
      </c>
      <c r="BA7" s="25">
        <v>271.10000000000002</v>
      </c>
      <c r="BB7" s="25">
        <v>284.45</v>
      </c>
      <c r="BC7" s="25">
        <v>309.23</v>
      </c>
      <c r="BD7" s="25">
        <v>309.23</v>
      </c>
      <c r="BE7" s="25">
        <v>587.23</v>
      </c>
      <c r="BF7" s="25">
        <v>593.6</v>
      </c>
      <c r="BG7" s="25">
        <v>601.55999999999995</v>
      </c>
      <c r="BH7" s="25">
        <v>594.17999999999995</v>
      </c>
      <c r="BI7" s="25">
        <v>541.97</v>
      </c>
      <c r="BJ7" s="25">
        <v>303.26</v>
      </c>
      <c r="BK7" s="25">
        <v>290.31</v>
      </c>
      <c r="BL7" s="25">
        <v>272.95999999999998</v>
      </c>
      <c r="BM7" s="25">
        <v>260.95999999999998</v>
      </c>
      <c r="BN7" s="25">
        <v>240.07</v>
      </c>
      <c r="BO7" s="25">
        <v>240.07</v>
      </c>
      <c r="BP7" s="25">
        <v>102.22</v>
      </c>
      <c r="BQ7" s="25">
        <v>100.25</v>
      </c>
      <c r="BR7" s="25">
        <v>103.12</v>
      </c>
      <c r="BS7" s="25">
        <v>111.09</v>
      </c>
      <c r="BT7" s="25">
        <v>115.01</v>
      </c>
      <c r="BU7" s="25">
        <v>114.14</v>
      </c>
      <c r="BV7" s="25">
        <v>112.83</v>
      </c>
      <c r="BW7" s="25">
        <v>112.84</v>
      </c>
      <c r="BX7" s="25">
        <v>110.77</v>
      </c>
      <c r="BY7" s="25">
        <v>112.35</v>
      </c>
      <c r="BZ7" s="25">
        <v>112.35</v>
      </c>
      <c r="CA7" s="25">
        <v>108.9</v>
      </c>
      <c r="CB7" s="25">
        <v>112.14</v>
      </c>
      <c r="CC7" s="25">
        <v>109.39</v>
      </c>
      <c r="CD7" s="25">
        <v>100.62</v>
      </c>
      <c r="CE7" s="25">
        <v>98.33</v>
      </c>
      <c r="CF7" s="25">
        <v>73.03</v>
      </c>
      <c r="CG7" s="25">
        <v>73.86</v>
      </c>
      <c r="CH7" s="25">
        <v>73.849999999999994</v>
      </c>
      <c r="CI7" s="25">
        <v>73.180000000000007</v>
      </c>
      <c r="CJ7" s="25">
        <v>73.05</v>
      </c>
      <c r="CK7" s="25">
        <v>73.05</v>
      </c>
      <c r="CL7" s="25">
        <v>67.180000000000007</v>
      </c>
      <c r="CM7" s="25">
        <v>66.05</v>
      </c>
      <c r="CN7" s="25">
        <v>66.040000000000006</v>
      </c>
      <c r="CO7" s="25">
        <v>67.959999999999994</v>
      </c>
      <c r="CP7" s="25">
        <v>71.430000000000007</v>
      </c>
      <c r="CQ7" s="25">
        <v>62.19</v>
      </c>
      <c r="CR7" s="25">
        <v>61.77</v>
      </c>
      <c r="CS7" s="25">
        <v>61.69</v>
      </c>
      <c r="CT7" s="25">
        <v>62.26</v>
      </c>
      <c r="CU7" s="25">
        <v>62.22</v>
      </c>
      <c r="CV7" s="25">
        <v>62.22</v>
      </c>
      <c r="CW7" s="25">
        <v>99.81</v>
      </c>
      <c r="CX7" s="25">
        <v>99.89</v>
      </c>
      <c r="CY7" s="25">
        <v>99.91</v>
      </c>
      <c r="CZ7" s="25">
        <v>99.96</v>
      </c>
      <c r="DA7" s="25">
        <v>99.94</v>
      </c>
      <c r="DB7" s="25">
        <v>100.05</v>
      </c>
      <c r="DC7" s="25">
        <v>100.08</v>
      </c>
      <c r="DD7" s="25">
        <v>100</v>
      </c>
      <c r="DE7" s="25">
        <v>100.16</v>
      </c>
      <c r="DF7" s="25">
        <v>100.28</v>
      </c>
      <c r="DG7" s="25">
        <v>100.28</v>
      </c>
      <c r="DH7" s="25">
        <v>50</v>
      </c>
      <c r="DI7" s="25">
        <v>52.08</v>
      </c>
      <c r="DJ7" s="25">
        <v>53.99</v>
      </c>
      <c r="DK7" s="25">
        <v>53.37</v>
      </c>
      <c r="DL7" s="25">
        <v>54.29</v>
      </c>
      <c r="DM7" s="25">
        <v>54.73</v>
      </c>
      <c r="DN7" s="25">
        <v>55.77</v>
      </c>
      <c r="DO7" s="25">
        <v>56.48</v>
      </c>
      <c r="DP7" s="25">
        <v>57.5</v>
      </c>
      <c r="DQ7" s="25">
        <v>58.52</v>
      </c>
      <c r="DR7" s="25">
        <v>58.52</v>
      </c>
      <c r="DS7" s="25">
        <v>14.98</v>
      </c>
      <c r="DT7" s="25">
        <v>14.98</v>
      </c>
      <c r="DU7" s="25">
        <v>24.28</v>
      </c>
      <c r="DV7" s="25">
        <v>20.28</v>
      </c>
      <c r="DW7" s="25">
        <v>20.28</v>
      </c>
      <c r="DX7" s="25">
        <v>22.46</v>
      </c>
      <c r="DY7" s="25">
        <v>25.84</v>
      </c>
      <c r="DZ7" s="25">
        <v>27.61</v>
      </c>
      <c r="EA7" s="25">
        <v>30.3</v>
      </c>
      <c r="EB7" s="25">
        <v>31.74</v>
      </c>
      <c r="EC7" s="25">
        <v>31.74</v>
      </c>
      <c r="ED7" s="25">
        <v>0</v>
      </c>
      <c r="EE7" s="25">
        <v>0</v>
      </c>
      <c r="EF7" s="25">
        <v>0</v>
      </c>
      <c r="EG7" s="25">
        <v>2.67</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