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財政課\財務調査\60　地方公営企業\R4\R50127締切 公営企業に係る経営比較分析表（令和３年度決算）の分析\04 国提出\"/>
    </mc:Choice>
  </mc:AlternateContent>
  <xr:revisionPtr revIDLastSave="0" documentId="13_ncr:1_{77AF72A5-C1BC-49E6-BE70-C63235E15833}" xr6:coauthVersionLast="36" xr6:coauthVersionMax="36" xr10:uidLastSave="{00000000-0000-0000-0000-000000000000}"/>
  <workbookProtection workbookAlgorithmName="SHA-512" workbookHashValue="dTgHmiD/Inyj1s03F8cVeGkqIfCxEvzrUObs1gpsS3eeTPO7Lz0YvpSnr//ommmW8GOkJbrhbJ6TsbqL63ea0Q==" workbookSaltValue="dx2Yge2RI6VdIAK0PC9A6A=="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FI90" i="4"/>
  <c r="EH90" i="4"/>
  <c r="DG90" i="4"/>
  <c r="BE90" i="4"/>
  <c r="AD90" i="4"/>
  <c r="RA81" i="4"/>
  <c r="PZ81" i="4"/>
  <c r="OY81" i="4"/>
  <c r="NX81" i="4"/>
  <c r="MW81" i="4"/>
  <c r="KO81" i="4"/>
  <c r="JN81" i="4"/>
  <c r="IM81" i="4"/>
  <c r="HL81" i="4"/>
  <c r="GK81" i="4"/>
  <c r="EC81" i="4"/>
  <c r="DB81" i="4"/>
  <c r="AZ81" i="4"/>
  <c r="Y81" i="4"/>
  <c r="RA80" i="4"/>
  <c r="PZ80" i="4"/>
  <c r="OY80" i="4"/>
  <c r="MW80" i="4"/>
  <c r="JN80" i="4"/>
  <c r="IM80" i="4"/>
  <c r="HL80" i="4"/>
  <c r="GK80" i="4"/>
  <c r="EC80" i="4"/>
  <c r="DB80" i="4"/>
  <c r="CA80" i="4"/>
  <c r="AZ80" i="4"/>
  <c r="Y80" i="4"/>
  <c r="RA79" i="4"/>
  <c r="OY79" i="4"/>
  <c r="NX79" i="4"/>
  <c r="MW79" i="4"/>
  <c r="KO79" i="4"/>
  <c r="IM79" i="4"/>
  <c r="HL79" i="4"/>
  <c r="GK79" i="4"/>
  <c r="EC79" i="4"/>
  <c r="CA79" i="4"/>
  <c r="AZ79" i="4"/>
  <c r="Y79" i="4"/>
  <c r="RH56" i="4"/>
  <c r="QN56" i="4"/>
  <c r="PT56" i="4"/>
  <c r="OZ56" i="4"/>
  <c r="MN56" i="4"/>
  <c r="LT56" i="4"/>
  <c r="KZ56" i="4"/>
  <c r="KF56" i="4"/>
  <c r="HT56" i="4"/>
  <c r="GZ56" i="4"/>
  <c r="GF56" i="4"/>
  <c r="FL56" i="4"/>
  <c r="ER56" i="4"/>
  <c r="CZ56" i="4"/>
  <c r="CF56" i="4"/>
  <c r="BL56" i="4"/>
  <c r="X56" i="4"/>
  <c r="RH55" i="4"/>
  <c r="QN55" i="4"/>
  <c r="PT55" i="4"/>
  <c r="OZ55" i="4"/>
  <c r="OF55" i="4"/>
  <c r="MN55" i="4"/>
  <c r="LT55" i="4"/>
  <c r="KZ55" i="4"/>
  <c r="KF55" i="4"/>
  <c r="JL55" i="4"/>
  <c r="HT55" i="4"/>
  <c r="GF55" i="4"/>
  <c r="FL55" i="4"/>
  <c r="CZ55" i="4"/>
  <c r="BL55" i="4"/>
  <c r="AR55" i="4"/>
  <c r="X55" i="4"/>
  <c r="RH54" i="4"/>
  <c r="PT54" i="4"/>
  <c r="OZ54" i="4"/>
  <c r="OF54" i="4"/>
  <c r="MN54" i="4"/>
  <c r="KZ54" i="4"/>
  <c r="KF54" i="4"/>
  <c r="JL54" i="4"/>
  <c r="HT54" i="4"/>
  <c r="GF54" i="4"/>
  <c r="FL54" i="4"/>
  <c r="ER54" i="4"/>
  <c r="CZ54" i="4"/>
  <c r="BL54" i="4"/>
  <c r="AR54" i="4"/>
  <c r="X54" i="4"/>
  <c r="QN33" i="4"/>
  <c r="PT33" i="4"/>
  <c r="OF33" i="4"/>
  <c r="LT33" i="4"/>
  <c r="KZ33" i="4"/>
  <c r="KF33" i="4"/>
  <c r="JL33" i="4"/>
  <c r="GZ33" i="4"/>
  <c r="FL33" i="4"/>
  <c r="CZ33" i="4"/>
  <c r="CF33" i="4"/>
  <c r="BL33" i="4"/>
  <c r="AR33" i="4"/>
  <c r="X33" i="4"/>
  <c r="RH32" i="4"/>
  <c r="QN32" i="4"/>
  <c r="PT32" i="4"/>
  <c r="OZ32" i="4"/>
  <c r="OF32" i="4"/>
  <c r="MN32" i="4"/>
  <c r="LT32" i="4"/>
  <c r="JL32" i="4"/>
  <c r="GZ32" i="4"/>
  <c r="GF32" i="4"/>
  <c r="FL32" i="4"/>
  <c r="ER32" i="4"/>
  <c r="CF32" i="4"/>
  <c r="AR32" i="4"/>
  <c r="RH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GZ54" i="4" l="1"/>
  <c r="CF54" i="4"/>
  <c r="CF31" i="4"/>
  <c r="HT32" i="4"/>
  <c r="GF33" i="4"/>
  <c r="OZ33" i="4"/>
  <c r="GZ55" i="4"/>
  <c r="JN79" i="4"/>
  <c r="KO80" i="4"/>
  <c r="CA81" i="4"/>
  <c r="BY10" i="5"/>
  <c r="BZ10" i="5"/>
  <c r="LT31" i="4"/>
  <c r="NX80" i="4"/>
  <c r="CJ10" i="5"/>
  <c r="BL32" i="4"/>
  <c r="KF32" i="4"/>
  <c r="RH33" i="4"/>
  <c r="CF55" i="4"/>
  <c r="OF56" i="4"/>
  <c r="DB79" i="4"/>
  <c r="W10" i="5"/>
  <c r="DG10" i="5"/>
  <c r="AG10" i="5"/>
  <c r="DQ10" i="5"/>
  <c r="GZ31" i="4"/>
  <c r="ER55" i="4"/>
  <c r="AR56" i="4"/>
  <c r="PZ79" i="4"/>
  <c r="AH10" i="5"/>
  <c r="DR10" i="5"/>
  <c r="LT54" i="4"/>
  <c r="MN33" i="4"/>
  <c r="QN54" i="4"/>
  <c r="JL56" i="4"/>
  <c r="AR10" i="5"/>
  <c r="EB10" i="5"/>
  <c r="QN31" i="4"/>
  <c r="BO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<sst xmlns="http://schemas.openxmlformats.org/spreadsheetml/2006/main" count="262" uniqueCount="107">
  <si>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</si>
  <si>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</si>
  <si>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</si>
  <si>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</si>
  <si>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</si>
  <si>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</si>
  <si>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</si>
  <si>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</si>
  <si>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</si>
  <si>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</si>
  <si>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</si>
  <si>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</si>
  <si>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</si>
  <si>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</si>
  <si>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</si>
  <si>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</si>
  <si>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</si>
  <si>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</si>
  <si>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</si>
  <si>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</si>
  <si>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</si>
  <si>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</si>
  <si>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</si>
  <si>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</si>
  <si>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</si>
  <si>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</si>
  <si>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</si>
  <si>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</si>
  <si>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</si>
  <si>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</si>
  <si>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</si>
  <si>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</si>
  <si>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</si>
  <si>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</si>
  <si>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</si>
  <si>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</si>
  <si>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</si>
  <si>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</si>
  <si>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</si>
  <si>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</si>
  <si>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</si>
  <si>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</si>
  <si>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</si>
  <si>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</si>
  <si>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</si>
  <si>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</si>
  <si>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</si>
  <si>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</si>
  <si>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</si>
  <si>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</si>
  <si>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</si>
  <si>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</si>
  <si>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</si>
  <si>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</si>
  <si>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</si>
  <si>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</si>
  <si>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</si>
  <si>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</si>
  <si>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</si>
  <si>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</si>
  <si>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</si>
  <si>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</si>
  <si>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</si>
  <si>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</si>
  <si>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</si>
  <si>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</si>
  <si>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</si>
  <si>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</si>
  <si>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</si>
  <si>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</si>
  <si>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</si>
  <si>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</si>
  <si>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</si>
  <si>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</si>
  <si>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</si>
  <si>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</si>
  <si>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</si>
  <si>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</si>
  <si>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</si>
  <si>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</si>
  <si>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</si>
  <si>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</si>
  <si>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</si>
  <si>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</si>
  <si>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</si>
  <si>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</si>
  <si>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</si>
  <si>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</si>
  <si>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</si>
  <si>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</si>
  <si>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</si>
  <si>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</si>
  <si>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</si>
  <si>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</si>
  <si>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</si>
  <si>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</si>
  <si>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</si>
  <si>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</si>
  <si>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</si>
  <si>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</si>
  <si>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</si>
  <si>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</si>
  <si>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</si>
  <si>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</si>
  <si>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長田野工業用水道では、平成30年3月に経営戦略を策定し、料金改定を行うなど経営の改善を図った結果、経営指標については比較的良好な状況となっています。
　しかし、今後、管路を中心とした老朽化施設の増加に伴う更新費用の増加が想定されることから、経営に及ぼす影響に留意しながら、計画的な施設更新及び適正な料金単価の見直しを行い、安心・安全な給水体制の確保に努めていきます。</t>
    <phoneticPr fontId="5"/>
  </si>
  <si>
    <t>　①経常収支比率は、費用の抑制や料金改定による収入確保等により、100％以上を維持しており安定的な経営状況です。
　②累積欠損金は生じていません。
　③流動比率は、各年度の未払金の増減に伴い変動していますが、毎年度600%を超えており、資金面で安全な状況です。
　④企業債残高は、今後の施設更新費用の増加に備え、資金残高平準化の観点から低利の企業債を計画的に活用することとしているため増加していますが、類似団体平均よりも大幅に低くなっています。
　⑤料金回収率は、100％を超えており問題ありません。今後も、持続可能な事業運営のために、必要な更新投資等に係る財源を確保するための方策について検討していきます。
　⑥給水原価は、類似団体平均よりも下回って推移しているため効率的な経営が行えている状況です。
　⑦施設利用率は配水量の増加に伴い、前年度より増加し、類似団体平均を上回りました。
　⑧契約率はH30の料金改定において、契約水量の一部減量を認めたことから、やや減少しています。令和3年度については、前年度と比較し、ほぼ横ばいとなっています。今後も、契約率の向上策について検討していきます。</t>
    <rPh sb="326" eb="328">
      <t>スイイ</t>
    </rPh>
    <rPh sb="334" eb="337">
      <t>コウリツテキ</t>
    </rPh>
    <rPh sb="338" eb="340">
      <t>ケイエイ</t>
    </rPh>
    <rPh sb="341" eb="342">
      <t>オコナ</t>
    </rPh>
    <rPh sb="346" eb="348">
      <t>ジョウキョウ</t>
    </rPh>
    <rPh sb="360" eb="362">
      <t>ハイスイ</t>
    </rPh>
    <rPh sb="386" eb="388">
      <t>ウワマワ</t>
    </rPh>
    <phoneticPr fontId="5"/>
  </si>
  <si>
    <t>　①有形固定資産減価償却費率は計画的な施設更新により、全国平均値を下回っています。
　②管路経年化率については、一部の送水管及び配水管の法定耐用年数超過により、経年管が生じています。
　今後は令和元年度に策定した「長田野工業団地内配水管更新計画」に基づき、老朽化している送配水管路を計画的に更新し、管路経年化率の上昇抑制に努めます。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</si>
</sst>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54.96</c:v>
                </c:pt>
                <c:pt idx="1">
                  <c:v>50.49</c:v>
                </c:pt>
                <c:pt idx="2">
                  <c:v>51.73</c:v>
                </c:pt>
                <c:pt idx="3">
                  <c:v>53.07</c:v>
                </c:pt>
                <c:pt idx="4">
                  <c:v>54.88</c:v>
                </c:pt>
              </c:numCache>
            </c:numRef>
          </c:val>
          <c:extLst>
            <c:ext xmlns:c16="http://schemas.microsoft.com/office/drawing/2014/chart" uri="{C3380CC4-5D6E-409C-BE32-E72D297353CC}">
              <c16:uniqueId val="{00000000-C2B2-4031-B5A8-D2EE64182F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C2B2-4031-B5A8-D2EE64182F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29.05</c:v>
                </c:pt>
                <c:pt idx="1">
                  <c:v>24.06</c:v>
                </c:pt>
                <c:pt idx="2">
                  <c:v>24.06</c:v>
                </c:pt>
                <c:pt idx="3">
                  <c:v>24.06</c:v>
                </c:pt>
                <c:pt idx="4">
                  <c:v>24.06</c:v>
                </c:pt>
              </c:numCache>
            </c:numRef>
          </c:val>
          <c:extLst>
            <c:ext xmlns:c16="http://schemas.microsoft.com/office/drawing/2014/chart" uri="{C3380CC4-5D6E-409C-BE32-E72D297353CC}">
              <c16:uniqueId val="{00000000-E24B-4A41-AE2F-94720B1F87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E24B-4A41-AE2F-94720B1F87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5.37</c:v>
                </c:pt>
                <c:pt idx="1">
                  <c:v>0</c:v>
                </c:pt>
                <c:pt idx="2">
                  <c:v>0</c:v>
                </c:pt>
                <c:pt idx="3">
                  <c:v>0</c:v>
                </c:pt>
                <c:pt idx="4">
                  <c:v>0</c:v>
                </c:pt>
              </c:numCache>
            </c:numRef>
          </c:val>
          <c:extLst>
            <c:ext xmlns:c16="http://schemas.microsoft.com/office/drawing/2014/chart" uri="{C3380CC4-5D6E-409C-BE32-E72D297353CC}">
              <c16:uniqueId val="{00000000-ECDA-4B4B-81E2-6B920861EF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ECDA-4B4B-81E2-6B920861EF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1315.38</c:v>
                </c:pt>
                <c:pt idx="1">
                  <c:v>659.62</c:v>
                </c:pt>
                <c:pt idx="2">
                  <c:v>678.37</c:v>
                </c:pt>
                <c:pt idx="3">
                  <c:v>1278.23</c:v>
                </c:pt>
                <c:pt idx="4">
                  <c:v>1101.99</c:v>
                </c:pt>
              </c:numCache>
            </c:numRef>
          </c:val>
          <c:extLst>
            <c:ext xmlns:c16="http://schemas.microsoft.com/office/drawing/2014/chart" uri="{C3380CC4-5D6E-409C-BE32-E72D297353CC}">
              <c16:uniqueId val="{00000000-0CDA-4C08-8D8C-72A330EEDB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0CDA-4C08-8D8C-72A330EEDB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67.319999999999993</c:v>
                </c:pt>
                <c:pt idx="1">
                  <c:v>84.27</c:v>
                </c:pt>
                <c:pt idx="2">
                  <c:v>95.82</c:v>
                </c:pt>
                <c:pt idx="3">
                  <c:v>97.71</c:v>
                </c:pt>
                <c:pt idx="4">
                  <c:v>102.47</c:v>
                </c:pt>
              </c:numCache>
            </c:numRef>
          </c:val>
          <c:extLst>
            <c:ext xmlns:c16="http://schemas.microsoft.com/office/drawing/2014/chart" uri="{C3380CC4-5D6E-409C-BE32-E72D297353CC}">
              <c16:uniqueId val="{00000000-835F-40FF-9C43-1A64E7629B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835F-40FF-9C43-1A64E7629B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102.1</c:v>
                </c:pt>
                <c:pt idx="1">
                  <c:v>103.69</c:v>
                </c:pt>
                <c:pt idx="2">
                  <c:v>110.81</c:v>
                </c:pt>
                <c:pt idx="3">
                  <c:v>116.7</c:v>
                </c:pt>
                <c:pt idx="4">
                  <c:v>113.81</c:v>
                </c:pt>
              </c:numCache>
            </c:numRef>
          </c:val>
          <c:extLst>
            <c:ext xmlns:c16="http://schemas.microsoft.com/office/drawing/2014/chart" uri="{C3380CC4-5D6E-409C-BE32-E72D297353CC}">
              <c16:uniqueId val="{00000000-FE45-4258-9B65-AEB99D39C9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FE45-4258-9B65-AEB99D39C9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19.62</c:v>
                </c:pt>
                <c:pt idx="1">
                  <c:v>23.15</c:v>
                </c:pt>
                <c:pt idx="2">
                  <c:v>21.73</c:v>
                </c:pt>
                <c:pt idx="3">
                  <c:v>20.58</c:v>
                </c:pt>
                <c:pt idx="4">
                  <c:v>21.12</c:v>
                </c:pt>
              </c:numCache>
            </c:numRef>
          </c:val>
          <c:extLst>
            <c:ext xmlns:c16="http://schemas.microsoft.com/office/drawing/2014/chart" uri="{C3380CC4-5D6E-409C-BE32-E72D297353CC}">
              <c16:uniqueId val="{00000000-FAB3-4C45-B4B0-C569FBC8F9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FAB3-4C45-B4B0-C569FBC8F9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40.06</c:v>
                </c:pt>
                <c:pt idx="1">
                  <c:v>41.42</c:v>
                </c:pt>
                <c:pt idx="2">
                  <c:v>42.26</c:v>
                </c:pt>
                <c:pt idx="3">
                  <c:v>44.35</c:v>
                </c:pt>
                <c:pt idx="4">
                  <c:v>47.05</c:v>
                </c:pt>
              </c:numCache>
            </c:numRef>
          </c:val>
          <c:extLst>
            <c:ext xmlns:c16="http://schemas.microsoft.com/office/drawing/2014/chart" uri="{C3380CC4-5D6E-409C-BE32-E72D297353CC}">
              <c16:uniqueId val="{00000000-F1C6-4F93-BF7F-F10E7F0336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F1C6-4F93-BF7F-F10E7F0336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79.2</c:v>
                </c:pt>
                <c:pt idx="1">
                  <c:v>74.39</c:v>
                </c:pt>
                <c:pt idx="2">
                  <c:v>77.66</c:v>
                </c:pt>
                <c:pt idx="3">
                  <c:v>77.63</c:v>
                </c:pt>
                <c:pt idx="4">
                  <c:v>78.7</c:v>
                </c:pt>
              </c:numCache>
            </c:numRef>
          </c:val>
          <c:extLst>
            <c:ext xmlns:c16="http://schemas.microsoft.com/office/drawing/2014/chart" uri="{C3380CC4-5D6E-409C-BE32-E72D297353CC}">
              <c16:uniqueId val="{00000000-05B8-4B89-8EF8-1627296AA2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05B8-4B89-8EF8-1627296AA2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D7-4BF4-9AC9-390E205F59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78D7-4BF4-9AC9-390E205F59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101.84</c:v>
                </c:pt>
                <c:pt idx="1">
                  <c:v>103.07</c:v>
                </c:pt>
                <c:pt idx="2">
                  <c:v>108.75</c:v>
                </c:pt>
                <c:pt idx="3">
                  <c:v>113.32</c:v>
                </c:pt>
                <c:pt idx="4">
                  <c:v>111.31</c:v>
                </c:pt>
              </c:numCache>
            </c:numRef>
          </c:val>
          <c:extLst>
            <c:ext xmlns:c16="http://schemas.microsoft.com/office/drawing/2014/chart" uri="{C3380CC4-5D6E-409C-BE32-E72D297353CC}">
              <c16:uniqueId val="{00000000-448D-4C56-BCFF-08760A39E1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448D-4C56-BCFF-08760A39E1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LC40" zoomScaleNormal="100"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京都府</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37150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17480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86.2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29237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101.84</v>
      </c>
      <c r="Y32" s="90"/>
      <c r="Z32" s="90"/>
      <c r="AA32" s="90"/>
      <c r="AB32" s="90"/>
      <c r="AC32" s="90"/>
      <c r="AD32" s="90"/>
      <c r="AE32" s="90"/>
      <c r="AF32" s="90"/>
      <c r="AG32" s="90"/>
      <c r="AH32" s="90"/>
      <c r="AI32" s="90"/>
      <c r="AJ32" s="90"/>
      <c r="AK32" s="90"/>
      <c r="AL32" s="90"/>
      <c r="AM32" s="90"/>
      <c r="AN32" s="90"/>
      <c r="AO32" s="90"/>
      <c r="AP32" s="90"/>
      <c r="AQ32" s="91"/>
      <c r="AR32" s="89">
        <f>データ!U6</f>
        <v>103.07</v>
      </c>
      <c r="AS32" s="90"/>
      <c r="AT32" s="90"/>
      <c r="AU32" s="90"/>
      <c r="AV32" s="90"/>
      <c r="AW32" s="90"/>
      <c r="AX32" s="90"/>
      <c r="AY32" s="90"/>
      <c r="AZ32" s="90"/>
      <c r="BA32" s="90"/>
      <c r="BB32" s="90"/>
      <c r="BC32" s="90"/>
      <c r="BD32" s="90"/>
      <c r="BE32" s="90"/>
      <c r="BF32" s="90"/>
      <c r="BG32" s="90"/>
      <c r="BH32" s="90"/>
      <c r="BI32" s="90"/>
      <c r="BJ32" s="90"/>
      <c r="BK32" s="91"/>
      <c r="BL32" s="89">
        <f>データ!V6</f>
        <v>108.75</v>
      </c>
      <c r="BM32" s="90"/>
      <c r="BN32" s="90"/>
      <c r="BO32" s="90"/>
      <c r="BP32" s="90"/>
      <c r="BQ32" s="90"/>
      <c r="BR32" s="90"/>
      <c r="BS32" s="90"/>
      <c r="BT32" s="90"/>
      <c r="BU32" s="90"/>
      <c r="BV32" s="90"/>
      <c r="BW32" s="90"/>
      <c r="BX32" s="90"/>
      <c r="BY32" s="90"/>
      <c r="BZ32" s="90"/>
      <c r="CA32" s="90"/>
      <c r="CB32" s="90"/>
      <c r="CC32" s="90"/>
      <c r="CD32" s="90"/>
      <c r="CE32" s="91"/>
      <c r="CF32" s="89">
        <f>データ!W6</f>
        <v>113.32</v>
      </c>
      <c r="CG32" s="90"/>
      <c r="CH32" s="90"/>
      <c r="CI32" s="90"/>
      <c r="CJ32" s="90"/>
      <c r="CK32" s="90"/>
      <c r="CL32" s="90"/>
      <c r="CM32" s="90"/>
      <c r="CN32" s="90"/>
      <c r="CO32" s="90"/>
      <c r="CP32" s="90"/>
      <c r="CQ32" s="90"/>
      <c r="CR32" s="90"/>
      <c r="CS32" s="90"/>
      <c r="CT32" s="90"/>
      <c r="CU32" s="90"/>
      <c r="CV32" s="90"/>
      <c r="CW32" s="90"/>
      <c r="CX32" s="90"/>
      <c r="CY32" s="91"/>
      <c r="CZ32" s="89">
        <f>データ!X6</f>
        <v>111.31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1315.38</v>
      </c>
      <c r="JM32" s="90"/>
      <c r="JN32" s="90"/>
      <c r="JO32" s="90"/>
      <c r="JP32" s="90"/>
      <c r="JQ32" s="90"/>
      <c r="JR32" s="90"/>
      <c r="JS32" s="90"/>
      <c r="JT32" s="90"/>
      <c r="JU32" s="90"/>
      <c r="JV32" s="90"/>
      <c r="JW32" s="90"/>
      <c r="JX32" s="90"/>
      <c r="JY32" s="90"/>
      <c r="JZ32" s="90"/>
      <c r="KA32" s="90"/>
      <c r="KB32" s="90"/>
      <c r="KC32" s="90"/>
      <c r="KD32" s="90"/>
      <c r="KE32" s="91"/>
      <c r="KF32" s="89">
        <f>データ!AQ6</f>
        <v>659.62</v>
      </c>
      <c r="KG32" s="90"/>
      <c r="KH32" s="90"/>
      <c r="KI32" s="90"/>
      <c r="KJ32" s="90"/>
      <c r="KK32" s="90"/>
      <c r="KL32" s="90"/>
      <c r="KM32" s="90"/>
      <c r="KN32" s="90"/>
      <c r="KO32" s="90"/>
      <c r="KP32" s="90"/>
      <c r="KQ32" s="90"/>
      <c r="KR32" s="90"/>
      <c r="KS32" s="90"/>
      <c r="KT32" s="90"/>
      <c r="KU32" s="90"/>
      <c r="KV32" s="90"/>
      <c r="KW32" s="90"/>
      <c r="KX32" s="90"/>
      <c r="KY32" s="91"/>
      <c r="KZ32" s="89">
        <f>データ!AR6</f>
        <v>678.37</v>
      </c>
      <c r="LA32" s="90"/>
      <c r="LB32" s="90"/>
      <c r="LC32" s="90"/>
      <c r="LD32" s="90"/>
      <c r="LE32" s="90"/>
      <c r="LF32" s="90"/>
      <c r="LG32" s="90"/>
      <c r="LH32" s="90"/>
      <c r="LI32" s="90"/>
      <c r="LJ32" s="90"/>
      <c r="LK32" s="90"/>
      <c r="LL32" s="90"/>
      <c r="LM32" s="90"/>
      <c r="LN32" s="90"/>
      <c r="LO32" s="90"/>
      <c r="LP32" s="90"/>
      <c r="LQ32" s="90"/>
      <c r="LR32" s="90"/>
      <c r="LS32" s="91"/>
      <c r="LT32" s="89">
        <f>データ!AS6</f>
        <v>1278.23</v>
      </c>
      <c r="LU32" s="90"/>
      <c r="LV32" s="90"/>
      <c r="LW32" s="90"/>
      <c r="LX32" s="90"/>
      <c r="LY32" s="90"/>
      <c r="LZ32" s="90"/>
      <c r="MA32" s="90"/>
      <c r="MB32" s="90"/>
      <c r="MC32" s="90"/>
      <c r="MD32" s="90"/>
      <c r="ME32" s="90"/>
      <c r="MF32" s="90"/>
      <c r="MG32" s="90"/>
      <c r="MH32" s="90"/>
      <c r="MI32" s="90"/>
      <c r="MJ32" s="90"/>
      <c r="MK32" s="90"/>
      <c r="ML32" s="90"/>
      <c r="MM32" s="91"/>
      <c r="MN32" s="89">
        <f>データ!AT6</f>
        <v>1101.99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67.319999999999993</v>
      </c>
      <c r="OG32" s="90"/>
      <c r="OH32" s="90"/>
      <c r="OI32" s="90"/>
      <c r="OJ32" s="90"/>
      <c r="OK32" s="90"/>
      <c r="OL32" s="90"/>
      <c r="OM32" s="90"/>
      <c r="ON32" s="90"/>
      <c r="OO32" s="90"/>
      <c r="OP32" s="90"/>
      <c r="OQ32" s="90"/>
      <c r="OR32" s="90"/>
      <c r="OS32" s="90"/>
      <c r="OT32" s="90"/>
      <c r="OU32" s="90"/>
      <c r="OV32" s="90"/>
      <c r="OW32" s="90"/>
      <c r="OX32" s="90"/>
      <c r="OY32" s="91"/>
      <c r="OZ32" s="89">
        <f>データ!BB6</f>
        <v>84.27</v>
      </c>
      <c r="PA32" s="90"/>
      <c r="PB32" s="90"/>
      <c r="PC32" s="90"/>
      <c r="PD32" s="90"/>
      <c r="PE32" s="90"/>
      <c r="PF32" s="90"/>
      <c r="PG32" s="90"/>
      <c r="PH32" s="90"/>
      <c r="PI32" s="90"/>
      <c r="PJ32" s="90"/>
      <c r="PK32" s="90"/>
      <c r="PL32" s="90"/>
      <c r="PM32" s="90"/>
      <c r="PN32" s="90"/>
      <c r="PO32" s="90"/>
      <c r="PP32" s="90"/>
      <c r="PQ32" s="90"/>
      <c r="PR32" s="90"/>
      <c r="PS32" s="91"/>
      <c r="PT32" s="89">
        <f>データ!BC6</f>
        <v>95.82</v>
      </c>
      <c r="PU32" s="90"/>
      <c r="PV32" s="90"/>
      <c r="PW32" s="90"/>
      <c r="PX32" s="90"/>
      <c r="PY32" s="90"/>
      <c r="PZ32" s="90"/>
      <c r="QA32" s="90"/>
      <c r="QB32" s="90"/>
      <c r="QC32" s="90"/>
      <c r="QD32" s="90"/>
      <c r="QE32" s="90"/>
      <c r="QF32" s="90"/>
      <c r="QG32" s="90"/>
      <c r="QH32" s="90"/>
      <c r="QI32" s="90"/>
      <c r="QJ32" s="90"/>
      <c r="QK32" s="90"/>
      <c r="QL32" s="90"/>
      <c r="QM32" s="91"/>
      <c r="QN32" s="89">
        <f>データ!BD6</f>
        <v>97.71</v>
      </c>
      <c r="QO32" s="90"/>
      <c r="QP32" s="90"/>
      <c r="QQ32" s="90"/>
      <c r="QR32" s="90"/>
      <c r="QS32" s="90"/>
      <c r="QT32" s="90"/>
      <c r="QU32" s="90"/>
      <c r="QV32" s="90"/>
      <c r="QW32" s="90"/>
      <c r="QX32" s="90"/>
      <c r="QY32" s="90"/>
      <c r="QZ32" s="90"/>
      <c r="RA32" s="90"/>
      <c r="RB32" s="90"/>
      <c r="RC32" s="90"/>
      <c r="RD32" s="90"/>
      <c r="RE32" s="90"/>
      <c r="RF32" s="90"/>
      <c r="RG32" s="91"/>
      <c r="RH32" s="89">
        <f>データ!BE6</f>
        <v>102.47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102.1</v>
      </c>
      <c r="Y55" s="90"/>
      <c r="Z55" s="90"/>
      <c r="AA55" s="90"/>
      <c r="AB55" s="90"/>
      <c r="AC55" s="90"/>
      <c r="AD55" s="90"/>
      <c r="AE55" s="90"/>
      <c r="AF55" s="90"/>
      <c r="AG55" s="90"/>
      <c r="AH55" s="90"/>
      <c r="AI55" s="90"/>
      <c r="AJ55" s="90"/>
      <c r="AK55" s="90"/>
      <c r="AL55" s="90"/>
      <c r="AM55" s="90"/>
      <c r="AN55" s="90"/>
      <c r="AO55" s="90"/>
      <c r="AP55" s="90"/>
      <c r="AQ55" s="91"/>
      <c r="AR55" s="89">
        <f>データ!BM6</f>
        <v>103.69</v>
      </c>
      <c r="AS55" s="90"/>
      <c r="AT55" s="90"/>
      <c r="AU55" s="90"/>
      <c r="AV55" s="90"/>
      <c r="AW55" s="90"/>
      <c r="AX55" s="90"/>
      <c r="AY55" s="90"/>
      <c r="AZ55" s="90"/>
      <c r="BA55" s="90"/>
      <c r="BB55" s="90"/>
      <c r="BC55" s="90"/>
      <c r="BD55" s="90"/>
      <c r="BE55" s="90"/>
      <c r="BF55" s="90"/>
      <c r="BG55" s="90"/>
      <c r="BH55" s="90"/>
      <c r="BI55" s="90"/>
      <c r="BJ55" s="90"/>
      <c r="BK55" s="91"/>
      <c r="BL55" s="89">
        <f>データ!BN6</f>
        <v>110.81</v>
      </c>
      <c r="BM55" s="90"/>
      <c r="BN55" s="90"/>
      <c r="BO55" s="90"/>
      <c r="BP55" s="90"/>
      <c r="BQ55" s="90"/>
      <c r="BR55" s="90"/>
      <c r="BS55" s="90"/>
      <c r="BT55" s="90"/>
      <c r="BU55" s="90"/>
      <c r="BV55" s="90"/>
      <c r="BW55" s="90"/>
      <c r="BX55" s="90"/>
      <c r="BY55" s="90"/>
      <c r="BZ55" s="90"/>
      <c r="CA55" s="90"/>
      <c r="CB55" s="90"/>
      <c r="CC55" s="90"/>
      <c r="CD55" s="90"/>
      <c r="CE55" s="91"/>
      <c r="CF55" s="89">
        <f>データ!BO6</f>
        <v>116.7</v>
      </c>
      <c r="CG55" s="90"/>
      <c r="CH55" s="90"/>
      <c r="CI55" s="90"/>
      <c r="CJ55" s="90"/>
      <c r="CK55" s="90"/>
      <c r="CL55" s="90"/>
      <c r="CM55" s="90"/>
      <c r="CN55" s="90"/>
      <c r="CO55" s="90"/>
      <c r="CP55" s="90"/>
      <c r="CQ55" s="90"/>
      <c r="CR55" s="90"/>
      <c r="CS55" s="90"/>
      <c r="CT55" s="90"/>
      <c r="CU55" s="90"/>
      <c r="CV55" s="90"/>
      <c r="CW55" s="90"/>
      <c r="CX55" s="90"/>
      <c r="CY55" s="91"/>
      <c r="CZ55" s="89">
        <f>データ!BP6</f>
        <v>113.81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19.62</v>
      </c>
      <c r="ES55" s="90"/>
      <c r="ET55" s="90"/>
      <c r="EU55" s="90"/>
      <c r="EV55" s="90"/>
      <c r="EW55" s="90"/>
      <c r="EX55" s="90"/>
      <c r="EY55" s="90"/>
      <c r="EZ55" s="90"/>
      <c r="FA55" s="90"/>
      <c r="FB55" s="90"/>
      <c r="FC55" s="90"/>
      <c r="FD55" s="90"/>
      <c r="FE55" s="90"/>
      <c r="FF55" s="90"/>
      <c r="FG55" s="90"/>
      <c r="FH55" s="90"/>
      <c r="FI55" s="90"/>
      <c r="FJ55" s="90"/>
      <c r="FK55" s="91"/>
      <c r="FL55" s="89">
        <f>データ!BX6</f>
        <v>23.15</v>
      </c>
      <c r="FM55" s="90"/>
      <c r="FN55" s="90"/>
      <c r="FO55" s="90"/>
      <c r="FP55" s="90"/>
      <c r="FQ55" s="90"/>
      <c r="FR55" s="90"/>
      <c r="FS55" s="90"/>
      <c r="FT55" s="90"/>
      <c r="FU55" s="90"/>
      <c r="FV55" s="90"/>
      <c r="FW55" s="90"/>
      <c r="FX55" s="90"/>
      <c r="FY55" s="90"/>
      <c r="FZ55" s="90"/>
      <c r="GA55" s="90"/>
      <c r="GB55" s="90"/>
      <c r="GC55" s="90"/>
      <c r="GD55" s="90"/>
      <c r="GE55" s="91"/>
      <c r="GF55" s="89">
        <f>データ!BY6</f>
        <v>21.73</v>
      </c>
      <c r="GG55" s="90"/>
      <c r="GH55" s="90"/>
      <c r="GI55" s="90"/>
      <c r="GJ55" s="90"/>
      <c r="GK55" s="90"/>
      <c r="GL55" s="90"/>
      <c r="GM55" s="90"/>
      <c r="GN55" s="90"/>
      <c r="GO55" s="90"/>
      <c r="GP55" s="90"/>
      <c r="GQ55" s="90"/>
      <c r="GR55" s="90"/>
      <c r="GS55" s="90"/>
      <c r="GT55" s="90"/>
      <c r="GU55" s="90"/>
      <c r="GV55" s="90"/>
      <c r="GW55" s="90"/>
      <c r="GX55" s="90"/>
      <c r="GY55" s="91"/>
      <c r="GZ55" s="89">
        <f>データ!BZ6</f>
        <v>20.58</v>
      </c>
      <c r="HA55" s="90"/>
      <c r="HB55" s="90"/>
      <c r="HC55" s="90"/>
      <c r="HD55" s="90"/>
      <c r="HE55" s="90"/>
      <c r="HF55" s="90"/>
      <c r="HG55" s="90"/>
      <c r="HH55" s="90"/>
      <c r="HI55" s="90"/>
      <c r="HJ55" s="90"/>
      <c r="HK55" s="90"/>
      <c r="HL55" s="90"/>
      <c r="HM55" s="90"/>
      <c r="HN55" s="90"/>
      <c r="HO55" s="90"/>
      <c r="HP55" s="90"/>
      <c r="HQ55" s="90"/>
      <c r="HR55" s="90"/>
      <c r="HS55" s="91"/>
      <c r="HT55" s="89">
        <f>データ!CA6</f>
        <v>21.12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40.06</v>
      </c>
      <c r="JM55" s="90"/>
      <c r="JN55" s="90"/>
      <c r="JO55" s="90"/>
      <c r="JP55" s="90"/>
      <c r="JQ55" s="90"/>
      <c r="JR55" s="90"/>
      <c r="JS55" s="90"/>
      <c r="JT55" s="90"/>
      <c r="JU55" s="90"/>
      <c r="JV55" s="90"/>
      <c r="JW55" s="90"/>
      <c r="JX55" s="90"/>
      <c r="JY55" s="90"/>
      <c r="JZ55" s="90"/>
      <c r="KA55" s="90"/>
      <c r="KB55" s="90"/>
      <c r="KC55" s="90"/>
      <c r="KD55" s="90"/>
      <c r="KE55" s="91"/>
      <c r="KF55" s="89">
        <f>データ!CI6</f>
        <v>41.42</v>
      </c>
      <c r="KG55" s="90"/>
      <c r="KH55" s="90"/>
      <c r="KI55" s="90"/>
      <c r="KJ55" s="90"/>
      <c r="KK55" s="90"/>
      <c r="KL55" s="90"/>
      <c r="KM55" s="90"/>
      <c r="KN55" s="90"/>
      <c r="KO55" s="90"/>
      <c r="KP55" s="90"/>
      <c r="KQ55" s="90"/>
      <c r="KR55" s="90"/>
      <c r="KS55" s="90"/>
      <c r="KT55" s="90"/>
      <c r="KU55" s="90"/>
      <c r="KV55" s="90"/>
      <c r="KW55" s="90"/>
      <c r="KX55" s="90"/>
      <c r="KY55" s="91"/>
      <c r="KZ55" s="89">
        <f>データ!CJ6</f>
        <v>42.26</v>
      </c>
      <c r="LA55" s="90"/>
      <c r="LB55" s="90"/>
      <c r="LC55" s="90"/>
      <c r="LD55" s="90"/>
      <c r="LE55" s="90"/>
      <c r="LF55" s="90"/>
      <c r="LG55" s="90"/>
      <c r="LH55" s="90"/>
      <c r="LI55" s="90"/>
      <c r="LJ55" s="90"/>
      <c r="LK55" s="90"/>
      <c r="LL55" s="90"/>
      <c r="LM55" s="90"/>
      <c r="LN55" s="90"/>
      <c r="LO55" s="90"/>
      <c r="LP55" s="90"/>
      <c r="LQ55" s="90"/>
      <c r="LR55" s="90"/>
      <c r="LS55" s="91"/>
      <c r="LT55" s="89">
        <f>データ!CK6</f>
        <v>44.35</v>
      </c>
      <c r="LU55" s="90"/>
      <c r="LV55" s="90"/>
      <c r="LW55" s="90"/>
      <c r="LX55" s="90"/>
      <c r="LY55" s="90"/>
      <c r="LZ55" s="90"/>
      <c r="MA55" s="90"/>
      <c r="MB55" s="90"/>
      <c r="MC55" s="90"/>
      <c r="MD55" s="90"/>
      <c r="ME55" s="90"/>
      <c r="MF55" s="90"/>
      <c r="MG55" s="90"/>
      <c r="MH55" s="90"/>
      <c r="MI55" s="90"/>
      <c r="MJ55" s="90"/>
      <c r="MK55" s="90"/>
      <c r="ML55" s="90"/>
      <c r="MM55" s="91"/>
      <c r="MN55" s="89">
        <f>データ!CL6</f>
        <v>47.05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79.2</v>
      </c>
      <c r="OG55" s="90"/>
      <c r="OH55" s="90"/>
      <c r="OI55" s="90"/>
      <c r="OJ55" s="90"/>
      <c r="OK55" s="90"/>
      <c r="OL55" s="90"/>
      <c r="OM55" s="90"/>
      <c r="ON55" s="90"/>
      <c r="OO55" s="90"/>
      <c r="OP55" s="90"/>
      <c r="OQ55" s="90"/>
      <c r="OR55" s="90"/>
      <c r="OS55" s="90"/>
      <c r="OT55" s="90"/>
      <c r="OU55" s="90"/>
      <c r="OV55" s="90"/>
      <c r="OW55" s="90"/>
      <c r="OX55" s="90"/>
      <c r="OY55" s="91"/>
      <c r="OZ55" s="89">
        <f>データ!CT6</f>
        <v>74.39</v>
      </c>
      <c r="PA55" s="90"/>
      <c r="PB55" s="90"/>
      <c r="PC55" s="90"/>
      <c r="PD55" s="90"/>
      <c r="PE55" s="90"/>
      <c r="PF55" s="90"/>
      <c r="PG55" s="90"/>
      <c r="PH55" s="90"/>
      <c r="PI55" s="90"/>
      <c r="PJ55" s="90"/>
      <c r="PK55" s="90"/>
      <c r="PL55" s="90"/>
      <c r="PM55" s="90"/>
      <c r="PN55" s="90"/>
      <c r="PO55" s="90"/>
      <c r="PP55" s="90"/>
      <c r="PQ55" s="90"/>
      <c r="PR55" s="90"/>
      <c r="PS55" s="91"/>
      <c r="PT55" s="89">
        <f>データ!CU6</f>
        <v>77.66</v>
      </c>
      <c r="PU55" s="90"/>
      <c r="PV55" s="90"/>
      <c r="PW55" s="90"/>
      <c r="PX55" s="90"/>
      <c r="PY55" s="90"/>
      <c r="PZ55" s="90"/>
      <c r="QA55" s="90"/>
      <c r="QB55" s="90"/>
      <c r="QC55" s="90"/>
      <c r="QD55" s="90"/>
      <c r="QE55" s="90"/>
      <c r="QF55" s="90"/>
      <c r="QG55" s="90"/>
      <c r="QH55" s="90"/>
      <c r="QI55" s="90"/>
      <c r="QJ55" s="90"/>
      <c r="QK55" s="90"/>
      <c r="QL55" s="90"/>
      <c r="QM55" s="91"/>
      <c r="QN55" s="89">
        <f>データ!CV6</f>
        <v>77.63</v>
      </c>
      <c r="QO55" s="90"/>
      <c r="QP55" s="90"/>
      <c r="QQ55" s="90"/>
      <c r="QR55" s="90"/>
      <c r="QS55" s="90"/>
      <c r="QT55" s="90"/>
      <c r="QU55" s="90"/>
      <c r="QV55" s="90"/>
      <c r="QW55" s="90"/>
      <c r="QX55" s="90"/>
      <c r="QY55" s="90"/>
      <c r="QZ55" s="90"/>
      <c r="RA55" s="90"/>
      <c r="RB55" s="90"/>
      <c r="RC55" s="90"/>
      <c r="RD55" s="90"/>
      <c r="RE55" s="90"/>
      <c r="RF55" s="90"/>
      <c r="RG55" s="91"/>
      <c r="RH55" s="89">
        <f>データ!CW6</f>
        <v>78.7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54.96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50.49</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51.73</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53.07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54.88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29.05</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24.06</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24.06</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24.06</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24.06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5.37</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xmx90zNeeg9VdUJnyvMlBk5cu/U47SzJ+Zmu3cxPul7vi85t+dPvLjoPXj1CHtFUhcD1dWE0slDU/OftKjLtw==" saltValue="UP2+79B7XrLqiqsmbLfaX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101.84</v>
      </c>
      <c r="U6" s="35">
        <f>U7</f>
        <v>103.07</v>
      </c>
      <c r="V6" s="35">
        <f>V7</f>
        <v>108.75</v>
      </c>
      <c r="W6" s="35">
        <f>W7</f>
        <v>113.32</v>
      </c>
      <c r="X6" s="35">
        <f t="shared" si="3"/>
        <v>111.31</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1315.38</v>
      </c>
      <c r="AQ6" s="35">
        <f>AQ7</f>
        <v>659.62</v>
      </c>
      <c r="AR6" s="35">
        <f>AR7</f>
        <v>678.37</v>
      </c>
      <c r="AS6" s="35">
        <f>AS7</f>
        <v>1278.23</v>
      </c>
      <c r="AT6" s="35">
        <f t="shared" si="3"/>
        <v>1101.99</v>
      </c>
      <c r="AU6" s="35">
        <f t="shared" si="3"/>
        <v>649.91999999999996</v>
      </c>
      <c r="AV6" s="35">
        <f t="shared" si="3"/>
        <v>680.22</v>
      </c>
      <c r="AW6" s="35">
        <f t="shared" si="3"/>
        <v>786.06</v>
      </c>
      <c r="AX6" s="35">
        <f t="shared" si="3"/>
        <v>771.18</v>
      </c>
      <c r="AY6" s="35">
        <f t="shared" si="3"/>
        <v>815.18</v>
      </c>
      <c r="AZ6" s="33" t="str">
        <f>IF(AZ7="-","【-】","【"&amp;SUBSTITUTE(TEXT(AZ7,"#,##0.00"),"-","△")&amp;"】")</f>
        <v>【462.72】</v>
      </c>
      <c r="BA6" s="35">
        <f t="shared" si="3"/>
        <v>67.319999999999993</v>
      </c>
      <c r="BB6" s="35">
        <f>BB7</f>
        <v>84.27</v>
      </c>
      <c r="BC6" s="35">
        <f>BC7</f>
        <v>95.82</v>
      </c>
      <c r="BD6" s="35">
        <f>BD7</f>
        <v>97.71</v>
      </c>
      <c r="BE6" s="35">
        <f t="shared" si="3"/>
        <v>102.47</v>
      </c>
      <c r="BF6" s="35">
        <f t="shared" si="3"/>
        <v>531.53</v>
      </c>
      <c r="BG6" s="35">
        <f t="shared" si="3"/>
        <v>504.73</v>
      </c>
      <c r="BH6" s="35">
        <f t="shared" si="3"/>
        <v>450.91</v>
      </c>
      <c r="BI6" s="35">
        <f t="shared" si="3"/>
        <v>444.01</v>
      </c>
      <c r="BJ6" s="35">
        <f t="shared" si="3"/>
        <v>413.29</v>
      </c>
      <c r="BK6" s="33" t="str">
        <f>IF(BK7="-","【-】","【"&amp;SUBSTITUTE(TEXT(BK7,"#,##0.00"),"-","△")&amp;"】")</f>
        <v>【233.92】</v>
      </c>
      <c r="BL6" s="35">
        <f t="shared" si="3"/>
        <v>102.1</v>
      </c>
      <c r="BM6" s="35">
        <f>BM7</f>
        <v>103.69</v>
      </c>
      <c r="BN6" s="35">
        <f>BN7</f>
        <v>110.81</v>
      </c>
      <c r="BO6" s="35">
        <f>BO7</f>
        <v>116.7</v>
      </c>
      <c r="BP6" s="35">
        <f t="shared" si="3"/>
        <v>113.81</v>
      </c>
      <c r="BQ6" s="35">
        <f t="shared" si="3"/>
        <v>93.31</v>
      </c>
      <c r="BR6" s="35">
        <f t="shared" si="3"/>
        <v>92.2</v>
      </c>
      <c r="BS6" s="35">
        <f t="shared" si="3"/>
        <v>103.39</v>
      </c>
      <c r="BT6" s="35">
        <f t="shared" si="3"/>
        <v>96.49</v>
      </c>
      <c r="BU6" s="35">
        <f t="shared" si="3"/>
        <v>101.92</v>
      </c>
      <c r="BV6" s="33" t="str">
        <f>IF(BV7="-","【-】","【"&amp;SUBSTITUTE(TEXT(BV7,"#,##0.00"),"-","△")&amp;"】")</f>
        <v>【112.31】</v>
      </c>
      <c r="BW6" s="35">
        <f t="shared" si="3"/>
        <v>19.62</v>
      </c>
      <c r="BX6" s="35">
        <f>BX7</f>
        <v>23.15</v>
      </c>
      <c r="BY6" s="35">
        <f>BY7</f>
        <v>21.73</v>
      </c>
      <c r="BZ6" s="35">
        <f>BZ7</f>
        <v>20.58</v>
      </c>
      <c r="CA6" s="35">
        <f t="shared" si="3"/>
        <v>21.12</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40.06</v>
      </c>
      <c r="CI6" s="35">
        <f>CI7</f>
        <v>41.42</v>
      </c>
      <c r="CJ6" s="35">
        <f>CJ7</f>
        <v>42.26</v>
      </c>
      <c r="CK6" s="35">
        <f>CK7</f>
        <v>44.35</v>
      </c>
      <c r="CL6" s="35">
        <f t="shared" si="5"/>
        <v>47.05</v>
      </c>
      <c r="CM6" s="35">
        <f t="shared" si="5"/>
        <v>43.85</v>
      </c>
      <c r="CN6" s="35">
        <f t="shared" si="5"/>
        <v>44.05</v>
      </c>
      <c r="CO6" s="35">
        <f t="shared" si="5"/>
        <v>45.51</v>
      </c>
      <c r="CP6" s="35">
        <f t="shared" si="5"/>
        <v>44.67</v>
      </c>
      <c r="CQ6" s="35">
        <f t="shared" si="5"/>
        <v>41.71</v>
      </c>
      <c r="CR6" s="33" t="str">
        <f>IF(CR7="-","【-】","【"&amp;SUBSTITUTE(TEXT(CR7,"#,##0.00"),"-","△")&amp;"】")</f>
        <v>【54.01】</v>
      </c>
      <c r="CS6" s="35">
        <f t="shared" ref="CS6:DB6" si="6">CS7</f>
        <v>79.2</v>
      </c>
      <c r="CT6" s="35">
        <f>CT7</f>
        <v>74.39</v>
      </c>
      <c r="CU6" s="35">
        <f>CU7</f>
        <v>77.66</v>
      </c>
      <c r="CV6" s="35">
        <f>CV7</f>
        <v>77.63</v>
      </c>
      <c r="CW6" s="35">
        <f t="shared" si="6"/>
        <v>78.7</v>
      </c>
      <c r="CX6" s="35">
        <f t="shared" si="6"/>
        <v>61.64</v>
      </c>
      <c r="CY6" s="35">
        <f t="shared" si="6"/>
        <v>61.85</v>
      </c>
      <c r="CZ6" s="35">
        <f t="shared" si="6"/>
        <v>64.14</v>
      </c>
      <c r="DA6" s="35">
        <f t="shared" si="6"/>
        <v>63.89</v>
      </c>
      <c r="DB6" s="35">
        <f t="shared" si="6"/>
        <v>64.7</v>
      </c>
      <c r="DC6" s="33" t="str">
        <f>IF(DC7="-","【-】","【"&amp;SUBSTITUTE(TEXT(DC7,"#,##0.00"),"-","△")&amp;"】")</f>
        <v>【76.67】</v>
      </c>
      <c r="DD6" s="35">
        <f t="shared" ref="DD6:DM6" si="7">DD7</f>
        <v>54.96</v>
      </c>
      <c r="DE6" s="35">
        <f>DE7</f>
        <v>50.49</v>
      </c>
      <c r="DF6" s="35">
        <f>DF7</f>
        <v>51.73</v>
      </c>
      <c r="DG6" s="35">
        <f>DG7</f>
        <v>53.07</v>
      </c>
      <c r="DH6" s="35">
        <f t="shared" si="7"/>
        <v>54.88</v>
      </c>
      <c r="DI6" s="35">
        <f t="shared" si="7"/>
        <v>52.15</v>
      </c>
      <c r="DJ6" s="35">
        <f t="shared" si="7"/>
        <v>52.21</v>
      </c>
      <c r="DK6" s="35">
        <f t="shared" si="7"/>
        <v>54.51</v>
      </c>
      <c r="DL6" s="35">
        <f t="shared" si="7"/>
        <v>55.38</v>
      </c>
      <c r="DM6" s="35">
        <f t="shared" si="7"/>
        <v>56.07</v>
      </c>
      <c r="DN6" s="33" t="str">
        <f>IF(DN7="-","【-】","【"&amp;SUBSTITUTE(TEXT(DN7,"#,##0.00"),"-","△")&amp;"】")</f>
        <v>【60.20】</v>
      </c>
      <c r="DO6" s="35">
        <f t="shared" ref="DO6:DX6" si="8">DO7</f>
        <v>29.05</v>
      </c>
      <c r="DP6" s="35">
        <f>DP7</f>
        <v>24.06</v>
      </c>
      <c r="DQ6" s="35">
        <f>DQ7</f>
        <v>24.06</v>
      </c>
      <c r="DR6" s="35">
        <f>DR7</f>
        <v>24.06</v>
      </c>
      <c r="DS6" s="35">
        <f t="shared" si="8"/>
        <v>24.06</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5.37</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37150</v>
      </c>
      <c r="L7" s="37" t="s">
        <v>96</v>
      </c>
      <c r="M7" s="38">
        <v>1</v>
      </c>
      <c r="N7" s="38">
        <v>17480</v>
      </c>
      <c r="O7" s="39" t="s">
        <v>97</v>
      </c>
      <c r="P7" s="39">
        <v>86.2</v>
      </c>
      <c r="Q7" s="38">
        <v>37</v>
      </c>
      <c r="R7" s="38">
        <v>29237</v>
      </c>
      <c r="S7" s="37" t="s">
        <v>98</v>
      </c>
      <c r="T7" s="40">
        <v>101.84</v>
      </c>
      <c r="U7" s="40">
        <v>103.07</v>
      </c>
      <c r="V7" s="40">
        <v>108.75</v>
      </c>
      <c r="W7" s="40">
        <v>113.32</v>
      </c>
      <c r="X7" s="40">
        <v>111.31</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1315.38</v>
      </c>
      <c r="AQ7" s="40">
        <v>659.62</v>
      </c>
      <c r="AR7" s="40">
        <v>678.37</v>
      </c>
      <c r="AS7" s="40">
        <v>1278.23</v>
      </c>
      <c r="AT7" s="40">
        <v>1101.99</v>
      </c>
      <c r="AU7" s="40">
        <v>649.91999999999996</v>
      </c>
      <c r="AV7" s="40">
        <v>680.22</v>
      </c>
      <c r="AW7" s="40">
        <v>786.06</v>
      </c>
      <c r="AX7" s="40">
        <v>771.18</v>
      </c>
      <c r="AY7" s="40">
        <v>815.18</v>
      </c>
      <c r="AZ7" s="40">
        <v>462.72</v>
      </c>
      <c r="BA7" s="40">
        <v>67.319999999999993</v>
      </c>
      <c r="BB7" s="40">
        <v>84.27</v>
      </c>
      <c r="BC7" s="40">
        <v>95.82</v>
      </c>
      <c r="BD7" s="40">
        <v>97.71</v>
      </c>
      <c r="BE7" s="40">
        <v>102.47</v>
      </c>
      <c r="BF7" s="40">
        <v>531.53</v>
      </c>
      <c r="BG7" s="40">
        <v>504.73</v>
      </c>
      <c r="BH7" s="40">
        <v>450.91</v>
      </c>
      <c r="BI7" s="40">
        <v>444.01</v>
      </c>
      <c r="BJ7" s="40">
        <v>413.29</v>
      </c>
      <c r="BK7" s="40">
        <v>233.92</v>
      </c>
      <c r="BL7" s="40">
        <v>102.1</v>
      </c>
      <c r="BM7" s="40">
        <v>103.69</v>
      </c>
      <c r="BN7" s="40">
        <v>110.81</v>
      </c>
      <c r="BO7" s="40">
        <v>116.7</v>
      </c>
      <c r="BP7" s="40">
        <v>113.81</v>
      </c>
      <c r="BQ7" s="40">
        <v>93.31</v>
      </c>
      <c r="BR7" s="40">
        <v>92.2</v>
      </c>
      <c r="BS7" s="40">
        <v>103.39</v>
      </c>
      <c r="BT7" s="40">
        <v>96.49</v>
      </c>
      <c r="BU7" s="40">
        <v>101.92</v>
      </c>
      <c r="BV7" s="40">
        <v>112.31</v>
      </c>
      <c r="BW7" s="40">
        <v>19.62</v>
      </c>
      <c r="BX7" s="40">
        <v>23.15</v>
      </c>
      <c r="BY7" s="40">
        <v>21.73</v>
      </c>
      <c r="BZ7" s="40">
        <v>20.58</v>
      </c>
      <c r="CA7" s="40">
        <v>21.12</v>
      </c>
      <c r="CB7" s="40">
        <v>33.81</v>
      </c>
      <c r="CC7" s="40">
        <v>34.33</v>
      </c>
      <c r="CD7" s="40">
        <v>30.96</v>
      </c>
      <c r="CE7" s="40">
        <v>33.229999999999997</v>
      </c>
      <c r="CF7" s="40">
        <v>31.6</v>
      </c>
      <c r="CG7" s="40">
        <v>19.07</v>
      </c>
      <c r="CH7" s="40">
        <v>40.06</v>
      </c>
      <c r="CI7" s="40">
        <v>41.42</v>
      </c>
      <c r="CJ7" s="40">
        <v>42.26</v>
      </c>
      <c r="CK7" s="40">
        <v>44.35</v>
      </c>
      <c r="CL7" s="40">
        <v>47.05</v>
      </c>
      <c r="CM7" s="40">
        <v>43.85</v>
      </c>
      <c r="CN7" s="40">
        <v>44.05</v>
      </c>
      <c r="CO7" s="40">
        <v>45.51</v>
      </c>
      <c r="CP7" s="40">
        <v>44.67</v>
      </c>
      <c r="CQ7" s="40">
        <v>41.71</v>
      </c>
      <c r="CR7" s="40">
        <v>54.01</v>
      </c>
      <c r="CS7" s="40">
        <v>79.2</v>
      </c>
      <c r="CT7" s="40">
        <v>74.39</v>
      </c>
      <c r="CU7" s="40">
        <v>77.66</v>
      </c>
      <c r="CV7" s="40">
        <v>77.63</v>
      </c>
      <c r="CW7" s="40">
        <v>78.7</v>
      </c>
      <c r="CX7" s="40">
        <v>61.64</v>
      </c>
      <c r="CY7" s="40">
        <v>61.85</v>
      </c>
      <c r="CZ7" s="40">
        <v>64.14</v>
      </c>
      <c r="DA7" s="40">
        <v>63.89</v>
      </c>
      <c r="DB7" s="40">
        <v>64.7</v>
      </c>
      <c r="DC7" s="40">
        <v>76.67</v>
      </c>
      <c r="DD7" s="40">
        <v>54.96</v>
      </c>
      <c r="DE7" s="40">
        <v>50.49</v>
      </c>
      <c r="DF7" s="40">
        <v>51.73</v>
      </c>
      <c r="DG7" s="40">
        <v>53.07</v>
      </c>
      <c r="DH7" s="40">
        <v>54.88</v>
      </c>
      <c r="DI7" s="40">
        <v>52.15</v>
      </c>
      <c r="DJ7" s="40">
        <v>52.21</v>
      </c>
      <c r="DK7" s="40">
        <v>54.51</v>
      </c>
      <c r="DL7" s="40">
        <v>55.38</v>
      </c>
      <c r="DM7" s="40">
        <v>56.07</v>
      </c>
      <c r="DN7" s="40">
        <v>60.2</v>
      </c>
      <c r="DO7" s="40">
        <v>29.05</v>
      </c>
      <c r="DP7" s="40">
        <v>24.06</v>
      </c>
      <c r="DQ7" s="40">
        <v>24.06</v>
      </c>
      <c r="DR7" s="40">
        <v>24.06</v>
      </c>
      <c r="DS7" s="40">
        <v>24.06</v>
      </c>
      <c r="DT7" s="40">
        <v>29.43</v>
      </c>
      <c r="DU7" s="40">
        <v>32.03</v>
      </c>
      <c r="DV7" s="40">
        <v>36.58</v>
      </c>
      <c r="DW7" s="40">
        <v>40.880000000000003</v>
      </c>
      <c r="DX7" s="40">
        <v>41.24</v>
      </c>
      <c r="DY7" s="40">
        <v>48.27</v>
      </c>
      <c r="DZ7" s="40">
        <v>5.37</v>
      </c>
      <c r="EA7" s="40">
        <v>0</v>
      </c>
      <c r="EB7" s="40">
        <v>0</v>
      </c>
      <c r="EC7" s="40">
        <v>0</v>
      </c>
      <c r="ED7" s="40">
        <v>0</v>
      </c>
      <c r="EE7" s="40">
        <v>0.11</v>
      </c>
      <c r="EF7" s="40">
        <v>0.11</v>
      </c>
      <c r="EG7" s="40">
        <v>0.36</v>
      </c>
      <c r="EH7" s="40">
        <v>0.12</v>
      </c>
      <c r="EI7" s="40">
        <v>0.31</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101.84</v>
      </c>
      <c r="V11" s="48">
        <f>IF(U6="-",NA(),U6)</f>
        <v>103.07</v>
      </c>
      <c r="W11" s="48">
        <f>IF(V6="-",NA(),V6)</f>
        <v>108.75</v>
      </c>
      <c r="X11" s="48">
        <f>IF(W6="-",NA(),W6)</f>
        <v>113.32</v>
      </c>
      <c r="Y11" s="48">
        <f>IF(X6="-",NA(),X6)</f>
        <v>111.31</v>
      </c>
      <c r="AE11" s="47" t="s">
        <v>23</v>
      </c>
      <c r="AF11" s="48">
        <f>IF(AE6="-",NA(),AE6)</f>
        <v>0</v>
      </c>
      <c r="AG11" s="48">
        <f>IF(AF6="-",NA(),AF6)</f>
        <v>0</v>
      </c>
      <c r="AH11" s="48">
        <f>IF(AG6="-",NA(),AG6)</f>
        <v>0</v>
      </c>
      <c r="AI11" s="48">
        <f>IF(AH6="-",NA(),AH6)</f>
        <v>0</v>
      </c>
      <c r="AJ11" s="48">
        <f>IF(AI6="-",NA(),AI6)</f>
        <v>0</v>
      </c>
      <c r="AP11" s="47" t="s">
        <v>23</v>
      </c>
      <c r="AQ11" s="48">
        <f>IF(AP6="-",NA(),AP6)</f>
        <v>1315.38</v>
      </c>
      <c r="AR11" s="48">
        <f>IF(AQ6="-",NA(),AQ6)</f>
        <v>659.62</v>
      </c>
      <c r="AS11" s="48">
        <f>IF(AR6="-",NA(),AR6)</f>
        <v>678.37</v>
      </c>
      <c r="AT11" s="48">
        <f>IF(AS6="-",NA(),AS6)</f>
        <v>1278.23</v>
      </c>
      <c r="AU11" s="48">
        <f>IF(AT6="-",NA(),AT6)</f>
        <v>1101.99</v>
      </c>
      <c r="BA11" s="47" t="s">
        <v>23</v>
      </c>
      <c r="BB11" s="48">
        <f>IF(BA6="-",NA(),BA6)</f>
        <v>67.319999999999993</v>
      </c>
      <c r="BC11" s="48">
        <f>IF(BB6="-",NA(),BB6)</f>
        <v>84.27</v>
      </c>
      <c r="BD11" s="48">
        <f>IF(BC6="-",NA(),BC6)</f>
        <v>95.82</v>
      </c>
      <c r="BE11" s="48">
        <f>IF(BD6="-",NA(),BD6)</f>
        <v>97.71</v>
      </c>
      <c r="BF11" s="48">
        <f>IF(BE6="-",NA(),BE6)</f>
        <v>102.47</v>
      </c>
      <c r="BL11" s="47" t="s">
        <v>23</v>
      </c>
      <c r="BM11" s="48">
        <f>IF(BL6="-",NA(),BL6)</f>
        <v>102.1</v>
      </c>
      <c r="BN11" s="48">
        <f>IF(BM6="-",NA(),BM6)</f>
        <v>103.69</v>
      </c>
      <c r="BO11" s="48">
        <f>IF(BN6="-",NA(),BN6)</f>
        <v>110.81</v>
      </c>
      <c r="BP11" s="48">
        <f>IF(BO6="-",NA(),BO6)</f>
        <v>116.7</v>
      </c>
      <c r="BQ11" s="48">
        <f>IF(BP6="-",NA(),BP6)</f>
        <v>113.81</v>
      </c>
      <c r="BW11" s="47" t="s">
        <v>23</v>
      </c>
      <c r="BX11" s="48">
        <f>IF(BW6="-",NA(),BW6)</f>
        <v>19.62</v>
      </c>
      <c r="BY11" s="48">
        <f>IF(BX6="-",NA(),BX6)</f>
        <v>23.15</v>
      </c>
      <c r="BZ11" s="48">
        <f>IF(BY6="-",NA(),BY6)</f>
        <v>21.73</v>
      </c>
      <c r="CA11" s="48">
        <f>IF(BZ6="-",NA(),BZ6)</f>
        <v>20.58</v>
      </c>
      <c r="CB11" s="48">
        <f>IF(CA6="-",NA(),CA6)</f>
        <v>21.12</v>
      </c>
      <c r="CH11" s="47" t="s">
        <v>23</v>
      </c>
      <c r="CI11" s="48">
        <f>IF(CH6="-",NA(),CH6)</f>
        <v>40.06</v>
      </c>
      <c r="CJ11" s="48">
        <f>IF(CI6="-",NA(),CI6)</f>
        <v>41.42</v>
      </c>
      <c r="CK11" s="48">
        <f>IF(CJ6="-",NA(),CJ6)</f>
        <v>42.26</v>
      </c>
      <c r="CL11" s="48">
        <f>IF(CK6="-",NA(),CK6)</f>
        <v>44.35</v>
      </c>
      <c r="CM11" s="48">
        <f>IF(CL6="-",NA(),CL6)</f>
        <v>47.05</v>
      </c>
      <c r="CS11" s="47" t="s">
        <v>23</v>
      </c>
      <c r="CT11" s="48">
        <f>IF(CS6="-",NA(),CS6)</f>
        <v>79.2</v>
      </c>
      <c r="CU11" s="48">
        <f>IF(CT6="-",NA(),CT6)</f>
        <v>74.39</v>
      </c>
      <c r="CV11" s="48">
        <f>IF(CU6="-",NA(),CU6)</f>
        <v>77.66</v>
      </c>
      <c r="CW11" s="48">
        <f>IF(CV6="-",NA(),CV6)</f>
        <v>77.63</v>
      </c>
      <c r="CX11" s="48">
        <f>IF(CW6="-",NA(),CW6)</f>
        <v>78.7</v>
      </c>
      <c r="DD11" s="47" t="s">
        <v>23</v>
      </c>
      <c r="DE11" s="48">
        <f>IF(DD6="-",NA(),DD6)</f>
        <v>54.96</v>
      </c>
      <c r="DF11" s="48">
        <f>IF(DE6="-",NA(),DE6)</f>
        <v>50.49</v>
      </c>
      <c r="DG11" s="48">
        <f>IF(DF6="-",NA(),DF6)</f>
        <v>51.73</v>
      </c>
      <c r="DH11" s="48">
        <f>IF(DG6="-",NA(),DG6)</f>
        <v>53.07</v>
      </c>
      <c r="DI11" s="48">
        <f>IF(DH6="-",NA(),DH6)</f>
        <v>54.88</v>
      </c>
      <c r="DO11" s="47" t="s">
        <v>23</v>
      </c>
      <c r="DP11" s="48">
        <f>IF(DO6="-",NA(),DO6)</f>
        <v>29.05</v>
      </c>
      <c r="DQ11" s="48">
        <f>IF(DP6="-",NA(),DP6)</f>
        <v>24.06</v>
      </c>
      <c r="DR11" s="48">
        <f>IF(DQ6="-",NA(),DQ6)</f>
        <v>24.06</v>
      </c>
      <c r="DS11" s="48">
        <f>IF(DR6="-",NA(),DR6)</f>
        <v>24.06</v>
      </c>
      <c r="DT11" s="48">
        <f>IF(DS6="-",NA(),DS6)</f>
        <v>24.06</v>
      </c>
      <c r="DZ11" s="47" t="s">
        <v>23</v>
      </c>
      <c r="EA11" s="48">
        <f>IF(DZ6="-",NA(),DZ6)</f>
        <v>5.37</v>
      </c>
      <c r="EB11" s="48">
        <f>IF(EA6="-",NA(),EA6)</f>
        <v>0</v>
      </c>
      <c r="EC11" s="48">
        <f>IF(EB6="-",NA(),EB6)</f>
        <v>0</v>
      </c>
      <c r="ED11" s="48">
        <f>IF(EC6="-",NA(),EC6)</f>
        <v>0</v>
      </c>
      <c r="EE11" s="48">
        <f>IF(ED6="-",NA(),ED6)</f>
        <v>0</v>
      </c>
    </row>
    <row r="12" spans="1:140">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