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C:\Users\m022228\Desktop\1.26〆公営企業に係る経営比較分析表（令和３年度決算）の分析等について\03_回答\"/>
    </mc:Choice>
  </mc:AlternateContent>
  <xr:revisionPtr revIDLastSave="0" documentId="13_ncr:1_{8BBA8D40-CE08-4ABB-B6A0-F02012225972}" xr6:coauthVersionLast="36" xr6:coauthVersionMax="36" xr10:uidLastSave="{00000000-0000-0000-0000-000000000000}"/>
  <workbookProtection workbookAlgorithmName="SHA-512" workbookHashValue="v6Xx9qHOFDqot0jEYTl8/EhXFq4yiVY/c4qij0SAGd99Qir4XhxeOym1LO/RokukQTSXpWIGvzLOtBm2GpJEsQ==" workbookSaltValue="ym8r+TLpbSvubpwEcmM0W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<sst xmlns="http://schemas.openxmlformats.org/spreadsheetml/2006/main" count="253" uniqueCount="116">
  <si>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</si>
  <si>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</si>
  <si>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</si>
  <si>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</si>
  <si>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</si>
  <si>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</si>
  <si>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</si>
  <si>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</si>
  <si>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</si>
  <si>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</si>
  <si>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</si>
  <si>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</si>
  <si>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</si>
  <si>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</si>
  <si>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</si>
  <si>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</si>
  <si>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</si>
  <si>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</si>
  <si>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</si>
  <si>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</si>
  <si>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</si>
  <si>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</si>
  <si>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</si>
  <si>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</si>
  <si>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</si>
  <si>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</si>
  <si>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</si>
  <si>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</si>
  <si>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</si>
  <si>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</si>
  <si>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</si>
  <si>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</si>
  <si>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</si>
  <si>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</si>
  <si>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</si>
  <si>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</si>
  <si>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</si>
  <si>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</si>
  <si>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</si>
  <si>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</si>
  <si>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</si>
  <si>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</si>
  <si>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</si>
  <si>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</si>
  <si>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</si>
  <si>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</si>
  <si>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</si>
  <si>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</si>
  <si>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</si>
  <si>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</si>
  <si>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</si>
  <si>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</si>
  <si>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</si>
  <si>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</si>
  <si>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</si>
  <si>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</si>
  <si>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</si>
  <si>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</si>
  <si>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</si>
  <si>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</si>
  <si>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</si>
  <si>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</si>
  <si>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</si>
  <si>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</si>
  <si>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</si>
  <si>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</si>
  <si>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</si>
  <si>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</si>
  <si>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</si>
  <si>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</si>
  <si>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</si>
  <si>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</si>
  <si>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</si>
  <si>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</si>
  <si>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</si>
  <si>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</si>
  <si>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</si>
  <si>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</si>
  <si>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</si>
  <si>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</si>
  <si>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</si>
  <si>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</si>
  <si>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</si>
  <si>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</si>
  <si>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</si>
  <si>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</si>
  <si>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</si>
  <si>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</si>
  <si>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</si>
  <si>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</si>
  <si>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</si>
  <si>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</si>
  <si>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</si>
  <si>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</si>
  <si>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</si>
  <si>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</si>
  <si>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</si>
  <si>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</si>
  <si>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</si>
  <si>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</si>
  <si>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</si>
  <si>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</si>
  <si>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</si>
  <si>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</si>
  <si>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</si>
  <si>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</si>
  <si>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</si>
  <si>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</si>
  <si>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</si>
  <si>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</si>
  <si>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</si>
  <si>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</si>
  <si>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</si>
  <si>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本県の経営の健全性・効率性の観点から見れば、資金ベースの収支は、毎度±０円、「経常収支比率」はあらかじめ、長期的に100％となることが分かっており、問題はない。
　また、老朽化対策として、「ひょうごインフラ・メンテナンス10箇年計画」に基づき、長寿命化を含めた計画的な改築・更新等を実施している。
　また、「地震津波対策」、「効率的な日常維持管理」、「資源・施設の有効利用」等の施策を展開し、持続的・安定的な下水道サービスの提供により、快適で安全・安心なまちづくりを進めている。</t>
    <phoneticPr fontId="4"/>
  </si>
  <si>
    <t>　本県における流域下水道は、河川及び海域等の公共用水域の環境改善が急務な課題であったことから、県が主導する枠組みで事業を進めたため、施設整備の初期投資に多大な経費を要したこともあり、環境改善に対しては一定の効果を得られている。
　会計の状況としては、市町の公共下水道事業と異なり、直接、県民から使用料を徴収しておらず、当該年度の維持管理費を処理場毎に市町が負担している。改築更新についても国費・県費を除いた額を処理場毎に市町が負担しており、資金ベースの収支は、毎度±０円となる。
　言い換えると、工事費の財源を投資段階で100％回収しているため、減価償却費と同額の長期前受金戻入額が計上され、長期的には必ず、収支が均衡する仕組みになっている。このため、長期的に「経常収支比率」は100％となる。
　したがって、左の①②の数値は、非現金部分の費用化の額と収益化の額のズレであり、長期的に±０円となることがわかっており、経営的な問題はない。
　「企業債残高対事業規模比率」については、本県事業施設内にて、特殊で高額な設備を必要とする「負荷が高くクロムを含む皮革排水」の処理を行っていることから、投資額が比較的大きくなっている。</t>
    <rPh sb="136" eb="137">
      <t>コト</t>
    </rPh>
    <phoneticPr fontId="4"/>
  </si>
  <si>
    <t>「管渠老朽化率」「管渠改善率」については、平均値よりも少し高く、今後も設備の回復・予防保全のための修繕や事業費の平準化を図り、計画的かつ効率的な維持修繕・改築更新に取り組む必要がある。</t>
    <rPh sb="3" eb="6">
      <t>ロウキュウカ</t>
    </rPh>
    <rPh sb="11" eb="13">
      <t>カイゼン</t>
    </rPh>
    <rPh sb="13" eb="14">
      <t>リツ</t>
    </rPh>
    <rPh sb="27" eb="28">
      <t>スコ</t>
    </rPh>
    <rPh sb="29" eb="30">
      <t>タカ</t>
    </rPh>
    <rPh sb="32" eb="34">
      <t>コンゴ</t>
    </rPh>
    <rPh sb="35" eb="37">
      <t>セツビ</t>
    </rPh>
    <rPh sb="38" eb="40">
      <t>カイフク</t>
    </rPh>
    <rPh sb="41" eb="43">
      <t>ヨボウ</t>
    </rPh>
    <rPh sb="43" eb="45">
      <t>ホゼン</t>
    </rPh>
    <rPh sb="49" eb="51">
      <t>シュウゼン</t>
    </rPh>
    <rPh sb="52" eb="55">
      <t>ジギョウヒ</t>
    </rPh>
    <rPh sb="56" eb="59">
      <t>ヘイジュンカ</t>
    </rPh>
    <rPh sb="60" eb="61">
      <t>ハカ</t>
    </rPh>
    <rPh sb="63" eb="66">
      <t>ケイカクテキ</t>
    </rPh>
    <rPh sb="68" eb="71">
      <t>コウリツテキ</t>
    </rPh>
    <rPh sb="72" eb="74">
      <t>イジ</t>
    </rPh>
    <rPh sb="74" eb="76">
      <t>シュウゼン</t>
    </rPh>
    <rPh sb="77" eb="79">
      <t>カイチク</t>
    </rPh>
    <rPh sb="79" eb="81">
      <t>コウシン</t>
    </rPh>
    <rPh sb="82" eb="83">
      <t>ト</t>
    </rPh>
    <rPh sb="84" eb="85">
      <t>ク</t>
    </rPh>
    <rPh sb="86" eb="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</si>
</sst>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0.08</c:v>
                </c:pt>
                <c:pt idx="2">
                  <c:v>0.14000000000000001</c:v>
                </c:pt>
                <c:pt idx="3">
                  <c:v>0.14000000000000001</c:v>
                </c:pt>
                <c:pt idx="4">
                  <c:v>0.13</c:v>
                </c:pt>
              </c:numCache>
            </c:numRef>
          </c:val>
          <c:extLst>
            <c:ext xmlns:c16="http://schemas.microsoft.com/office/drawing/2014/chart" uri="{C3380CC4-5D6E-409C-BE32-E72D297353CC}">
              <c16:uniqueId val="{00000000-336D-46FC-B723-7C1117EC24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0.05</c:v>
                </c:pt>
                <c:pt idx="2">
                  <c:v>7.0000000000000007E-2</c:v>
                </c:pt>
                <c:pt idx="3">
                  <c:v>1.87</c:v>
                </c:pt>
                <c:pt idx="4">
                  <c:v>0.1</c:v>
                </c:pt>
              </c:numCache>
            </c:numRef>
          </c:val>
          <c:smooth val="0"/>
          <c:extLst>
            <c:ext xmlns:c16="http://schemas.microsoft.com/office/drawing/2014/chart" uri="{C3380CC4-5D6E-409C-BE32-E72D297353CC}">
              <c16:uniqueId val="{00000001-336D-46FC-B723-7C1117EC24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53.53</c:v>
                </c:pt>
                <c:pt idx="2">
                  <c:v>66.959999999999994</c:v>
                </c:pt>
                <c:pt idx="3">
                  <c:v>67.400000000000006</c:v>
                </c:pt>
                <c:pt idx="4">
                  <c:v>65.56</c:v>
                </c:pt>
              </c:numCache>
            </c:numRef>
          </c:val>
          <c:extLst>
            <c:ext xmlns:c16="http://schemas.microsoft.com/office/drawing/2014/chart" uri="{C3380CC4-5D6E-409C-BE32-E72D297353CC}">
              <c16:uniqueId val="{00000000-1B30-4BFA-A4A2-02994FBDD46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66.11</c:v>
                </c:pt>
                <c:pt idx="2">
                  <c:v>67.209999999999994</c:v>
                </c:pt>
                <c:pt idx="3">
                  <c:v>68.2</c:v>
                </c:pt>
                <c:pt idx="4">
                  <c:v>68.05</c:v>
                </c:pt>
              </c:numCache>
            </c:numRef>
          </c:val>
          <c:smooth val="0"/>
          <c:extLst>
            <c:ext xmlns:c16="http://schemas.microsoft.com/office/drawing/2014/chart" uri="{C3380CC4-5D6E-409C-BE32-E72D297353CC}">
              <c16:uniqueId val="{00000001-1B30-4BFA-A4A2-02994FBDD46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97.39</c:v>
                </c:pt>
                <c:pt idx="2">
                  <c:v>97.56</c:v>
                </c:pt>
                <c:pt idx="3">
                  <c:v>98.11</c:v>
                </c:pt>
                <c:pt idx="4">
                  <c:v>97.92</c:v>
                </c:pt>
              </c:numCache>
            </c:numRef>
          </c:val>
          <c:extLst>
            <c:ext xmlns:c16="http://schemas.microsoft.com/office/drawing/2014/chart" uri="{C3380CC4-5D6E-409C-BE32-E72D297353CC}">
              <c16:uniqueId val="{00000000-53F3-4887-BE3C-F1A53CDF58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92.98</c:v>
                </c:pt>
                <c:pt idx="2">
                  <c:v>93.21</c:v>
                </c:pt>
                <c:pt idx="3">
                  <c:v>94.01</c:v>
                </c:pt>
                <c:pt idx="4">
                  <c:v>94.14</c:v>
                </c:pt>
              </c:numCache>
            </c:numRef>
          </c:val>
          <c:smooth val="0"/>
          <c:extLst>
            <c:ext xmlns:c16="http://schemas.microsoft.com/office/drawing/2014/chart" uri="{C3380CC4-5D6E-409C-BE32-E72D297353CC}">
              <c16:uniqueId val="{00000001-53F3-4887-BE3C-F1A53CDF58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101.67</c:v>
                </c:pt>
                <c:pt idx="2">
                  <c:v>100.72</c:v>
                </c:pt>
                <c:pt idx="3">
                  <c:v>99.99</c:v>
                </c:pt>
                <c:pt idx="4">
                  <c:v>99.41</c:v>
                </c:pt>
              </c:numCache>
            </c:numRef>
          </c:val>
          <c:extLst>
            <c:ext xmlns:c16="http://schemas.microsoft.com/office/drawing/2014/chart" uri="{C3380CC4-5D6E-409C-BE32-E72D297353CC}">
              <c16:uniqueId val="{00000000-9F38-4DF7-92F5-A7340375069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98.64</c:v>
                </c:pt>
                <c:pt idx="2">
                  <c:v>100.49</c:v>
                </c:pt>
                <c:pt idx="3">
                  <c:v>101.63</c:v>
                </c:pt>
                <c:pt idx="4">
                  <c:v>100.14</c:v>
                </c:pt>
              </c:numCache>
            </c:numRef>
          </c:val>
          <c:smooth val="0"/>
          <c:extLst>
            <c:ext xmlns:c16="http://schemas.microsoft.com/office/drawing/2014/chart" uri="{C3380CC4-5D6E-409C-BE32-E72D297353CC}">
              <c16:uniqueId val="{00000001-9F38-4DF7-92F5-A7340375069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5.83</c:v>
                </c:pt>
                <c:pt idx="2">
                  <c:v>11.27</c:v>
                </c:pt>
                <c:pt idx="3">
                  <c:v>16.04</c:v>
                </c:pt>
                <c:pt idx="4">
                  <c:v>19.829999999999998</c:v>
                </c:pt>
              </c:numCache>
            </c:numRef>
          </c:val>
          <c:extLst>
            <c:ext xmlns:c16="http://schemas.microsoft.com/office/drawing/2014/chart" uri="{C3380CC4-5D6E-409C-BE32-E72D297353CC}">
              <c16:uniqueId val="{00000000-58B9-4140-9830-2A62EA2456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48.81</c:v>
                </c:pt>
                <c:pt idx="2">
                  <c:v>39.35</c:v>
                </c:pt>
                <c:pt idx="3">
                  <c:v>31.96</c:v>
                </c:pt>
                <c:pt idx="4">
                  <c:v>34.17</c:v>
                </c:pt>
              </c:numCache>
            </c:numRef>
          </c:val>
          <c:smooth val="0"/>
          <c:extLst>
            <c:ext xmlns:c16="http://schemas.microsoft.com/office/drawing/2014/chart" uri="{C3380CC4-5D6E-409C-BE32-E72D297353CC}">
              <c16:uniqueId val="{00000001-58B9-4140-9830-2A62EA2456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formatCode="#,##0.00;&quot;△&quot;#,##0.00;&quot;-&quot;">
                  <c:v>3.4</c:v>
                </c:pt>
              </c:numCache>
            </c:numRef>
          </c:val>
          <c:extLst>
            <c:ext xmlns:c16="http://schemas.microsoft.com/office/drawing/2014/chart" uri="{C3380CC4-5D6E-409C-BE32-E72D297353CC}">
              <c16:uniqueId val="{00000000-D144-448F-9C2E-8AA19F95961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1.17</c:v>
                </c:pt>
                <c:pt idx="3" formatCode="#,##0.00;&quot;△&quot;#,##0.00;&quot;-&quot;">
                  <c:v>0.93</c:v>
                </c:pt>
                <c:pt idx="4" formatCode="#,##0.00;&quot;△&quot;#,##0.00;&quot;-&quot;">
                  <c:v>1.04</c:v>
                </c:pt>
              </c:numCache>
            </c:numRef>
          </c:val>
          <c:smooth val="0"/>
          <c:extLst>
            <c:ext xmlns:c16="http://schemas.microsoft.com/office/drawing/2014/chart" uri="{C3380CC4-5D6E-409C-BE32-E72D297353CC}">
              <c16:uniqueId val="{00000001-D144-448F-9C2E-8AA19F95961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9.42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12B-4221-A362-5E26587EE32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9.5</c:v>
                </c:pt>
                <c:pt idx="2">
                  <c:v>7.27</c:v>
                </c:pt>
                <c:pt idx="3">
                  <c:v>9.1</c:v>
                </c:pt>
                <c:pt idx="4">
                  <c:v>10.71</c:v>
                </c:pt>
              </c:numCache>
            </c:numRef>
          </c:val>
          <c:smooth val="0"/>
          <c:extLst>
            <c:ext xmlns:c16="http://schemas.microsoft.com/office/drawing/2014/chart" uri="{C3380CC4-5D6E-409C-BE32-E72D297353CC}">
              <c16:uniqueId val="{00000001-A12B-4221-A362-5E26587EE32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58.41</c:v>
                </c:pt>
                <c:pt idx="2">
                  <c:v>72.12</c:v>
                </c:pt>
                <c:pt idx="3">
                  <c:v>81.11</c:v>
                </c:pt>
                <c:pt idx="4">
                  <c:v>77.459999999999994</c:v>
                </c:pt>
              </c:numCache>
            </c:numRef>
          </c:val>
          <c:extLst>
            <c:ext xmlns:c16="http://schemas.microsoft.com/office/drawing/2014/chart" uri="{C3380CC4-5D6E-409C-BE32-E72D297353CC}">
              <c16:uniqueId val="{00000000-A7EE-486D-9CC6-8E0B7AD4D9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95.77</c:v>
                </c:pt>
                <c:pt idx="2">
                  <c:v>97.37</c:v>
                </c:pt>
                <c:pt idx="3">
                  <c:v>101.14</c:v>
                </c:pt>
                <c:pt idx="4">
                  <c:v>104.74</c:v>
                </c:pt>
              </c:numCache>
            </c:numRef>
          </c:val>
          <c:smooth val="0"/>
          <c:extLst>
            <c:ext xmlns:c16="http://schemas.microsoft.com/office/drawing/2014/chart" uri="{C3380CC4-5D6E-409C-BE32-E72D297353CC}">
              <c16:uniqueId val="{00000001-A7EE-486D-9CC6-8E0B7AD4D9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627.21</c:v>
                </c:pt>
                <c:pt idx="2">
                  <c:v>609.16</c:v>
                </c:pt>
                <c:pt idx="3">
                  <c:v>611.36</c:v>
                </c:pt>
                <c:pt idx="4">
                  <c:v>568.29999999999995</c:v>
                </c:pt>
              </c:numCache>
            </c:numRef>
          </c:val>
          <c:extLst>
            <c:ext xmlns:c16="http://schemas.microsoft.com/office/drawing/2014/chart" uri="{C3380CC4-5D6E-409C-BE32-E72D297353CC}">
              <c16:uniqueId val="{00000000-CD9E-4A94-860A-0954891D38A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290.94</c:v>
                </c:pt>
                <c:pt idx="2">
                  <c:v>287.39</c:v>
                </c:pt>
                <c:pt idx="3">
                  <c:v>255.67</c:v>
                </c:pt>
                <c:pt idx="4">
                  <c:v>242.44</c:v>
                </c:pt>
              </c:numCache>
            </c:numRef>
          </c:val>
          <c:smooth val="0"/>
          <c:extLst>
            <c:ext xmlns:c16="http://schemas.microsoft.com/office/drawing/2014/chart" uri="{C3380CC4-5D6E-409C-BE32-E72D297353CC}">
              <c16:uniqueId val="{00000001-CD9E-4A94-860A-0954891D38A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411-4288-BFE3-503E084786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9411-4288-BFE3-503E084786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49.97</c:v>
                </c:pt>
                <c:pt idx="2">
                  <c:v>49.92</c:v>
                </c:pt>
                <c:pt idx="3">
                  <c:v>37.99</c:v>
                </c:pt>
                <c:pt idx="4">
                  <c:v>39.15</c:v>
                </c:pt>
              </c:numCache>
            </c:numRef>
          </c:val>
          <c:extLst>
            <c:ext xmlns:c16="http://schemas.microsoft.com/office/drawing/2014/chart" uri="{C3380CC4-5D6E-409C-BE32-E72D297353CC}">
              <c16:uniqueId val="{00000000-A6EB-4533-9A1B-20B5E02163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55.61</c:v>
                </c:pt>
                <c:pt idx="2">
                  <c:v>50.64</c:v>
                </c:pt>
                <c:pt idx="3">
                  <c:v>50.67</c:v>
                </c:pt>
                <c:pt idx="4">
                  <c:v>48.7</c:v>
                </c:pt>
              </c:numCache>
            </c:numRef>
          </c:val>
          <c:smooth val="0"/>
          <c:extLst>
            <c:ext xmlns:c16="http://schemas.microsoft.com/office/drawing/2014/chart" uri="{C3380CC4-5D6E-409C-BE32-E72D297353CC}">
              <c16:uniqueId val="{00000001-A6EB-4533-9A1B-20B5E02163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兵庫県</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流域下水道</v>
      </c>
      <c r="Q8" s="65"/>
      <c r="R8" s="65"/>
      <c r="S8" s="65"/>
      <c r="T8" s="65"/>
      <c r="U8" s="65"/>
      <c r="V8" s="65"/>
      <c r="W8" s="65" t="str">
        <f>データ!L6</f>
        <v>E1</v>
      </c>
      <c r="X8" s="65"/>
      <c r="Y8" s="65"/>
      <c r="Z8" s="65"/>
      <c r="AA8" s="65"/>
      <c r="AB8" s="65"/>
      <c r="AC8" s="65"/>
      <c r="AD8" s="66" t="str">
        <f>データ!$M$6</f>
        <v>非設置</v>
      </c>
      <c r="AE8" s="66"/>
      <c r="AF8" s="66"/>
      <c r="AG8" s="66"/>
      <c r="AH8" s="66"/>
      <c r="AI8" s="66"/>
      <c r="AJ8" s="66"/>
      <c r="AK8" s="3"/>
      <c r="AL8" s="45">
        <f>データ!S6</f>
        <v>5488605</v>
      </c>
      <c r="AM8" s="45"/>
      <c r="AN8" s="45"/>
      <c r="AO8" s="45"/>
      <c r="AP8" s="45"/>
      <c r="AQ8" s="45"/>
      <c r="AR8" s="45"/>
      <c r="AS8" s="45"/>
      <c r="AT8" s="46">
        <f>データ!T6</f>
        <v>8400.94</v>
      </c>
      <c r="AU8" s="46"/>
      <c r="AV8" s="46"/>
      <c r="AW8" s="46"/>
      <c r="AX8" s="46"/>
      <c r="AY8" s="46"/>
      <c r="AZ8" s="46"/>
      <c r="BA8" s="46"/>
      <c r="BB8" s="46">
        <f>データ!U6</f>
        <v>653.33000000000004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77.63</v>
      </c>
      <c r="J10" s="46"/>
      <c r="K10" s="46"/>
      <c r="L10" s="46"/>
      <c r="M10" s="46"/>
      <c r="N10" s="46"/>
      <c r="O10" s="46"/>
      <c r="P10" s="46">
        <f>データ!P6</f>
        <v>43.13</v>
      </c>
      <c r="Q10" s="46"/>
      <c r="R10" s="46"/>
      <c r="S10" s="46"/>
      <c r="T10" s="46"/>
      <c r="U10" s="46"/>
      <c r="V10" s="46"/>
      <c r="W10" s="46">
        <f>データ!Q6</f>
        <v>104.36</v>
      </c>
      <c r="X10" s="46"/>
      <c r="Y10" s="46"/>
      <c r="Z10" s="46"/>
      <c r="AA10" s="46"/>
      <c r="AB10" s="46"/>
      <c r="AC10" s="46"/>
      <c r="AD10" s="45">
        <f>データ!R6</f>
        <v>0</v>
      </c>
      <c r="AE10" s="45"/>
      <c r="AF10" s="45"/>
      <c r="AG10" s="45"/>
      <c r="AH10" s="45"/>
      <c r="AI10" s="45"/>
      <c r="AJ10" s="45"/>
      <c r="AK10" s="2"/>
      <c r="AL10" s="45">
        <f>データ!V6</f>
        <v>1939300</v>
      </c>
      <c r="AM10" s="45"/>
      <c r="AN10" s="45"/>
      <c r="AO10" s="45"/>
      <c r="AP10" s="45"/>
      <c r="AQ10" s="45"/>
      <c r="AR10" s="45"/>
      <c r="AS10" s="45"/>
      <c r="AT10" s="46">
        <f>データ!W6</f>
        <v>364.66</v>
      </c>
      <c r="AU10" s="46"/>
      <c r="AV10" s="46"/>
      <c r="AW10" s="46"/>
      <c r="AX10" s="46"/>
      <c r="AY10" s="46"/>
      <c r="AZ10" s="46"/>
      <c r="BA10" s="46"/>
      <c r="BB10" s="46">
        <f>データ!X6</f>
        <v>5318.1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4Hqnek4JMj23In9jusG7dEwbNpydDr+QOAodimFx+yuf0Jx+QLlIpomNI4FtHkzZaeQOYQKXPFnWhi+19+hjcA==" saltValue="vhkjS+zss1pxeAfxAdDE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280003</v>
      </c>
      <c r="D6" s="19">
        <f t="shared" si="3"/>
        <v>46</v>
      </c>
      <c r="E6" s="19">
        <f t="shared" si="3"/>
        <v>17</v>
      </c>
      <c r="F6" s="19">
        <f t="shared" si="3"/>
        <v>3</v>
      </c>
      <c r="G6" s="19">
        <f t="shared" si="3"/>
        <v>0</v>
      </c>
      <c r="H6" s="19" t="str">
        <f t="shared" si="3"/>
        <v>兵庫県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77.63</v>
      </c>
      <c r="P6" s="20">
        <f t="shared" si="3"/>
        <v>43.13</v>
      </c>
      <c r="Q6" s="20">
        <f t="shared" si="3"/>
        <v>104.36</v>
      </c>
      <c r="R6" s="20">
        <f t="shared" si="3"/>
        <v>0</v>
      </c>
      <c r="S6" s="20">
        <f t="shared" si="3"/>
        <v>5488605</v>
      </c>
      <c r="T6" s="20">
        <f t="shared" si="3"/>
        <v>8400.94</v>
      </c>
      <c r="U6" s="20">
        <f t="shared" si="3"/>
        <v>653.33000000000004</v>
      </c>
      <c r="V6" s="20">
        <f t="shared" si="3"/>
        <v>1939300</v>
      </c>
      <c r="W6" s="20">
        <f t="shared" si="3"/>
        <v>364.66</v>
      </c>
      <c r="X6" s="20">
        <f t="shared" si="3"/>
        <v>5318.1</v>
      </c>
      <c r="Y6" s="21" t="str">
        <f>IF(Y7="",NA(),Y7)</f>
        <v>-</v>
      </c>
      <c r="Z6" s="21">
        <f t="shared" ref="Z6:AH6" si="4">IF(Z7="",NA(),Z7)</f>
        <v>101.67</v>
      </c>
      <c r="AA6" s="21">
        <f t="shared" si="4"/>
        <v>100.72</v>
      </c>
      <c r="AB6" s="21">
        <f t="shared" si="4"/>
        <v>99.99</v>
      </c>
      <c r="AC6" s="21">
        <f t="shared" si="4"/>
        <v>99.41</v>
      </c>
      <c r="AD6" s="21" t="str">
        <f t="shared" si="4"/>
        <v>-</v>
      </c>
      <c r="AE6" s="21">
        <f t="shared" si="4"/>
        <v>98.64</v>
      </c>
      <c r="AF6" s="21">
        <f t="shared" si="4"/>
        <v>100.49</v>
      </c>
      <c r="AG6" s="21">
        <f t="shared" si="4"/>
        <v>101.63</v>
      </c>
      <c r="AH6" s="21">
        <f t="shared" si="4"/>
        <v>100.14</v>
      </c>
      <c r="AI6" s="20" t="str">
        <f>IF(AI7="","",IF(AI7="-","【-】","【"&amp;SUBSTITUTE(TEXT(AI7,"#,##0.00"),"-","△")&amp;"】"))</f>
        <v>【100.18】</v>
      </c>
      <c r="AJ6" s="21" t="str">
        <f>IF(AJ7="",NA(),AJ7)</f>
        <v>-</v>
      </c>
      <c r="AK6" s="21">
        <f t="shared" ref="AK6:AS6" si="5">IF(AK7="",NA(),AK7)</f>
        <v>9.42</v>
      </c>
      <c r="AL6" s="20">
        <f t="shared" si="5"/>
        <v>0</v>
      </c>
      <c r="AM6" s="20">
        <f t="shared" si="5"/>
        <v>0</v>
      </c>
      <c r="AN6" s="20">
        <f t="shared" si="5"/>
        <v>0</v>
      </c>
      <c r="AO6" s="21" t="str">
        <f t="shared" si="5"/>
        <v>-</v>
      </c>
      <c r="AP6" s="21">
        <f t="shared" si="5"/>
        <v>9.5</v>
      </c>
      <c r="AQ6" s="21">
        <f t="shared" si="5"/>
        <v>7.27</v>
      </c>
      <c r="AR6" s="21">
        <f t="shared" si="5"/>
        <v>9.1</v>
      </c>
      <c r="AS6" s="21">
        <f t="shared" si="5"/>
        <v>10.71</v>
      </c>
      <c r="AT6" s="20" t="str">
        <f>IF(AT7="","",IF(AT7="-","【-】","【"&amp;SUBSTITUTE(TEXT(AT7,"#,##0.00"),"-","△")&amp;"】"))</f>
        <v>【10.64】</v>
      </c>
      <c r="AU6" s="21" t="str">
        <f>IF(AU7="",NA(),AU7)</f>
        <v>-</v>
      </c>
      <c r="AV6" s="21">
        <f t="shared" ref="AV6:BD6" si="6">IF(AV7="",NA(),AV7)</f>
        <v>58.41</v>
      </c>
      <c r="AW6" s="21">
        <f t="shared" si="6"/>
        <v>72.12</v>
      </c>
      <c r="AX6" s="21">
        <f t="shared" si="6"/>
        <v>81.11</v>
      </c>
      <c r="AY6" s="21">
        <f t="shared" si="6"/>
        <v>77.459999999999994</v>
      </c>
      <c r="AZ6" s="21" t="str">
        <f t="shared" si="6"/>
        <v>-</v>
      </c>
      <c r="BA6" s="21">
        <f t="shared" si="6"/>
        <v>95.77</v>
      </c>
      <c r="BB6" s="21">
        <f t="shared" si="6"/>
        <v>97.37</v>
      </c>
      <c r="BC6" s="21">
        <f t="shared" si="6"/>
        <v>101.14</v>
      </c>
      <c r="BD6" s="21">
        <f t="shared" si="6"/>
        <v>104.74</v>
      </c>
      <c r="BE6" s="20" t="str">
        <f>IF(BE7="","",IF(BE7="-","【-】","【"&amp;SUBSTITUTE(TEXT(BE7,"#,##0.00"),"-","△")&amp;"】"))</f>
        <v>【104.34】</v>
      </c>
      <c r="BF6" s="21" t="str">
        <f>IF(BF7="",NA(),BF7)</f>
        <v>-</v>
      </c>
      <c r="BG6" s="21">
        <f t="shared" ref="BG6:BO6" si="7">IF(BG7="",NA(),BG7)</f>
        <v>627.21</v>
      </c>
      <c r="BH6" s="21">
        <f t="shared" si="7"/>
        <v>609.16</v>
      </c>
      <c r="BI6" s="21">
        <f t="shared" si="7"/>
        <v>611.36</v>
      </c>
      <c r="BJ6" s="21">
        <f t="shared" si="7"/>
        <v>568.29999999999995</v>
      </c>
      <c r="BK6" s="21" t="str">
        <f t="shared" si="7"/>
        <v>-</v>
      </c>
      <c r="BL6" s="21">
        <f t="shared" si="7"/>
        <v>290.94</v>
      </c>
      <c r="BM6" s="21">
        <f t="shared" si="7"/>
        <v>287.39</v>
      </c>
      <c r="BN6" s="21">
        <f t="shared" si="7"/>
        <v>255.67</v>
      </c>
      <c r="BO6" s="21">
        <f t="shared" si="7"/>
        <v>242.44</v>
      </c>
      <c r="BP6" s="20" t="str">
        <f>IF(BP7="","",IF(BP7="-","【-】","【"&amp;SUBSTITUTE(TEXT(BP7,"#,##0.00"),"-","△")&amp;"】"))</f>
        <v>【245.36】</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49.97</v>
      </c>
      <c r="CD6" s="21">
        <f t="shared" si="9"/>
        <v>49.92</v>
      </c>
      <c r="CE6" s="21">
        <f t="shared" si="9"/>
        <v>37.99</v>
      </c>
      <c r="CF6" s="21">
        <f t="shared" si="9"/>
        <v>39.15</v>
      </c>
      <c r="CG6" s="21" t="str">
        <f t="shared" si="9"/>
        <v>-</v>
      </c>
      <c r="CH6" s="21">
        <f t="shared" si="9"/>
        <v>55.61</v>
      </c>
      <c r="CI6" s="21">
        <f t="shared" si="9"/>
        <v>50.64</v>
      </c>
      <c r="CJ6" s="21">
        <f t="shared" si="9"/>
        <v>50.67</v>
      </c>
      <c r="CK6" s="21">
        <f t="shared" si="9"/>
        <v>48.7</v>
      </c>
      <c r="CL6" s="20" t="str">
        <f>IF(CL7="","",IF(CL7="-","【-】","【"&amp;SUBSTITUTE(TEXT(CL7,"#,##0.00"),"-","△")&amp;"】"))</f>
        <v>【48.89】</v>
      </c>
      <c r="CM6" s="21" t="str">
        <f>IF(CM7="",NA(),CM7)</f>
        <v>-</v>
      </c>
      <c r="CN6" s="21">
        <f t="shared" ref="CN6:CV6" si="10">IF(CN7="",NA(),CN7)</f>
        <v>53.53</v>
      </c>
      <c r="CO6" s="21">
        <f t="shared" si="10"/>
        <v>66.959999999999994</v>
      </c>
      <c r="CP6" s="21">
        <f t="shared" si="10"/>
        <v>67.400000000000006</v>
      </c>
      <c r="CQ6" s="21">
        <f t="shared" si="10"/>
        <v>65.56</v>
      </c>
      <c r="CR6" s="21" t="str">
        <f t="shared" si="10"/>
        <v>-</v>
      </c>
      <c r="CS6" s="21">
        <f t="shared" si="10"/>
        <v>66.11</v>
      </c>
      <c r="CT6" s="21">
        <f t="shared" si="10"/>
        <v>67.209999999999994</v>
      </c>
      <c r="CU6" s="21">
        <f t="shared" si="10"/>
        <v>68.2</v>
      </c>
      <c r="CV6" s="21">
        <f t="shared" si="10"/>
        <v>68.05</v>
      </c>
      <c r="CW6" s="20" t="str">
        <f>IF(CW7="","",IF(CW7="-","【-】","【"&amp;SUBSTITUTE(TEXT(CW7,"#,##0.00"),"-","△")&amp;"】"))</f>
        <v>【68.03】</v>
      </c>
      <c r="CX6" s="21" t="str">
        <f>IF(CX7="",NA(),CX7)</f>
        <v>-</v>
      </c>
      <c r="CY6" s="21">
        <f t="shared" ref="CY6:DG6" si="11">IF(CY7="",NA(),CY7)</f>
        <v>97.39</v>
      </c>
      <c r="CZ6" s="21">
        <f t="shared" si="11"/>
        <v>97.56</v>
      </c>
      <c r="DA6" s="21">
        <f t="shared" si="11"/>
        <v>98.11</v>
      </c>
      <c r="DB6" s="21">
        <f t="shared" si="11"/>
        <v>97.92</v>
      </c>
      <c r="DC6" s="21" t="str">
        <f t="shared" si="11"/>
        <v>-</v>
      </c>
      <c r="DD6" s="21">
        <f t="shared" si="11"/>
        <v>92.98</v>
      </c>
      <c r="DE6" s="21">
        <f t="shared" si="11"/>
        <v>93.21</v>
      </c>
      <c r="DF6" s="21">
        <f t="shared" si="11"/>
        <v>94.01</v>
      </c>
      <c r="DG6" s="21">
        <f t="shared" si="11"/>
        <v>94.14</v>
      </c>
      <c r="DH6" s="20" t="str">
        <f>IF(DH7="","",IF(DH7="-","【-】","【"&amp;SUBSTITUTE(TEXT(DH7,"#,##0.00"),"-","△")&amp;"】"))</f>
        <v>【94.07】</v>
      </c>
      <c r="DI6" s="21" t="str">
        <f>IF(DI7="",NA(),DI7)</f>
        <v>-</v>
      </c>
      <c r="DJ6" s="21">
        <f t="shared" ref="DJ6:DR6" si="12">IF(DJ7="",NA(),DJ7)</f>
        <v>5.83</v>
      </c>
      <c r="DK6" s="21">
        <f t="shared" si="12"/>
        <v>11.27</v>
      </c>
      <c r="DL6" s="21">
        <f t="shared" si="12"/>
        <v>16.04</v>
      </c>
      <c r="DM6" s="21">
        <f t="shared" si="12"/>
        <v>19.829999999999998</v>
      </c>
      <c r="DN6" s="21" t="str">
        <f t="shared" si="12"/>
        <v>-</v>
      </c>
      <c r="DO6" s="21">
        <f t="shared" si="12"/>
        <v>48.81</v>
      </c>
      <c r="DP6" s="21">
        <f t="shared" si="12"/>
        <v>39.35</v>
      </c>
      <c r="DQ6" s="21">
        <f t="shared" si="12"/>
        <v>31.96</v>
      </c>
      <c r="DR6" s="21">
        <f t="shared" si="12"/>
        <v>34.17</v>
      </c>
      <c r="DS6" s="20" t="str">
        <f>IF(DS7="","",IF(DS7="-","【-】","【"&amp;SUBSTITUTE(TEXT(DS7,"#,##0.00"),"-","△")&amp;"】"))</f>
        <v>【33.95】</v>
      </c>
      <c r="DT6" s="21" t="str">
        <f>IF(DT7="",NA(),DT7)</f>
        <v>-</v>
      </c>
      <c r="DU6" s="20">
        <f t="shared" ref="DU6:EC6" si="13">IF(DU7="",NA(),DU7)</f>
        <v>0</v>
      </c>
      <c r="DV6" s="20">
        <f t="shared" si="13"/>
        <v>0</v>
      </c>
      <c r="DW6" s="20">
        <f t="shared" si="13"/>
        <v>0</v>
      </c>
      <c r="DX6" s="21">
        <f t="shared" si="13"/>
        <v>3.4</v>
      </c>
      <c r="DY6" s="21" t="str">
        <f t="shared" si="13"/>
        <v>-</v>
      </c>
      <c r="DZ6" s="20">
        <f t="shared" si="13"/>
        <v>0</v>
      </c>
      <c r="EA6" s="21">
        <f t="shared" si="13"/>
        <v>1.17</v>
      </c>
      <c r="EB6" s="21">
        <f t="shared" si="13"/>
        <v>0.93</v>
      </c>
      <c r="EC6" s="21">
        <f t="shared" si="13"/>
        <v>1.04</v>
      </c>
      <c r="ED6" s="20" t="str">
        <f>IF(ED7="","",IF(ED7="-","【-】","【"&amp;SUBSTITUTE(TEXT(ED7,"#,##0.00"),"-","△")&amp;"】"))</f>
        <v>【1.02】</v>
      </c>
      <c r="EE6" s="21" t="str">
        <f>IF(EE7="",NA(),EE7)</f>
        <v>-</v>
      </c>
      <c r="EF6" s="21">
        <f t="shared" ref="EF6:EN6" si="14">IF(EF7="",NA(),EF7)</f>
        <v>0.08</v>
      </c>
      <c r="EG6" s="21">
        <f t="shared" si="14"/>
        <v>0.14000000000000001</v>
      </c>
      <c r="EH6" s="21">
        <f t="shared" si="14"/>
        <v>0.14000000000000001</v>
      </c>
      <c r="EI6" s="21">
        <f t="shared" si="14"/>
        <v>0.13</v>
      </c>
      <c r="EJ6" s="21" t="str">
        <f t="shared" si="14"/>
        <v>-</v>
      </c>
      <c r="EK6" s="21">
        <f t="shared" si="14"/>
        <v>0.05</v>
      </c>
      <c r="EL6" s="21">
        <f t="shared" si="14"/>
        <v>7.0000000000000007E-2</v>
      </c>
      <c r="EM6" s="21">
        <f t="shared" si="14"/>
        <v>1.87</v>
      </c>
      <c r="EN6" s="21">
        <f t="shared" si="14"/>
        <v>0.1</v>
      </c>
      <c r="EO6" s="20" t="str">
        <f>IF(EO7="","",IF(EO7="-","【-】","【"&amp;SUBSTITUTE(TEXT(EO7,"#,##0.00"),"-","△")&amp;"】"))</f>
        <v>【0.10】</v>
      </c>
    </row>
    <row r="7" spans="1:148" s="22" customFormat="1" x14ac:dyDescent="0.15">
      <c r="A7" s="14"/>
      <c r="B7" s="23">
        <v>2021</v>
      </c>
      <c r="C7" s="23">
        <v>280003</v>
      </c>
      <c r="D7" s="23">
        <v>46</v>
      </c>
      <c r="E7" s="23">
        <v>17</v>
      </c>
      <c r="F7" s="23">
        <v>3</v>
      </c>
      <c r="G7" s="23">
        <v>0</v>
      </c>
      <c r="H7" s="23" t="s">
        <v>96</v>
      </c>
      <c r="I7" s="23" t="s">
        <v>97</v>
      </c>
      <c r="J7" s="23" t="s">
        <v>98</v>
      </c>
      <c r="K7" s="23" t="s">
        <v>99</v>
      </c>
      <c r="L7" s="23" t="s">
        <v>100</v>
      </c>
      <c r="M7" s="23" t="s">
        <v>101</v>
      </c>
      <c r="N7" s="24" t="s">
        <v>102</v>
      </c>
      <c r="O7" s="24">
        <v>77.63</v>
      </c>
      <c r="P7" s="24">
        <v>43.13</v>
      </c>
      <c r="Q7" s="24">
        <v>104.36</v>
      </c>
      <c r="R7" s="24">
        <v>0</v>
      </c>
      <c r="S7" s="24">
        <v>5488605</v>
      </c>
      <c r="T7" s="24">
        <v>8400.94</v>
      </c>
      <c r="U7" s="24">
        <v>653.33000000000004</v>
      </c>
      <c r="V7" s="24">
        <v>1939300</v>
      </c>
      <c r="W7" s="24">
        <v>364.66</v>
      </c>
      <c r="X7" s="24">
        <v>5318.1</v>
      </c>
      <c r="Y7" s="24" t="s">
        <v>102</v>
      </c>
      <c r="Z7" s="24">
        <v>101.67</v>
      </c>
      <c r="AA7" s="24">
        <v>100.72</v>
      </c>
      <c r="AB7" s="24">
        <v>99.99</v>
      </c>
      <c r="AC7" s="24">
        <v>99.41</v>
      </c>
      <c r="AD7" s="24" t="s">
        <v>102</v>
      </c>
      <c r="AE7" s="24">
        <v>98.64</v>
      </c>
      <c r="AF7" s="24">
        <v>100.49</v>
      </c>
      <c r="AG7" s="24">
        <v>101.63</v>
      </c>
      <c r="AH7" s="24">
        <v>100.14</v>
      </c>
      <c r="AI7" s="24">
        <v>100.18</v>
      </c>
      <c r="AJ7" s="24" t="s">
        <v>102</v>
      </c>
      <c r="AK7" s="24">
        <v>9.42</v>
      </c>
      <c r="AL7" s="24">
        <v>0</v>
      </c>
      <c r="AM7" s="24">
        <v>0</v>
      </c>
      <c r="AN7" s="24">
        <v>0</v>
      </c>
      <c r="AO7" s="24" t="s">
        <v>102</v>
      </c>
      <c r="AP7" s="24">
        <v>9.5</v>
      </c>
      <c r="AQ7" s="24">
        <v>7.27</v>
      </c>
      <c r="AR7" s="24">
        <v>9.1</v>
      </c>
      <c r="AS7" s="24">
        <v>10.71</v>
      </c>
      <c r="AT7" s="24">
        <v>10.64</v>
      </c>
      <c r="AU7" s="24" t="s">
        <v>102</v>
      </c>
      <c r="AV7" s="24">
        <v>58.41</v>
      </c>
      <c r="AW7" s="24">
        <v>72.12</v>
      </c>
      <c r="AX7" s="24">
        <v>81.11</v>
      </c>
      <c r="AY7" s="24">
        <v>77.459999999999994</v>
      </c>
      <c r="AZ7" s="24" t="s">
        <v>102</v>
      </c>
      <c r="BA7" s="24">
        <v>95.77</v>
      </c>
      <c r="BB7" s="24">
        <v>97.37</v>
      </c>
      <c r="BC7" s="24">
        <v>101.14</v>
      </c>
      <c r="BD7" s="24">
        <v>104.74</v>
      </c>
      <c r="BE7" s="24">
        <v>104.34</v>
      </c>
      <c r="BF7" s="24" t="s">
        <v>102</v>
      </c>
      <c r="BG7" s="24">
        <v>627.21</v>
      </c>
      <c r="BH7" s="24">
        <v>609.16</v>
      </c>
      <c r="BI7" s="24">
        <v>611.36</v>
      </c>
      <c r="BJ7" s="24">
        <v>568.29999999999995</v>
      </c>
      <c r="BK7" s="24" t="s">
        <v>102</v>
      </c>
      <c r="BL7" s="24">
        <v>290.94</v>
      </c>
      <c r="BM7" s="24">
        <v>287.39</v>
      </c>
      <c r="BN7" s="24">
        <v>255.67</v>
      </c>
      <c r="BO7" s="24">
        <v>242.44</v>
      </c>
      <c r="BP7" s="24">
        <v>245.36</v>
      </c>
      <c r="BQ7" s="24" t="s">
        <v>102</v>
      </c>
      <c r="BR7" s="24">
        <v>0</v>
      </c>
      <c r="BS7" s="24">
        <v>0</v>
      </c>
      <c r="BT7" s="24">
        <v>0</v>
      </c>
      <c r="BU7" s="24">
        <v>0</v>
      </c>
      <c r="BV7" s="24" t="s">
        <v>102</v>
      </c>
      <c r="BW7" s="24">
        <v>0</v>
      </c>
      <c r="BX7" s="24">
        <v>0</v>
      </c>
      <c r="BY7" s="24">
        <v>0</v>
      </c>
      <c r="BZ7" s="24">
        <v>0</v>
      </c>
      <c r="CA7" s="24">
        <v>0</v>
      </c>
      <c r="CB7" s="24" t="s">
        <v>102</v>
      </c>
      <c r="CC7" s="24">
        <v>49.97</v>
      </c>
      <c r="CD7" s="24">
        <v>49.92</v>
      </c>
      <c r="CE7" s="24">
        <v>37.99</v>
      </c>
      <c r="CF7" s="24">
        <v>39.15</v>
      </c>
      <c r="CG7" s="24" t="s">
        <v>102</v>
      </c>
      <c r="CH7" s="24">
        <v>55.61</v>
      </c>
      <c r="CI7" s="24">
        <v>50.64</v>
      </c>
      <c r="CJ7" s="24">
        <v>50.67</v>
      </c>
      <c r="CK7" s="24">
        <v>48.7</v>
      </c>
      <c r="CL7" s="24">
        <v>48.89</v>
      </c>
      <c r="CM7" s="24" t="s">
        <v>102</v>
      </c>
      <c r="CN7" s="24">
        <v>53.53</v>
      </c>
      <c r="CO7" s="24">
        <v>66.959999999999994</v>
      </c>
      <c r="CP7" s="24">
        <v>67.400000000000006</v>
      </c>
      <c r="CQ7" s="24">
        <v>65.56</v>
      </c>
      <c r="CR7" s="24" t="s">
        <v>102</v>
      </c>
      <c r="CS7" s="24">
        <v>66.11</v>
      </c>
      <c r="CT7" s="24">
        <v>67.209999999999994</v>
      </c>
      <c r="CU7" s="24">
        <v>68.2</v>
      </c>
      <c r="CV7" s="24">
        <v>68.05</v>
      </c>
      <c r="CW7" s="24">
        <v>68.03</v>
      </c>
      <c r="CX7" s="24" t="s">
        <v>102</v>
      </c>
      <c r="CY7" s="24">
        <v>97.39</v>
      </c>
      <c r="CZ7" s="24">
        <v>97.56</v>
      </c>
      <c r="DA7" s="24">
        <v>98.11</v>
      </c>
      <c r="DB7" s="24">
        <v>97.92</v>
      </c>
      <c r="DC7" s="24" t="s">
        <v>102</v>
      </c>
      <c r="DD7" s="24">
        <v>92.98</v>
      </c>
      <c r="DE7" s="24">
        <v>93.21</v>
      </c>
      <c r="DF7" s="24">
        <v>94.01</v>
      </c>
      <c r="DG7" s="24">
        <v>94.14</v>
      </c>
      <c r="DH7" s="24">
        <v>94.07</v>
      </c>
      <c r="DI7" s="24" t="s">
        <v>102</v>
      </c>
      <c r="DJ7" s="24">
        <v>5.83</v>
      </c>
      <c r="DK7" s="24">
        <v>11.27</v>
      </c>
      <c r="DL7" s="24">
        <v>16.04</v>
      </c>
      <c r="DM7" s="24">
        <v>19.829999999999998</v>
      </c>
      <c r="DN7" s="24" t="s">
        <v>102</v>
      </c>
      <c r="DO7" s="24">
        <v>48.81</v>
      </c>
      <c r="DP7" s="24">
        <v>39.35</v>
      </c>
      <c r="DQ7" s="24">
        <v>31.96</v>
      </c>
      <c r="DR7" s="24">
        <v>34.17</v>
      </c>
      <c r="DS7" s="24">
        <v>33.950000000000003</v>
      </c>
      <c r="DT7" s="24" t="s">
        <v>102</v>
      </c>
      <c r="DU7" s="24">
        <v>0</v>
      </c>
      <c r="DV7" s="24">
        <v>0</v>
      </c>
      <c r="DW7" s="24">
        <v>0</v>
      </c>
      <c r="DX7" s="24">
        <v>3.4</v>
      </c>
      <c r="DY7" s="24" t="s">
        <v>102</v>
      </c>
      <c r="DZ7" s="24">
        <v>0</v>
      </c>
      <c r="EA7" s="24">
        <v>1.17</v>
      </c>
      <c r="EB7" s="24">
        <v>0.93</v>
      </c>
      <c r="EC7" s="24">
        <v>1.04</v>
      </c>
      <c r="ED7" s="24">
        <v>1.02</v>
      </c>
      <c r="EE7" s="24" t="s">
        <v>102</v>
      </c>
      <c r="EF7" s="24">
        <v>0.08</v>
      </c>
      <c r="EG7" s="24">
        <v>0.14000000000000001</v>
      </c>
      <c r="EH7" s="24">
        <v>0.14000000000000001</v>
      </c>
      <c r="EI7" s="24">
        <v>0.13</v>
      </c>
      <c r="EJ7" s="24" t="s">
        <v>102</v>
      </c>
      <c r="EK7" s="24">
        <v>0.05</v>
      </c>
      <c r="EL7" s="24">
        <v>7.0000000000000007E-2</v>
      </c>
      <c r="EM7" s="24">
        <v>1.87</v>
      </c>
      <c r="EN7" s="24">
        <v>0.1</v>
      </c>
      <c r="EO7" s="24">
        <v>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2023-01-19T05:29:14Z</cp:lastPrinted>
  <dcterms:created xsi:type="dcterms:W3CDTF">2022-12-01T01:25:09Z</dcterms:created>
  <dcterms:modified xsi:type="dcterms:W3CDTF">2023-01-19T05:33:40Z</dcterms:modified>
  <cp:category/>
</cp:coreProperties>
</file>