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奈良公園室\Ｒ４\R4奈良公園管理・バスターミナル運営係\02_駐車場関係\★公営企業会計\R050520_公営企業に係る経営比較分析表（令和３年度決算）の分析等について（依頼）\02_回答\"/>
    </mc:Choice>
  </mc:AlternateContent>
  <xr:revisionPtr revIDLastSave="0" documentId="13_ncr:1_{39362626-8E83-4D9D-8813-962E09A69A54}" xr6:coauthVersionLast="47" xr6:coauthVersionMax="47" xr10:uidLastSave="{00000000-0000-0000-0000-000000000000}"/>
  <workbookProtection workbookAlgorithmName="SHA-512" workbookHashValue="LhIcAz4MRFXHw/TYaIp9EhV1kseEBW4dSEePA76TLs+wVDyEm08JhxZHNHyASD3pvmGOL8cgBt+/02Wa+Ru1IA==" workbookSaltValue="Q9NLMd8W6gMVleE7U7GT9A=="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AS7" i="5"/>
  <c r="AR7" i="5"/>
  <c r="AQ7" i="5"/>
  <c r="AP7" i="5"/>
  <c r="FE32" i="4" s="1"/>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U52" i="4"/>
  <c r="MA32" i="4"/>
  <c r="LH32" i="4"/>
  <c r="KO32" i="4"/>
  <c r="JV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30" i="4" l="1"/>
  <c r="MI76" i="4"/>
  <c r="HJ51" i="4"/>
  <c r="IT76" i="4"/>
  <c r="CS51" i="4"/>
  <c r="HJ30" i="4"/>
  <c r="MA51" i="4"/>
  <c r="CS30" i="4"/>
  <c r="BZ76" i="4"/>
  <c r="C11" i="5"/>
  <c r="D11" i="5"/>
  <c r="E11" i="5"/>
  <c r="B11" i="5"/>
  <c r="BZ30" i="4" l="1"/>
  <c r="BK76" i="4"/>
  <c r="LH51" i="4"/>
  <c r="LT76" i="4"/>
  <c r="GQ51" i="4"/>
  <c r="LH30" i="4"/>
  <c r="IE76" i="4"/>
  <c r="GQ30" i="4"/>
  <c r="BZ51" i="4"/>
  <c r="HP76" i="4"/>
  <c r="AV76" i="4"/>
  <c r="KO51" i="4"/>
  <c r="LE76" i="4"/>
  <c r="FX51" i="4"/>
  <c r="KO30" i="4"/>
  <c r="BG51" i="4"/>
  <c r="BG30" i="4"/>
  <c r="FX30" i="4"/>
  <c r="KP76" i="4"/>
  <c r="HA76" i="4"/>
  <c r="AN51" i="4"/>
  <c r="FE30" i="4"/>
  <c r="AN30" i="4"/>
  <c r="JV51" i="4"/>
  <c r="JV30" i="4"/>
  <c r="AG76" i="4"/>
  <c r="FE51" i="4"/>
  <c r="R76" i="4"/>
  <c r="KA76" i="4"/>
  <c r="EL51" i="4"/>
  <c r="GL76" i="4"/>
  <c r="U51" i="4"/>
  <c r="EL30" i="4"/>
  <c r="U30" i="4"/>
  <c r="JC51" i="4"/>
  <c r="JC30"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<sst xmlns="http://schemas.openxmlformats.org/spreadsheetml/2006/main" count="278" uniqueCount="134">
  <si>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</si>
  <si>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</si>
  <si>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</si>
  <si>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</si>
  <si>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</si>
  <si>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</si>
  <si>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</si>
  <si>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</si>
  <si>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</si>
  <si>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</si>
  <si>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</si>
  <si>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</si>
  <si>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</si>
  <si>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</si>
  <si>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</si>
  <si>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</si>
  <si>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</si>
  <si>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</si>
  <si>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</si>
  <si>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</si>
  <si>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</si>
  <si>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</si>
  <si>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</si>
  <si>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</si>
  <si>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</si>
  <si>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</si>
  <si>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</si>
  <si>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</si>
  <si>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</si>
  <si>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</si>
  <si>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</si>
  <si>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</si>
  <si>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</si>
  <si>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</si>
  <si>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</si>
  <si>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</si>
  <si>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</si>
  <si>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</si>
  <si>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</si>
  <si>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</si>
  <si>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</si>
  <si>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</si>
  <si>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</si>
  <si>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</si>
  <si>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</si>
  <si>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</si>
  <si>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</si>
  <si>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</si>
  <si>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</si>
  <si>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</si>
  <si>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</si>
  <si>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</si>
  <si>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</si>
  <si>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</si>
  <si>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</si>
  <si>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</si>
  <si>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</si>
  <si>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</si>
  <si>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</si>
  <si>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</si>
  <si>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</si>
  <si>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</si>
  <si>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</si>
  <si>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</si>
  <si>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</si>
  <si>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</si>
  <si>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</si>
  <si>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</si>
  <si>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</si>
  <si>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</si>
  <si>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</si>
  <si>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</si>
  <si>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</si>
  <si>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</si>
  <si>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</si>
  <si>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</si>
  <si>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</si>
  <si>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</si>
  <si>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</si>
  <si>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</si>
  <si>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</si>
  <si>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</si>
  <si>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</si>
  <si>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</si>
  <si>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</si>
  <si>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</si>
  <si>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</si>
  <si>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</si>
  <si>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</si>
  <si>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</si>
  <si>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</si>
  <si>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</si>
  <si>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</si>
  <si>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</si>
  <si>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</si>
  <si>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</si>
  <si>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</si>
  <si>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</si>
  <si>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</si>
  <si>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</si>
  <si>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</si>
  <si>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</si>
  <si>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</si>
  <si>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当該値(N-3)</t>
    <phoneticPr fontId="5"/>
  </si>
  <si>
    <t>当該値(N-1)</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</si>
  <si>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</si>
  <si>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</si>
  <si>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</si>
  <si>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</si>
  <si>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</si>
  <si>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</si>
  <si>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</si>
  <si>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</si>
  <si>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奈良県</t>
  </si>
  <si>
    <t>登大路観光自動車駐車場</t>
  </si>
  <si>
    <t>法非適用</t>
  </si>
  <si>
    <t>駐車場整備事業</t>
  </si>
  <si>
    <t>-</t>
  </si>
  <si>
    <t>Ａ２Ｂ２</t>
  </si>
  <si>
    <t>非設置</t>
  </si>
  <si>
    <t>該当数値なし</t>
  </si>
  <si>
    <t>その他駐車場</t>
  </si>
  <si>
    <t>地下式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</si>
  <si>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</si>
  <si>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</si>
  <si>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</si>
  <si>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</si>
  <si>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</si>
  <si>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</si>
  <si>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</si>
  <si>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収益的収支比率は１００％を上回っている。また、新型コロナウイルスの影響が特に大きかったＲ２年度より収益が回復したことから、増加している。
他会計補助金は受けておらず、独立採算性を維持できている。
売上高ＧＯＰ比率も、Ｒ２年度より収益が回復したことから、増加している。
また、ＥＢＩＴＤＡについても同様の理由により、令和２年度より増加している。</t>
    <phoneticPr fontId="5"/>
  </si>
  <si>
    <t>敷地の地価は、周辺地価と同水準である。
企業債残高対料金収入比率は、企業債の償還ピークを過ぎているため減少傾向にあり、類似施設と比較して低い水準である。経年比較では、昨年度と同水準で推移している。</t>
    <phoneticPr fontId="5"/>
  </si>
  <si>
    <t>稼働率は類似施設と比較して非常に低い数値であるが、これは近接する東大寺や奈良公園といった集客施設の利用者が多いことから、滞在時間が長く回転率が低くなることが要因と思われる。</t>
    <phoneticPr fontId="5"/>
  </si>
  <si>
    <t>当面は施設改修も予定しておらず、企業債の償還も進む見込み。また、新型コロナウイルスの影響が特に大きかったＲ２年度よりも、収益が回復したことから、収益的収支比率等の指標も増加することとなっ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</si>
</sst>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203.3</c:v>
                </c:pt>
                <c:pt idx="1">
                  <c:v>320.3</c:v>
                </c:pt>
                <c:pt idx="2">
                  <c:v>155.30000000000001</c:v>
                </c:pt>
                <c:pt idx="3">
                  <c:v>122.6</c:v>
                </c:pt>
                <c:pt idx="4">
                  <c:v>187.7</c:v>
                </c:pt>
              </c:numCache>
            </c:numRef>
          </c:val>
          <c:extLst>
            <c:ext xmlns:c16="http://schemas.microsoft.com/office/drawing/2014/chart" uri="{C3380CC4-5D6E-409C-BE32-E72D297353CC}">
              <c16:uniqueId val="{00000000-B513-40CB-9EB7-68864EBC5AA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B513-40CB-9EB7-68864EBC5AA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57.7</c:v>
                </c:pt>
                <c:pt idx="1">
                  <c:v>52.7</c:v>
                </c:pt>
                <c:pt idx="2">
                  <c:v>41.3</c:v>
                </c:pt>
                <c:pt idx="3">
                  <c:v>66.400000000000006</c:v>
                </c:pt>
                <c:pt idx="4">
                  <c:v>35.4</c:v>
                </c:pt>
              </c:numCache>
            </c:numRef>
          </c:val>
          <c:extLst>
            <c:ext xmlns:c16="http://schemas.microsoft.com/office/drawing/2014/chart" uri="{C3380CC4-5D6E-409C-BE32-E72D297353CC}">
              <c16:uniqueId val="{00000000-F089-459D-B85D-3FD5B52C432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F089-459D-B85D-3FD5B52C432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891-43D4-B0FD-0B70EF0D9A8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91-43D4-B0FD-0B70EF0D9A8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0CC-42F7-97B8-A413E83B848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0CC-42F7-97B8-A413E83B848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94E-4B23-B25F-635BB16D635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D94E-4B23-B25F-635BB16D635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C39-4154-A0C1-46462E455A8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6C39-4154-A0C1-46462E455A8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95.3</c:v>
                </c:pt>
                <c:pt idx="1">
                  <c:v>97.1</c:v>
                </c:pt>
                <c:pt idx="2">
                  <c:v>101.8</c:v>
                </c:pt>
                <c:pt idx="3">
                  <c:v>73.8</c:v>
                </c:pt>
                <c:pt idx="4">
                  <c:v>70.900000000000006</c:v>
                </c:pt>
              </c:numCache>
            </c:numRef>
          </c:val>
          <c:extLst>
            <c:ext xmlns:c16="http://schemas.microsoft.com/office/drawing/2014/chart" uri="{C3380CC4-5D6E-409C-BE32-E72D297353CC}">
              <c16:uniqueId val="{00000000-1063-428D-A4F9-2CF9FC6602B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1063-428D-A4F9-2CF9FC6602B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53</c:v>
                </c:pt>
                <c:pt idx="1">
                  <c:v>73.099999999999994</c:v>
                </c:pt>
                <c:pt idx="2">
                  <c:v>67.3</c:v>
                </c:pt>
                <c:pt idx="3">
                  <c:v>35</c:v>
                </c:pt>
                <c:pt idx="4">
                  <c:v>56.3</c:v>
                </c:pt>
              </c:numCache>
            </c:numRef>
          </c:val>
          <c:extLst>
            <c:ext xmlns:c16="http://schemas.microsoft.com/office/drawing/2014/chart" uri="{C3380CC4-5D6E-409C-BE32-E72D297353CC}">
              <c16:uniqueId val="{00000000-280E-4162-BAC0-54F6CF688AF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280E-4162-BAC0-54F6CF688AF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77949</c:v>
                </c:pt>
                <c:pt idx="1">
                  <c:v>110258</c:v>
                </c:pt>
                <c:pt idx="2">
                  <c:v>69474</c:v>
                </c:pt>
                <c:pt idx="3">
                  <c:v>17434</c:v>
                </c:pt>
                <c:pt idx="4">
                  <c:v>47258</c:v>
                </c:pt>
              </c:numCache>
            </c:numRef>
          </c:val>
          <c:extLst>
            <c:ext xmlns:c16="http://schemas.microsoft.com/office/drawing/2014/chart" uri="{C3380CC4-5D6E-409C-BE32-E72D297353CC}">
              <c16:uniqueId val="{00000000-3098-40AA-9904-2EA2AF2821F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3098-40AA-9904-2EA2AF2821F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奈良県　登大路観光自動車駐車場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16635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275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130</v>
      </c>
      <c r="NE15" s="89"/>
      <c r="NF15" s="89"/>
      <c r="NG15" s="89"/>
      <c r="NH15" s="89"/>
      <c r="NI15" s="89"/>
      <c r="NJ15" s="89"/>
      <c r="NK15" s="89"/>
      <c r="NL15" s="89"/>
      <c r="NM15" s="89"/>
      <c r="NN15" s="89"/>
      <c r="NO15" s="89"/>
      <c r="NP15" s="89"/>
      <c r="NQ15" s="89"/>
      <c r="NR15" s="9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203.3</v>
      </c>
      <c r="V31" s="98"/>
      <c r="W31" s="98"/>
      <c r="X31" s="98"/>
      <c r="Y31" s="98"/>
      <c r="Z31" s="98"/>
      <c r="AA31" s="98"/>
      <c r="AB31" s="98"/>
      <c r="AC31" s="98"/>
      <c r="AD31" s="98"/>
      <c r="AE31" s="98"/>
      <c r="AF31" s="98"/>
      <c r="AG31" s="98"/>
      <c r="AH31" s="98"/>
      <c r="AI31" s="98"/>
      <c r="AJ31" s="98"/>
      <c r="AK31" s="98"/>
      <c r="AL31" s="98"/>
      <c r="AM31" s="98"/>
      <c r="AN31" s="98">
        <f>データ!Z7</f>
        <v>320.3</v>
      </c>
      <c r="AO31" s="98"/>
      <c r="AP31" s="98"/>
      <c r="AQ31" s="98"/>
      <c r="AR31" s="98"/>
      <c r="AS31" s="98"/>
      <c r="AT31" s="98"/>
      <c r="AU31" s="98"/>
      <c r="AV31" s="98"/>
      <c r="AW31" s="98"/>
      <c r="AX31" s="98"/>
      <c r="AY31" s="98"/>
      <c r="AZ31" s="98"/>
      <c r="BA31" s="98"/>
      <c r="BB31" s="98"/>
      <c r="BC31" s="98"/>
      <c r="BD31" s="98"/>
      <c r="BE31" s="98"/>
      <c r="BF31" s="98"/>
      <c r="BG31" s="98">
        <f>データ!AA7</f>
        <v>155.30000000000001</v>
      </c>
      <c r="BH31" s="98"/>
      <c r="BI31" s="98"/>
      <c r="BJ31" s="98"/>
      <c r="BK31" s="98"/>
      <c r="BL31" s="98"/>
      <c r="BM31" s="98"/>
      <c r="BN31" s="98"/>
      <c r="BO31" s="98"/>
      <c r="BP31" s="98"/>
      <c r="BQ31" s="98"/>
      <c r="BR31" s="98"/>
      <c r="BS31" s="98"/>
      <c r="BT31" s="98"/>
      <c r="BU31" s="98"/>
      <c r="BV31" s="98"/>
      <c r="BW31" s="98"/>
      <c r="BX31" s="98"/>
      <c r="BY31" s="98"/>
      <c r="BZ31" s="98">
        <f>データ!AB7</f>
        <v>122.6</v>
      </c>
      <c r="CA31" s="98"/>
      <c r="CB31" s="98"/>
      <c r="CC31" s="98"/>
      <c r="CD31" s="98"/>
      <c r="CE31" s="98"/>
      <c r="CF31" s="98"/>
      <c r="CG31" s="98"/>
      <c r="CH31" s="98"/>
      <c r="CI31" s="98"/>
      <c r="CJ31" s="98"/>
      <c r="CK31" s="98"/>
      <c r="CL31" s="98"/>
      <c r="CM31" s="98"/>
      <c r="CN31" s="98"/>
      <c r="CO31" s="98"/>
      <c r="CP31" s="98"/>
      <c r="CQ31" s="98"/>
      <c r="CR31" s="98"/>
      <c r="CS31" s="98">
        <f>データ!AC7</f>
        <v>187.7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95.3</v>
      </c>
      <c r="JD31" s="67"/>
      <c r="JE31" s="67"/>
      <c r="JF31" s="67"/>
      <c r="JG31" s="67"/>
      <c r="JH31" s="67"/>
      <c r="JI31" s="67"/>
      <c r="JJ31" s="67"/>
      <c r="JK31" s="67"/>
      <c r="JL31" s="67"/>
      <c r="JM31" s="67"/>
      <c r="JN31" s="67"/>
      <c r="JO31" s="67"/>
      <c r="JP31" s="67"/>
      <c r="JQ31" s="67"/>
      <c r="JR31" s="67"/>
      <c r="JS31" s="67"/>
      <c r="JT31" s="67"/>
      <c r="JU31" s="68"/>
      <c r="JV31" s="66">
        <f>データ!DL7</f>
        <v>97.1</v>
      </c>
      <c r="JW31" s="67"/>
      <c r="JX31" s="67"/>
      <c r="JY31" s="67"/>
      <c r="JZ31" s="67"/>
      <c r="KA31" s="67"/>
      <c r="KB31" s="67"/>
      <c r="KC31" s="67"/>
      <c r="KD31" s="67"/>
      <c r="KE31" s="67"/>
      <c r="KF31" s="67"/>
      <c r="KG31" s="67"/>
      <c r="KH31" s="67"/>
      <c r="KI31" s="67"/>
      <c r="KJ31" s="67"/>
      <c r="KK31" s="67"/>
      <c r="KL31" s="67"/>
      <c r="KM31" s="67"/>
      <c r="KN31" s="68"/>
      <c r="KO31" s="66">
        <f>データ!DM7</f>
        <v>101.8</v>
      </c>
      <c r="KP31" s="67"/>
      <c r="KQ31" s="67"/>
      <c r="KR31" s="67"/>
      <c r="KS31" s="67"/>
      <c r="KT31" s="67"/>
      <c r="KU31" s="67"/>
      <c r="KV31" s="67"/>
      <c r="KW31" s="67"/>
      <c r="KX31" s="67"/>
      <c r="KY31" s="67"/>
      <c r="KZ31" s="67"/>
      <c r="LA31" s="67"/>
      <c r="LB31" s="67"/>
      <c r="LC31" s="67"/>
      <c r="LD31" s="67"/>
      <c r="LE31" s="67"/>
      <c r="LF31" s="67"/>
      <c r="LG31" s="68"/>
      <c r="LH31" s="66">
        <f>データ!DN7</f>
        <v>73.8</v>
      </c>
      <c r="LI31" s="67"/>
      <c r="LJ31" s="67"/>
      <c r="LK31" s="67"/>
      <c r="LL31" s="67"/>
      <c r="LM31" s="67"/>
      <c r="LN31" s="67"/>
      <c r="LO31" s="67"/>
      <c r="LP31" s="67"/>
      <c r="LQ31" s="67"/>
      <c r="LR31" s="67"/>
      <c r="LS31" s="67"/>
      <c r="LT31" s="67"/>
      <c r="LU31" s="67"/>
      <c r="LV31" s="67"/>
      <c r="LW31" s="67"/>
      <c r="LX31" s="67"/>
      <c r="LY31" s="67"/>
      <c r="LZ31" s="68"/>
      <c r="MA31" s="66">
        <f>データ!DO7</f>
        <v>70.900000000000006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131</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132</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53</v>
      </c>
      <c r="EM52" s="98"/>
      <c r="EN52" s="98"/>
      <c r="EO52" s="98"/>
      <c r="EP52" s="98"/>
      <c r="EQ52" s="98"/>
      <c r="ER52" s="98"/>
      <c r="ES52" s="98"/>
      <c r="ET52" s="98"/>
      <c r="EU52" s="98"/>
      <c r="EV52" s="98"/>
      <c r="EW52" s="98"/>
      <c r="EX52" s="98"/>
      <c r="EY52" s="98"/>
      <c r="EZ52" s="98"/>
      <c r="FA52" s="98"/>
      <c r="FB52" s="98"/>
      <c r="FC52" s="98"/>
      <c r="FD52" s="98"/>
      <c r="FE52" s="98">
        <f>データ!BG7</f>
        <v>73.099999999999994</v>
      </c>
      <c r="FF52" s="98"/>
      <c r="FG52" s="98"/>
      <c r="FH52" s="98"/>
      <c r="FI52" s="98"/>
      <c r="FJ52" s="98"/>
      <c r="FK52" s="98"/>
      <c r="FL52" s="98"/>
      <c r="FM52" s="98"/>
      <c r="FN52" s="98"/>
      <c r="FO52" s="98"/>
      <c r="FP52" s="98"/>
      <c r="FQ52" s="98"/>
      <c r="FR52" s="98"/>
      <c r="FS52" s="98"/>
      <c r="FT52" s="98"/>
      <c r="FU52" s="98"/>
      <c r="FV52" s="98"/>
      <c r="FW52" s="98"/>
      <c r="FX52" s="98">
        <f>データ!BH7</f>
        <v>67.3</v>
      </c>
      <c r="FY52" s="98"/>
      <c r="FZ52" s="98"/>
      <c r="GA52" s="98"/>
      <c r="GB52" s="98"/>
      <c r="GC52" s="98"/>
      <c r="GD52" s="98"/>
      <c r="GE52" s="98"/>
      <c r="GF52" s="98"/>
      <c r="GG52" s="98"/>
      <c r="GH52" s="98"/>
      <c r="GI52" s="98"/>
      <c r="GJ52" s="98"/>
      <c r="GK52" s="98"/>
      <c r="GL52" s="98"/>
      <c r="GM52" s="98"/>
      <c r="GN52" s="98"/>
      <c r="GO52" s="98"/>
      <c r="GP52" s="98"/>
      <c r="GQ52" s="98">
        <f>データ!BI7</f>
        <v>35</v>
      </c>
      <c r="GR52" s="98"/>
      <c r="GS52" s="98"/>
      <c r="GT52" s="98"/>
      <c r="GU52" s="98"/>
      <c r="GV52" s="98"/>
      <c r="GW52" s="98"/>
      <c r="GX52" s="98"/>
      <c r="GY52" s="98"/>
      <c r="GZ52" s="98"/>
      <c r="HA52" s="98"/>
      <c r="HB52" s="98"/>
      <c r="HC52" s="98"/>
      <c r="HD52" s="98"/>
      <c r="HE52" s="98"/>
      <c r="HF52" s="98"/>
      <c r="HG52" s="98"/>
      <c r="HH52" s="98"/>
      <c r="HI52" s="98"/>
      <c r="HJ52" s="98">
        <f>データ!BJ7</f>
        <v>56.3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77949</v>
      </c>
      <c r="JD52" s="97"/>
      <c r="JE52" s="97"/>
      <c r="JF52" s="97"/>
      <c r="JG52" s="97"/>
      <c r="JH52" s="97"/>
      <c r="JI52" s="97"/>
      <c r="JJ52" s="97"/>
      <c r="JK52" s="97"/>
      <c r="JL52" s="97"/>
      <c r="JM52" s="97"/>
      <c r="JN52" s="97"/>
      <c r="JO52" s="97"/>
      <c r="JP52" s="97"/>
      <c r="JQ52" s="97"/>
      <c r="JR52" s="97"/>
      <c r="JS52" s="97"/>
      <c r="JT52" s="97"/>
      <c r="JU52" s="97"/>
      <c r="JV52" s="97">
        <f>データ!BR7</f>
        <v>110258</v>
      </c>
      <c r="JW52" s="97"/>
      <c r="JX52" s="97"/>
      <c r="JY52" s="97"/>
      <c r="JZ52" s="97"/>
      <c r="KA52" s="97"/>
      <c r="KB52" s="97"/>
      <c r="KC52" s="97"/>
      <c r="KD52" s="97"/>
      <c r="KE52" s="97"/>
      <c r="KF52" s="97"/>
      <c r="KG52" s="97"/>
      <c r="KH52" s="97"/>
      <c r="KI52" s="97"/>
      <c r="KJ52" s="97"/>
      <c r="KK52" s="97"/>
      <c r="KL52" s="97"/>
      <c r="KM52" s="97"/>
      <c r="KN52" s="97"/>
      <c r="KO52" s="97">
        <f>データ!BS7</f>
        <v>69474</v>
      </c>
      <c r="KP52" s="97"/>
      <c r="KQ52" s="97"/>
      <c r="KR52" s="97"/>
      <c r="KS52" s="97"/>
      <c r="KT52" s="97"/>
      <c r="KU52" s="97"/>
      <c r="KV52" s="97"/>
      <c r="KW52" s="97"/>
      <c r="KX52" s="97"/>
      <c r="KY52" s="97"/>
      <c r="KZ52" s="97"/>
      <c r="LA52" s="97"/>
      <c r="LB52" s="97"/>
      <c r="LC52" s="97"/>
      <c r="LD52" s="97"/>
      <c r="LE52" s="97"/>
      <c r="LF52" s="97"/>
      <c r="LG52" s="97"/>
      <c r="LH52" s="97">
        <f>データ!BT7</f>
        <v>17434</v>
      </c>
      <c r="LI52" s="97"/>
      <c r="LJ52" s="97"/>
      <c r="LK52" s="97"/>
      <c r="LL52" s="97"/>
      <c r="LM52" s="97"/>
      <c r="LN52" s="97"/>
      <c r="LO52" s="97"/>
      <c r="LP52" s="97"/>
      <c r="LQ52" s="97"/>
      <c r="LR52" s="97"/>
      <c r="LS52" s="97"/>
      <c r="LT52" s="97"/>
      <c r="LU52" s="97"/>
      <c r="LV52" s="97"/>
      <c r="LW52" s="97"/>
      <c r="LX52" s="97"/>
      <c r="LY52" s="97"/>
      <c r="LZ52" s="97"/>
      <c r="MA52" s="97">
        <f>データ!BU7</f>
        <v>47258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133</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83</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70" t="str">
        <f>データ!$B$11</f>
        <v>H29</v>
      </c>
      <c r="S76" s="71"/>
      <c r="T76" s="71"/>
      <c r="U76" s="71"/>
      <c r="V76" s="71"/>
      <c r="W76" s="71"/>
      <c r="X76" s="71"/>
      <c r="Y76" s="71"/>
      <c r="Z76" s="71"/>
      <c r="AA76" s="71"/>
      <c r="AB76" s="71"/>
      <c r="AC76" s="71"/>
      <c r="AD76" s="71"/>
      <c r="AE76" s="71"/>
      <c r="AF76" s="72"/>
      <c r="AG76" s="70" t="str">
        <f>データ!$C$11</f>
        <v>H30</v>
      </c>
      <c r="AH76" s="71"/>
      <c r="AI76" s="71"/>
      <c r="AJ76" s="71"/>
      <c r="AK76" s="71"/>
      <c r="AL76" s="71"/>
      <c r="AM76" s="71"/>
      <c r="AN76" s="71"/>
      <c r="AO76" s="71"/>
      <c r="AP76" s="71"/>
      <c r="AQ76" s="71"/>
      <c r="AR76" s="71"/>
      <c r="AS76" s="71"/>
      <c r="AT76" s="71"/>
      <c r="AU76" s="72"/>
      <c r="AV76" s="70" t="str">
        <f>データ!$D$11</f>
        <v>R01</v>
      </c>
      <c r="AW76" s="71"/>
      <c r="AX76" s="71"/>
      <c r="AY76" s="71"/>
      <c r="AZ76" s="71"/>
      <c r="BA76" s="71"/>
      <c r="BB76" s="71"/>
      <c r="BC76" s="71"/>
      <c r="BD76" s="71"/>
      <c r="BE76" s="71"/>
      <c r="BF76" s="71"/>
      <c r="BG76" s="71"/>
      <c r="BH76" s="71"/>
      <c r="BI76" s="71"/>
      <c r="BJ76" s="72"/>
      <c r="BK76" s="70" t="str">
        <f>データ!$E$11</f>
        <v>R02</v>
      </c>
      <c r="BL76" s="71"/>
      <c r="BM76" s="71"/>
      <c r="BN76" s="71"/>
      <c r="BO76" s="71"/>
      <c r="BP76" s="71"/>
      <c r="BQ76" s="71"/>
      <c r="BR76" s="71"/>
      <c r="BS76" s="71"/>
      <c r="BT76" s="71"/>
      <c r="BU76" s="71"/>
      <c r="BV76" s="71"/>
      <c r="BW76" s="71"/>
      <c r="BX76" s="71"/>
      <c r="BY76" s="72"/>
      <c r="BZ76" s="70" t="str">
        <f>データ!$F$11</f>
        <v>R03</v>
      </c>
      <c r="CA76" s="71"/>
      <c r="CB76" s="71"/>
      <c r="CC76" s="71"/>
      <c r="CD76" s="71"/>
      <c r="CE76" s="71"/>
      <c r="CF76" s="71"/>
      <c r="CG76" s="71"/>
      <c r="CH76" s="71"/>
      <c r="CI76" s="71"/>
      <c r="CJ76" s="71"/>
      <c r="CK76" s="71"/>
      <c r="CL76" s="71"/>
      <c r="CM76" s="71"/>
      <c r="CN76" s="72"/>
      <c r="CO76" s="2"/>
      <c r="CP76" s="2"/>
      <c r="CQ76" s="2"/>
      <c r="CR76" s="2"/>
      <c r="CS76" s="2"/>
      <c r="CT76" s="2"/>
      <c r="CU76" s="2"/>
      <c r="CV76" s="73">
        <f>データ!CN7</f>
        <v>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H29</v>
      </c>
      <c r="GM76" s="71"/>
      <c r="GN76" s="71"/>
      <c r="GO76" s="71"/>
      <c r="GP76" s="71"/>
      <c r="GQ76" s="71"/>
      <c r="GR76" s="71"/>
      <c r="GS76" s="71"/>
      <c r="GT76" s="71"/>
      <c r="GU76" s="71"/>
      <c r="GV76" s="71"/>
      <c r="GW76" s="71"/>
      <c r="GX76" s="71"/>
      <c r="GY76" s="71"/>
      <c r="GZ76" s="72"/>
      <c r="HA76" s="70" t="str">
        <f>データ!$C$11</f>
        <v>H30</v>
      </c>
      <c r="HB76" s="71"/>
      <c r="HC76" s="71"/>
      <c r="HD76" s="71"/>
      <c r="HE76" s="71"/>
      <c r="HF76" s="71"/>
      <c r="HG76" s="71"/>
      <c r="HH76" s="71"/>
      <c r="HI76" s="71"/>
      <c r="HJ76" s="71"/>
      <c r="HK76" s="71"/>
      <c r="HL76" s="71"/>
      <c r="HM76" s="71"/>
      <c r="HN76" s="71"/>
      <c r="HO76" s="72"/>
      <c r="HP76" s="70" t="str">
        <f>データ!$D$11</f>
        <v>R01</v>
      </c>
      <c r="HQ76" s="71"/>
      <c r="HR76" s="71"/>
      <c r="HS76" s="71"/>
      <c r="HT76" s="71"/>
      <c r="HU76" s="71"/>
      <c r="HV76" s="71"/>
      <c r="HW76" s="71"/>
      <c r="HX76" s="71"/>
      <c r="HY76" s="71"/>
      <c r="HZ76" s="71"/>
      <c r="IA76" s="71"/>
      <c r="IB76" s="71"/>
      <c r="IC76" s="71"/>
      <c r="ID76" s="72"/>
      <c r="IE76" s="70" t="str">
        <f>データ!$E$11</f>
        <v>R02</v>
      </c>
      <c r="IF76" s="71"/>
      <c r="IG76" s="71"/>
      <c r="IH76" s="71"/>
      <c r="II76" s="71"/>
      <c r="IJ76" s="71"/>
      <c r="IK76" s="71"/>
      <c r="IL76" s="71"/>
      <c r="IM76" s="71"/>
      <c r="IN76" s="71"/>
      <c r="IO76" s="71"/>
      <c r="IP76" s="71"/>
      <c r="IQ76" s="71"/>
      <c r="IR76" s="71"/>
      <c r="IS76" s="72"/>
      <c r="IT76" s="70" t="str">
        <f>データ!$F$11</f>
        <v>R03</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H29</v>
      </c>
      <c r="KB76" s="71"/>
      <c r="KC76" s="71"/>
      <c r="KD76" s="71"/>
      <c r="KE76" s="71"/>
      <c r="KF76" s="71"/>
      <c r="KG76" s="71"/>
      <c r="KH76" s="71"/>
      <c r="KI76" s="71"/>
      <c r="KJ76" s="71"/>
      <c r="KK76" s="71"/>
      <c r="KL76" s="71"/>
      <c r="KM76" s="71"/>
      <c r="KN76" s="71"/>
      <c r="KO76" s="72"/>
      <c r="KP76" s="70" t="str">
        <f>データ!$C$11</f>
        <v>H30</v>
      </c>
      <c r="KQ76" s="71"/>
      <c r="KR76" s="71"/>
      <c r="KS76" s="71"/>
      <c r="KT76" s="71"/>
      <c r="KU76" s="71"/>
      <c r="KV76" s="71"/>
      <c r="KW76" s="71"/>
      <c r="KX76" s="71"/>
      <c r="KY76" s="71"/>
      <c r="KZ76" s="71"/>
      <c r="LA76" s="71"/>
      <c r="LB76" s="71"/>
      <c r="LC76" s="71"/>
      <c r="LD76" s="72"/>
      <c r="LE76" s="70" t="str">
        <f>データ!$D$11</f>
        <v>R01</v>
      </c>
      <c r="LF76" s="71"/>
      <c r="LG76" s="71"/>
      <c r="LH76" s="71"/>
      <c r="LI76" s="71"/>
      <c r="LJ76" s="71"/>
      <c r="LK76" s="71"/>
      <c r="LL76" s="71"/>
      <c r="LM76" s="71"/>
      <c r="LN76" s="71"/>
      <c r="LO76" s="71"/>
      <c r="LP76" s="71"/>
      <c r="LQ76" s="71"/>
      <c r="LR76" s="71"/>
      <c r="LS76" s="72"/>
      <c r="LT76" s="70" t="str">
        <f>データ!$E$11</f>
        <v>R02</v>
      </c>
      <c r="LU76" s="71"/>
      <c r="LV76" s="71"/>
      <c r="LW76" s="71"/>
      <c r="LX76" s="71"/>
      <c r="LY76" s="71"/>
      <c r="LZ76" s="71"/>
      <c r="MA76" s="71"/>
      <c r="MB76" s="71"/>
      <c r="MC76" s="71"/>
      <c r="MD76" s="71"/>
      <c r="ME76" s="71"/>
      <c r="MF76" s="71"/>
      <c r="MG76" s="71"/>
      <c r="MH76" s="72"/>
      <c r="MI76" s="70" t="str">
        <f>データ!$F$11</f>
        <v>R03</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57.7</v>
      </c>
      <c r="KB77" s="67"/>
      <c r="KC77" s="67"/>
      <c r="KD77" s="67"/>
      <c r="KE77" s="67"/>
      <c r="KF77" s="67"/>
      <c r="KG77" s="67"/>
      <c r="KH77" s="67"/>
      <c r="KI77" s="67"/>
      <c r="KJ77" s="67"/>
      <c r="KK77" s="67"/>
      <c r="KL77" s="67"/>
      <c r="KM77" s="67"/>
      <c r="KN77" s="67"/>
      <c r="KO77" s="68"/>
      <c r="KP77" s="66">
        <f>データ!DA7</f>
        <v>52.7</v>
      </c>
      <c r="KQ77" s="67"/>
      <c r="KR77" s="67"/>
      <c r="KS77" s="67"/>
      <c r="KT77" s="67"/>
      <c r="KU77" s="67"/>
      <c r="KV77" s="67"/>
      <c r="KW77" s="67"/>
      <c r="KX77" s="67"/>
      <c r="KY77" s="67"/>
      <c r="KZ77" s="67"/>
      <c r="LA77" s="67"/>
      <c r="LB77" s="67"/>
      <c r="LC77" s="67"/>
      <c r="LD77" s="68"/>
      <c r="LE77" s="66">
        <f>データ!DB7</f>
        <v>41.3</v>
      </c>
      <c r="LF77" s="67"/>
      <c r="LG77" s="67"/>
      <c r="LH77" s="67"/>
      <c r="LI77" s="67"/>
      <c r="LJ77" s="67"/>
      <c r="LK77" s="67"/>
      <c r="LL77" s="67"/>
      <c r="LM77" s="67"/>
      <c r="LN77" s="67"/>
      <c r="LO77" s="67"/>
      <c r="LP77" s="67"/>
      <c r="LQ77" s="67"/>
      <c r="LR77" s="67"/>
      <c r="LS77" s="68"/>
      <c r="LT77" s="66">
        <f>データ!DC7</f>
        <v>66.400000000000006</v>
      </c>
      <c r="LU77" s="67"/>
      <c r="LV77" s="67"/>
      <c r="LW77" s="67"/>
      <c r="LX77" s="67"/>
      <c r="LY77" s="67"/>
      <c r="LZ77" s="67"/>
      <c r="MA77" s="67"/>
      <c r="MB77" s="67"/>
      <c r="MC77" s="67"/>
      <c r="MD77" s="67"/>
      <c r="ME77" s="67"/>
      <c r="MF77" s="67"/>
      <c r="MG77" s="67"/>
      <c r="MH77" s="68"/>
      <c r="MI77" s="66">
        <f>データ!DD7</f>
        <v>35.4</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3KyokKvLSUA/iKJw8wrlu9smge403SJIn67tD/XA1yTRtEl+1+Y1wokJpyoaTSYtneXfyQorwtMDRi+FUBWOoA==" saltValue="Rfe4Dxb3nsqVbBonn5tsp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35" t="s">
        <v>63</v>
      </c>
      <c r="AK4" s="135"/>
      <c r="AL4" s="135"/>
      <c r="AM4" s="135"/>
      <c r="AN4" s="135"/>
      <c r="AO4" s="135"/>
      <c r="AP4" s="135"/>
      <c r="AQ4" s="135"/>
      <c r="AR4" s="135"/>
      <c r="AS4" s="135"/>
      <c r="AT4" s="135"/>
      <c r="AU4" s="145" t="s">
        <v>64</v>
      </c>
      <c r="AV4" s="135"/>
      <c r="AW4" s="135"/>
      <c r="AX4" s="135"/>
      <c r="AY4" s="135"/>
      <c r="AZ4" s="135"/>
      <c r="BA4" s="135"/>
      <c r="BB4" s="135"/>
      <c r="BC4" s="135"/>
      <c r="BD4" s="135"/>
      <c r="BE4" s="135"/>
      <c r="BF4" s="135" t="s">
        <v>65</v>
      </c>
      <c r="BG4" s="135"/>
      <c r="BH4" s="135"/>
      <c r="BI4" s="135"/>
      <c r="BJ4" s="135"/>
      <c r="BK4" s="135"/>
      <c r="BL4" s="135"/>
      <c r="BM4" s="135"/>
      <c r="BN4" s="135"/>
      <c r="BO4" s="135"/>
      <c r="BP4" s="135"/>
      <c r="BQ4" s="145" t="s">
        <v>66</v>
      </c>
      <c r="BR4" s="135"/>
      <c r="BS4" s="135"/>
      <c r="BT4" s="135"/>
      <c r="BU4" s="135"/>
      <c r="BV4" s="135"/>
      <c r="BW4" s="135"/>
      <c r="BX4" s="135"/>
      <c r="BY4" s="135"/>
      <c r="BZ4" s="135"/>
      <c r="CA4" s="135"/>
      <c r="CB4" s="135" t="s">
        <v>67</v>
      </c>
      <c r="CC4" s="135"/>
      <c r="CD4" s="135"/>
      <c r="CE4" s="135"/>
      <c r="CF4" s="135"/>
      <c r="CG4" s="135"/>
      <c r="CH4" s="135"/>
      <c r="CI4" s="135"/>
      <c r="CJ4" s="135"/>
      <c r="CK4" s="135"/>
      <c r="CL4" s="135"/>
      <c r="CM4" s="136" t="s">
        <v>68</v>
      </c>
      <c r="CN4" s="136" t="s">
        <v>69</v>
      </c>
      <c r="CO4" s="138" t="s">
        <v>70</v>
      </c>
      <c r="CP4" s="139"/>
      <c r="CQ4" s="139"/>
      <c r="CR4" s="139"/>
      <c r="CS4" s="139"/>
      <c r="CT4" s="139"/>
      <c r="CU4" s="139"/>
      <c r="CV4" s="139"/>
      <c r="CW4" s="139"/>
      <c r="CX4" s="139"/>
      <c r="CY4" s="140"/>
      <c r="CZ4" s="135" t="s">
        <v>71</v>
      </c>
      <c r="DA4" s="135"/>
      <c r="DB4" s="135"/>
      <c r="DC4" s="135"/>
      <c r="DD4" s="135"/>
      <c r="DE4" s="135"/>
      <c r="DF4" s="135"/>
      <c r="DG4" s="135"/>
      <c r="DH4" s="135"/>
      <c r="DI4" s="135"/>
      <c r="DJ4" s="135"/>
      <c r="DK4" s="138" t="s">
        <v>72</v>
      </c>
      <c r="DL4" s="139"/>
      <c r="DM4" s="139"/>
      <c r="DN4" s="139"/>
      <c r="DO4" s="139"/>
      <c r="DP4" s="139"/>
      <c r="DQ4" s="139"/>
      <c r="DR4" s="139"/>
      <c r="DS4" s="139"/>
      <c r="DT4" s="139"/>
      <c r="DU4" s="140"/>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91</v>
      </c>
      <c r="AN5" s="47" t="s">
        <v>101</v>
      </c>
      <c r="AO5" s="47" t="s">
        <v>93</v>
      </c>
      <c r="AP5" s="47" t="s">
        <v>94</v>
      </c>
      <c r="AQ5" s="47" t="s">
        <v>95</v>
      </c>
      <c r="AR5" s="47" t="s">
        <v>96</v>
      </c>
      <c r="AS5" s="47" t="s">
        <v>97</v>
      </c>
      <c r="AT5" s="47" t="s">
        <v>98</v>
      </c>
      <c r="AU5" s="47" t="s">
        <v>88</v>
      </c>
      <c r="AV5" s="47" t="s">
        <v>102</v>
      </c>
      <c r="AW5" s="47" t="s">
        <v>100</v>
      </c>
      <c r="AX5" s="47" t="s">
        <v>91</v>
      </c>
      <c r="AY5" s="47" t="s">
        <v>92</v>
      </c>
      <c r="AZ5" s="47" t="s">
        <v>93</v>
      </c>
      <c r="BA5" s="47" t="s">
        <v>94</v>
      </c>
      <c r="BB5" s="47" t="s">
        <v>95</v>
      </c>
      <c r="BC5" s="47" t="s">
        <v>96</v>
      </c>
      <c r="BD5" s="47" t="s">
        <v>97</v>
      </c>
      <c r="BE5" s="47" t="s">
        <v>98</v>
      </c>
      <c r="BF5" s="47" t="s">
        <v>99</v>
      </c>
      <c r="BG5" s="47" t="s">
        <v>103</v>
      </c>
      <c r="BH5" s="47" t="s">
        <v>100</v>
      </c>
      <c r="BI5" s="47" t="s">
        <v>91</v>
      </c>
      <c r="BJ5" s="47" t="s">
        <v>101</v>
      </c>
      <c r="BK5" s="47" t="s">
        <v>93</v>
      </c>
      <c r="BL5" s="47" t="s">
        <v>94</v>
      </c>
      <c r="BM5" s="47" t="s">
        <v>95</v>
      </c>
      <c r="BN5" s="47" t="s">
        <v>96</v>
      </c>
      <c r="BO5" s="47" t="s">
        <v>97</v>
      </c>
      <c r="BP5" s="47" t="s">
        <v>98</v>
      </c>
      <c r="BQ5" s="47" t="s">
        <v>99</v>
      </c>
      <c r="BR5" s="47" t="s">
        <v>102</v>
      </c>
      <c r="BS5" s="47" t="s">
        <v>90</v>
      </c>
      <c r="BT5" s="47" t="s">
        <v>104</v>
      </c>
      <c r="BU5" s="47" t="s">
        <v>105</v>
      </c>
      <c r="BV5" s="47" t="s">
        <v>93</v>
      </c>
      <c r="BW5" s="47" t="s">
        <v>94</v>
      </c>
      <c r="BX5" s="47" t="s">
        <v>95</v>
      </c>
      <c r="BY5" s="47" t="s">
        <v>96</v>
      </c>
      <c r="BZ5" s="47" t="s">
        <v>97</v>
      </c>
      <c r="CA5" s="47" t="s">
        <v>98</v>
      </c>
      <c r="CB5" s="47" t="s">
        <v>88</v>
      </c>
      <c r="CC5" s="47" t="s">
        <v>89</v>
      </c>
      <c r="CD5" s="47" t="s">
        <v>90</v>
      </c>
      <c r="CE5" s="47" t="s">
        <v>104</v>
      </c>
      <c r="CF5" s="47" t="s">
        <v>101</v>
      </c>
      <c r="CG5" s="47" t="s">
        <v>93</v>
      </c>
      <c r="CH5" s="47" t="s">
        <v>94</v>
      </c>
      <c r="CI5" s="47" t="s">
        <v>95</v>
      </c>
      <c r="CJ5" s="47" t="s">
        <v>96</v>
      </c>
      <c r="CK5" s="47" t="s">
        <v>97</v>
      </c>
      <c r="CL5" s="47" t="s">
        <v>98</v>
      </c>
      <c r="CM5" s="137"/>
      <c r="CN5" s="137"/>
      <c r="CO5" s="47" t="s">
        <v>106</v>
      </c>
      <c r="CP5" s="47" t="s">
        <v>89</v>
      </c>
      <c r="CQ5" s="47" t="s">
        <v>100</v>
      </c>
      <c r="CR5" s="47" t="s">
        <v>104</v>
      </c>
      <c r="CS5" s="47" t="s">
        <v>92</v>
      </c>
      <c r="CT5" s="47" t="s">
        <v>93</v>
      </c>
      <c r="CU5" s="47" t="s">
        <v>94</v>
      </c>
      <c r="CV5" s="47" t="s">
        <v>95</v>
      </c>
      <c r="CW5" s="47" t="s">
        <v>96</v>
      </c>
      <c r="CX5" s="47" t="s">
        <v>97</v>
      </c>
      <c r="CY5" s="47" t="s">
        <v>98</v>
      </c>
      <c r="CZ5" s="47" t="s">
        <v>88</v>
      </c>
      <c r="DA5" s="47" t="s">
        <v>89</v>
      </c>
      <c r="DB5" s="47" t="s">
        <v>90</v>
      </c>
      <c r="DC5" s="47" t="s">
        <v>104</v>
      </c>
      <c r="DD5" s="47" t="s">
        <v>105</v>
      </c>
      <c r="DE5" s="47" t="s">
        <v>93</v>
      </c>
      <c r="DF5" s="47" t="s">
        <v>94</v>
      </c>
      <c r="DG5" s="47" t="s">
        <v>95</v>
      </c>
      <c r="DH5" s="47" t="s">
        <v>96</v>
      </c>
      <c r="DI5" s="47" t="s">
        <v>97</v>
      </c>
      <c r="DJ5" s="47" t="s">
        <v>35</v>
      </c>
      <c r="DK5" s="47" t="s">
        <v>88</v>
      </c>
      <c r="DL5" s="47" t="s">
        <v>89</v>
      </c>
      <c r="DM5" s="47" t="s">
        <v>100</v>
      </c>
      <c r="DN5" s="47" t="s">
        <v>107</v>
      </c>
      <c r="DO5" s="47" t="s">
        <v>92</v>
      </c>
      <c r="DP5" s="47" t="s">
        <v>93</v>
      </c>
      <c r="DQ5" s="47" t="s">
        <v>94</v>
      </c>
      <c r="DR5" s="47" t="s">
        <v>95</v>
      </c>
      <c r="DS5" s="47" t="s">
        <v>96</v>
      </c>
      <c r="DT5" s="47" t="s">
        <v>97</v>
      </c>
      <c r="DU5" s="47" t="s">
        <v>98</v>
      </c>
    </row>
    <row r="6" spans="1:125" s="54" customFormat="1" x14ac:dyDescent="0.15">
      <c r="A6" s="37" t="s">
        <v>108</v>
      </c>
      <c r="B6" s="48">
        <f>B8</f>
        <v>2021</v>
      </c>
      <c r="C6" s="48">
        <f t="shared" ref="C6:X6" si="1">C8</f>
        <v>290009</v>
      </c>
      <c r="D6" s="48">
        <f t="shared" si="1"/>
        <v>47</v>
      </c>
      <c r="E6" s="48">
        <f t="shared" si="1"/>
        <v>14</v>
      </c>
      <c r="F6" s="48">
        <f t="shared" si="1"/>
        <v>0</v>
      </c>
      <c r="G6" s="48">
        <f t="shared" si="1"/>
        <v>3</v>
      </c>
      <c r="H6" s="48" t="str">
        <f>SUBSTITUTE(H8,"　","")</f>
        <v>奈良県</v>
      </c>
      <c r="I6" s="48" t="str">
        <f t="shared" si="1"/>
        <v>登大路観光自動車駐車場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その他駐車場</v>
      </c>
      <c r="Q6" s="50" t="str">
        <f t="shared" si="1"/>
        <v>地下式</v>
      </c>
      <c r="R6" s="51">
        <f t="shared" si="1"/>
        <v>26</v>
      </c>
      <c r="S6" s="50" t="str">
        <f t="shared" si="1"/>
        <v>公共施設</v>
      </c>
      <c r="T6" s="50" t="str">
        <f t="shared" si="1"/>
        <v>無</v>
      </c>
      <c r="U6" s="51">
        <f t="shared" si="1"/>
        <v>16635</v>
      </c>
      <c r="V6" s="51">
        <f t="shared" si="1"/>
        <v>275</v>
      </c>
      <c r="W6" s="51">
        <f t="shared" si="1"/>
        <v>1000</v>
      </c>
      <c r="X6" s="50" t="str">
        <f t="shared" si="1"/>
        <v>無</v>
      </c>
      <c r="Y6" s="52">
        <f>IF(Y8="-",NA(),Y8)</f>
        <v>203.3</v>
      </c>
      <c r="Z6" s="52">
        <f t="shared" ref="Z6:AH6" si="2">IF(Z8="-",NA(),Z8)</f>
        <v>320.3</v>
      </c>
      <c r="AA6" s="52">
        <f t="shared" si="2"/>
        <v>155.30000000000001</v>
      </c>
      <c r="AB6" s="52">
        <f t="shared" si="2"/>
        <v>122.6</v>
      </c>
      <c r="AC6" s="52">
        <f t="shared" si="2"/>
        <v>187.7</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53</v>
      </c>
      <c r="BG6" s="52">
        <f t="shared" ref="BG6:BO6" si="5">IF(BG8="-",NA(),BG8)</f>
        <v>73.099999999999994</v>
      </c>
      <c r="BH6" s="52">
        <f t="shared" si="5"/>
        <v>67.3</v>
      </c>
      <c r="BI6" s="52">
        <f t="shared" si="5"/>
        <v>35</v>
      </c>
      <c r="BJ6" s="52">
        <f t="shared" si="5"/>
        <v>56.3</v>
      </c>
      <c r="BK6" s="52">
        <f t="shared" si="5"/>
        <v>6.5</v>
      </c>
      <c r="BL6" s="52">
        <f t="shared" si="5"/>
        <v>-0.1</v>
      </c>
      <c r="BM6" s="52">
        <f t="shared" si="5"/>
        <v>-9.8000000000000007</v>
      </c>
      <c r="BN6" s="52">
        <f t="shared" si="5"/>
        <v>-25.9</v>
      </c>
      <c r="BO6" s="52">
        <f t="shared" si="5"/>
        <v>-24.6</v>
      </c>
      <c r="BP6" s="49" t="str">
        <f>IF(BP8="-","",IF(BP8="-","【-】","【"&amp;SUBSTITUTE(TEXT(BP8,"#,##0.0"),"-","△")&amp;"】"))</f>
        <v>【0.8】</v>
      </c>
      <c r="BQ6" s="53">
        <f>IF(BQ8="-",NA(),BQ8)</f>
        <v>77949</v>
      </c>
      <c r="BR6" s="53">
        <f t="shared" ref="BR6:BZ6" si="6">IF(BR8="-",NA(),BR8)</f>
        <v>110258</v>
      </c>
      <c r="BS6" s="53">
        <f t="shared" si="6"/>
        <v>69474</v>
      </c>
      <c r="BT6" s="53">
        <f t="shared" si="6"/>
        <v>17434</v>
      </c>
      <c r="BU6" s="53">
        <f t="shared" si="6"/>
        <v>47258</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109</v>
      </c>
      <c r="CM6" s="51">
        <f t="shared" ref="CM6:CN6" si="7">CM8</f>
        <v>83</v>
      </c>
      <c r="CN6" s="51">
        <f t="shared" si="7"/>
        <v>0</v>
      </c>
      <c r="CO6" s="52"/>
      <c r="CP6" s="52"/>
      <c r="CQ6" s="52"/>
      <c r="CR6" s="52"/>
      <c r="CS6" s="52"/>
      <c r="CT6" s="52"/>
      <c r="CU6" s="52"/>
      <c r="CV6" s="52"/>
      <c r="CW6" s="52"/>
      <c r="CX6" s="52"/>
      <c r="CY6" s="49" t="s">
        <v>110</v>
      </c>
      <c r="CZ6" s="52">
        <f>IF(CZ8="-",NA(),CZ8)</f>
        <v>57.7</v>
      </c>
      <c r="DA6" s="52">
        <f t="shared" ref="DA6:DI6" si="8">IF(DA8="-",NA(),DA8)</f>
        <v>52.7</v>
      </c>
      <c r="DB6" s="52">
        <f t="shared" si="8"/>
        <v>41.3</v>
      </c>
      <c r="DC6" s="52">
        <f t="shared" si="8"/>
        <v>66.400000000000006</v>
      </c>
      <c r="DD6" s="52">
        <f t="shared" si="8"/>
        <v>35.4</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95.3</v>
      </c>
      <c r="DL6" s="52">
        <f t="shared" ref="DL6:DT6" si="9">IF(DL8="-",NA(),DL8)</f>
        <v>97.1</v>
      </c>
      <c r="DM6" s="52">
        <f t="shared" si="9"/>
        <v>101.8</v>
      </c>
      <c r="DN6" s="52">
        <f t="shared" si="9"/>
        <v>73.8</v>
      </c>
      <c r="DO6" s="52">
        <f t="shared" si="9"/>
        <v>70.900000000000006</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111</v>
      </c>
      <c r="B7" s="48">
        <f t="shared" ref="B7:X7" si="10">B8</f>
        <v>2021</v>
      </c>
      <c r="C7" s="48">
        <f t="shared" si="10"/>
        <v>290009</v>
      </c>
      <c r="D7" s="48">
        <f t="shared" si="10"/>
        <v>47</v>
      </c>
      <c r="E7" s="48">
        <f t="shared" si="10"/>
        <v>14</v>
      </c>
      <c r="F7" s="48">
        <f t="shared" si="10"/>
        <v>0</v>
      </c>
      <c r="G7" s="48">
        <f t="shared" si="10"/>
        <v>3</v>
      </c>
      <c r="H7" s="48" t="str">
        <f t="shared" si="10"/>
        <v>奈良県</v>
      </c>
      <c r="I7" s="48" t="str">
        <f t="shared" si="10"/>
        <v>登大路観光自動車駐車場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その他駐車場</v>
      </c>
      <c r="Q7" s="50" t="str">
        <f t="shared" si="10"/>
        <v>地下式</v>
      </c>
      <c r="R7" s="51">
        <f t="shared" si="10"/>
        <v>26</v>
      </c>
      <c r="S7" s="50" t="str">
        <f t="shared" si="10"/>
        <v>公共施設</v>
      </c>
      <c r="T7" s="50" t="str">
        <f t="shared" si="10"/>
        <v>無</v>
      </c>
      <c r="U7" s="51">
        <f t="shared" si="10"/>
        <v>16635</v>
      </c>
      <c r="V7" s="51">
        <f t="shared" si="10"/>
        <v>275</v>
      </c>
      <c r="W7" s="51">
        <f t="shared" si="10"/>
        <v>1000</v>
      </c>
      <c r="X7" s="50" t="str">
        <f t="shared" si="10"/>
        <v>無</v>
      </c>
      <c r="Y7" s="52">
        <f>Y8</f>
        <v>203.3</v>
      </c>
      <c r="Z7" s="52">
        <f t="shared" ref="Z7:AH7" si="11">Z8</f>
        <v>320.3</v>
      </c>
      <c r="AA7" s="52">
        <f t="shared" si="11"/>
        <v>155.30000000000001</v>
      </c>
      <c r="AB7" s="52">
        <f t="shared" si="11"/>
        <v>122.6</v>
      </c>
      <c r="AC7" s="52">
        <f t="shared" si="11"/>
        <v>187.7</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53</v>
      </c>
      <c r="BG7" s="52">
        <f t="shared" ref="BG7:BO7" si="14">BG8</f>
        <v>73.099999999999994</v>
      </c>
      <c r="BH7" s="52">
        <f t="shared" si="14"/>
        <v>67.3</v>
      </c>
      <c r="BI7" s="52">
        <f t="shared" si="14"/>
        <v>35</v>
      </c>
      <c r="BJ7" s="52">
        <f t="shared" si="14"/>
        <v>56.3</v>
      </c>
      <c r="BK7" s="52">
        <f t="shared" si="14"/>
        <v>6.5</v>
      </c>
      <c r="BL7" s="52">
        <f t="shared" si="14"/>
        <v>-0.1</v>
      </c>
      <c r="BM7" s="52">
        <f t="shared" si="14"/>
        <v>-9.8000000000000007</v>
      </c>
      <c r="BN7" s="52">
        <f t="shared" si="14"/>
        <v>-25.9</v>
      </c>
      <c r="BO7" s="52">
        <f t="shared" si="14"/>
        <v>-24.6</v>
      </c>
      <c r="BP7" s="49"/>
      <c r="BQ7" s="53">
        <f>BQ8</f>
        <v>77949</v>
      </c>
      <c r="BR7" s="53">
        <f t="shared" ref="BR7:BZ7" si="15">BR8</f>
        <v>110258</v>
      </c>
      <c r="BS7" s="53">
        <f t="shared" si="15"/>
        <v>69474</v>
      </c>
      <c r="BT7" s="53">
        <f t="shared" si="15"/>
        <v>17434</v>
      </c>
      <c r="BU7" s="53">
        <f t="shared" si="15"/>
        <v>47258</v>
      </c>
      <c r="BV7" s="53">
        <f t="shared" si="15"/>
        <v>17384</v>
      </c>
      <c r="BW7" s="53">
        <f t="shared" si="15"/>
        <v>16973</v>
      </c>
      <c r="BX7" s="53">
        <f t="shared" si="15"/>
        <v>5206</v>
      </c>
      <c r="BY7" s="53">
        <f t="shared" si="15"/>
        <v>2220</v>
      </c>
      <c r="BZ7" s="53">
        <f t="shared" si="15"/>
        <v>3097</v>
      </c>
      <c r="CA7" s="51"/>
      <c r="CB7" s="52" t="s">
        <v>112</v>
      </c>
      <c r="CC7" s="52" t="s">
        <v>112</v>
      </c>
      <c r="CD7" s="52" t="s">
        <v>112</v>
      </c>
      <c r="CE7" s="52" t="s">
        <v>112</v>
      </c>
      <c r="CF7" s="52" t="s">
        <v>112</v>
      </c>
      <c r="CG7" s="52" t="s">
        <v>112</v>
      </c>
      <c r="CH7" s="52" t="s">
        <v>112</v>
      </c>
      <c r="CI7" s="52" t="s">
        <v>112</v>
      </c>
      <c r="CJ7" s="52" t="s">
        <v>112</v>
      </c>
      <c r="CK7" s="52" t="s">
        <v>109</v>
      </c>
      <c r="CL7" s="49"/>
      <c r="CM7" s="51">
        <f>CM8</f>
        <v>83</v>
      </c>
      <c r="CN7" s="51">
        <f>CN8</f>
        <v>0</v>
      </c>
      <c r="CO7" s="52" t="s">
        <v>112</v>
      </c>
      <c r="CP7" s="52" t="s">
        <v>112</v>
      </c>
      <c r="CQ7" s="52" t="s">
        <v>112</v>
      </c>
      <c r="CR7" s="52" t="s">
        <v>112</v>
      </c>
      <c r="CS7" s="52" t="s">
        <v>112</v>
      </c>
      <c r="CT7" s="52" t="s">
        <v>112</v>
      </c>
      <c r="CU7" s="52" t="s">
        <v>112</v>
      </c>
      <c r="CV7" s="52" t="s">
        <v>112</v>
      </c>
      <c r="CW7" s="52" t="s">
        <v>112</v>
      </c>
      <c r="CX7" s="52" t="s">
        <v>109</v>
      </c>
      <c r="CY7" s="49"/>
      <c r="CZ7" s="52">
        <f>CZ8</f>
        <v>57.7</v>
      </c>
      <c r="DA7" s="52">
        <f t="shared" ref="DA7:DI7" si="16">DA8</f>
        <v>52.7</v>
      </c>
      <c r="DB7" s="52">
        <f t="shared" si="16"/>
        <v>41.3</v>
      </c>
      <c r="DC7" s="52">
        <f t="shared" si="16"/>
        <v>66.400000000000006</v>
      </c>
      <c r="DD7" s="52">
        <f t="shared" si="16"/>
        <v>35.4</v>
      </c>
      <c r="DE7" s="52">
        <f t="shared" si="16"/>
        <v>135.30000000000001</v>
      </c>
      <c r="DF7" s="52">
        <f t="shared" si="16"/>
        <v>108.2</v>
      </c>
      <c r="DG7" s="52">
        <f t="shared" si="16"/>
        <v>117.1</v>
      </c>
      <c r="DH7" s="52">
        <f t="shared" si="16"/>
        <v>145.19999999999999</v>
      </c>
      <c r="DI7" s="52">
        <f t="shared" si="16"/>
        <v>219.9</v>
      </c>
      <c r="DJ7" s="49"/>
      <c r="DK7" s="52">
        <f>DK8</f>
        <v>95.3</v>
      </c>
      <c r="DL7" s="52">
        <f t="shared" ref="DL7:DT7" si="17">DL8</f>
        <v>97.1</v>
      </c>
      <c r="DM7" s="52">
        <f t="shared" si="17"/>
        <v>101.8</v>
      </c>
      <c r="DN7" s="52">
        <f t="shared" si="17"/>
        <v>73.8</v>
      </c>
      <c r="DO7" s="52">
        <f t="shared" si="17"/>
        <v>70.900000000000006</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290009</v>
      </c>
      <c r="D8" s="55">
        <v>47</v>
      </c>
      <c r="E8" s="55">
        <v>14</v>
      </c>
      <c r="F8" s="55">
        <v>0</v>
      </c>
      <c r="G8" s="55">
        <v>3</v>
      </c>
      <c r="H8" s="55" t="s">
        <v>113</v>
      </c>
      <c r="I8" s="55" t="s">
        <v>114</v>
      </c>
      <c r="J8" s="55" t="s">
        <v>115</v>
      </c>
      <c r="K8" s="55" t="s">
        <v>116</v>
      </c>
      <c r="L8" s="55" t="s">
        <v>117</v>
      </c>
      <c r="M8" s="55" t="s">
        <v>118</v>
      </c>
      <c r="N8" s="55" t="s">
        <v>119</v>
      </c>
      <c r="O8" s="56" t="s">
        <v>120</v>
      </c>
      <c r="P8" s="57" t="s">
        <v>121</v>
      </c>
      <c r="Q8" s="57" t="s">
        <v>122</v>
      </c>
      <c r="R8" s="58">
        <v>26</v>
      </c>
      <c r="S8" s="57" t="s">
        <v>123</v>
      </c>
      <c r="T8" s="57" t="s">
        <v>124</v>
      </c>
      <c r="U8" s="58">
        <v>16635</v>
      </c>
      <c r="V8" s="58">
        <v>275</v>
      </c>
      <c r="W8" s="58">
        <v>1000</v>
      </c>
      <c r="X8" s="57" t="s">
        <v>124</v>
      </c>
      <c r="Y8" s="59">
        <v>203.3</v>
      </c>
      <c r="Z8" s="59">
        <v>320.3</v>
      </c>
      <c r="AA8" s="59">
        <v>155.30000000000001</v>
      </c>
      <c r="AB8" s="59">
        <v>122.6</v>
      </c>
      <c r="AC8" s="59">
        <v>187.7</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53</v>
      </c>
      <c r="BG8" s="59">
        <v>73.099999999999994</v>
      </c>
      <c r="BH8" s="59">
        <v>67.3</v>
      </c>
      <c r="BI8" s="59">
        <v>35</v>
      </c>
      <c r="BJ8" s="59">
        <v>56.3</v>
      </c>
      <c r="BK8" s="59">
        <v>6.5</v>
      </c>
      <c r="BL8" s="59">
        <v>-0.1</v>
      </c>
      <c r="BM8" s="59">
        <v>-9.8000000000000007</v>
      </c>
      <c r="BN8" s="59">
        <v>-25.9</v>
      </c>
      <c r="BO8" s="59">
        <v>-24.6</v>
      </c>
      <c r="BP8" s="56">
        <v>0.8</v>
      </c>
      <c r="BQ8" s="60">
        <v>77949</v>
      </c>
      <c r="BR8" s="60">
        <v>110258</v>
      </c>
      <c r="BS8" s="60">
        <v>69474</v>
      </c>
      <c r="BT8" s="61">
        <v>17434</v>
      </c>
      <c r="BU8" s="61">
        <v>47258</v>
      </c>
      <c r="BV8" s="60">
        <v>17384</v>
      </c>
      <c r="BW8" s="60">
        <v>16973</v>
      </c>
      <c r="BX8" s="60">
        <v>5206</v>
      </c>
      <c r="BY8" s="60">
        <v>2220</v>
      </c>
      <c r="BZ8" s="60">
        <v>3097</v>
      </c>
      <c r="CA8" s="58">
        <v>10906</v>
      </c>
      <c r="CB8" s="59" t="s">
        <v>117</v>
      </c>
      <c r="CC8" s="59" t="s">
        <v>117</v>
      </c>
      <c r="CD8" s="59" t="s">
        <v>117</v>
      </c>
      <c r="CE8" s="59" t="s">
        <v>117</v>
      </c>
      <c r="CF8" s="59" t="s">
        <v>117</v>
      </c>
      <c r="CG8" s="59" t="s">
        <v>117</v>
      </c>
      <c r="CH8" s="59" t="s">
        <v>117</v>
      </c>
      <c r="CI8" s="59" t="s">
        <v>117</v>
      </c>
      <c r="CJ8" s="59" t="s">
        <v>117</v>
      </c>
      <c r="CK8" s="59" t="s">
        <v>117</v>
      </c>
      <c r="CL8" s="56" t="s">
        <v>117</v>
      </c>
      <c r="CM8" s="58">
        <v>83</v>
      </c>
      <c r="CN8" s="58">
        <v>0</v>
      </c>
      <c r="CO8" s="59" t="s">
        <v>117</v>
      </c>
      <c r="CP8" s="59" t="s">
        <v>117</v>
      </c>
      <c r="CQ8" s="59" t="s">
        <v>117</v>
      </c>
      <c r="CR8" s="59" t="s">
        <v>117</v>
      </c>
      <c r="CS8" s="59" t="s">
        <v>117</v>
      </c>
      <c r="CT8" s="59" t="s">
        <v>117</v>
      </c>
      <c r="CU8" s="59" t="s">
        <v>117</v>
      </c>
      <c r="CV8" s="59" t="s">
        <v>117</v>
      </c>
      <c r="CW8" s="59" t="s">
        <v>117</v>
      </c>
      <c r="CX8" s="59" t="s">
        <v>117</v>
      </c>
      <c r="CY8" s="56" t="s">
        <v>117</v>
      </c>
      <c r="CZ8" s="59">
        <v>57.7</v>
      </c>
      <c r="DA8" s="59">
        <v>52.7</v>
      </c>
      <c r="DB8" s="59">
        <v>41.3</v>
      </c>
      <c r="DC8" s="59">
        <v>66.400000000000006</v>
      </c>
      <c r="DD8" s="59">
        <v>35.4</v>
      </c>
      <c r="DE8" s="59">
        <v>135.30000000000001</v>
      </c>
      <c r="DF8" s="59">
        <v>108.2</v>
      </c>
      <c r="DG8" s="59">
        <v>117.1</v>
      </c>
      <c r="DH8" s="59">
        <v>145.19999999999999</v>
      </c>
      <c r="DI8" s="59">
        <v>219.9</v>
      </c>
      <c r="DJ8" s="56">
        <v>99.8</v>
      </c>
      <c r="DK8" s="59">
        <v>95.3</v>
      </c>
      <c r="DL8" s="59">
        <v>97.1</v>
      </c>
      <c r="DM8" s="59">
        <v>101.8</v>
      </c>
      <c r="DN8" s="59">
        <v>73.8</v>
      </c>
      <c r="DO8" s="59">
        <v>70.900000000000006</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dcterms:created xsi:type="dcterms:W3CDTF">2022-12-09T03:29:28Z</dcterms:created>
  <dcterms:modified xsi:type="dcterms:W3CDTF">2023-02-01T03:34:41Z</dcterms:modified>
  <cp:category/>
</cp:coreProperties>
</file>