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1D\user$\116441\デスクトップ\"/>
    </mc:Choice>
  </mc:AlternateContent>
  <workbookProtection workbookAlgorithmName="SHA-512" workbookHashValue="oO8bHCfw64tdNtmLvxLDQkSry+1PyMaAmkh+cnoHMBrKsFdD4p5fW/PYsVwJQIpFLjG0YFr4juP60JKmiQU9XQ==" workbookSaltValue="q1cGtc5Fn7HLha6338+pS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<sst xmlns="http://schemas.openxmlformats.org/spreadsheetml/2006/main" count="262" uniqueCount="107">
  <si>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</si>
  <si>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</si>
  <si>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</si>
  <si>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</si>
  <si>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</si>
  <si>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</si>
  <si>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</si>
  <si>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</si>
  <si>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</si>
  <si>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</si>
  <si>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</si>
  <si>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</si>
  <si>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</si>
  <si>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</si>
  <si>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</si>
  <si>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</si>
  <si>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</si>
  <si>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</si>
  <si>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</si>
  <si>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</si>
  <si>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</si>
  <si>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</si>
  <si>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</si>
  <si>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</si>
  <si>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</si>
  <si>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</si>
  <si>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</si>
  <si>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</si>
  <si>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</si>
  <si>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</si>
  <si>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</si>
  <si>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</si>
  <si>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</si>
  <si>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</si>
  <si>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</si>
  <si>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</si>
  <si>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</si>
  <si>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</si>
  <si>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</si>
  <si>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</si>
  <si>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</si>
  <si>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</si>
  <si>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</si>
  <si>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</si>
  <si>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</si>
  <si>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</si>
  <si>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</si>
  <si>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</si>
  <si>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</si>
  <si>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</si>
  <si>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</si>
  <si>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</si>
  <si>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</si>
  <si>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</si>
  <si>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</si>
  <si>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</si>
  <si>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</si>
  <si>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</si>
  <si>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</si>
  <si>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</si>
  <si>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</si>
  <si>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</si>
  <si>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</si>
  <si>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</si>
  <si>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</si>
  <si>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</si>
  <si>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</si>
  <si>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</si>
  <si>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</si>
  <si>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</si>
  <si>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</si>
  <si>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</si>
  <si>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</si>
  <si>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</si>
  <si>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</si>
  <si>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</si>
  <si>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</si>
  <si>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</si>
  <si>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</si>
  <si>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</si>
  <si>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</si>
  <si>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</si>
  <si>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</si>
  <si>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</si>
  <si>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</si>
  <si>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</si>
  <si>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</si>
  <si>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</si>
  <si>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300004</t>
  </si>
  <si>
    <t>46</t>
  </si>
  <si>
    <t>02</t>
  </si>
  <si>
    <t>0</t>
  </si>
  <si>
    <t>000</t>
  </si>
  <si>
    <t>和歌山県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</si>
  <si>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</si>
  <si>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</si>
  <si>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</si>
  <si>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</si>
  <si>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</si>
  <si>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</si>
  <si>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</si>
  <si>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</si>
  <si>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</si>
  <si>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</si>
  <si>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累積欠損金及び企業債残高がないこと、流動比率が全国平均より高いこと並びに経常収支比率が100％を超えていることなどから、経営の健全性が保たれている。なお、流動比率の数値に変動がみられるが、これは、年度末の工事費の支払いが当年度になるか翌年度になるかの違いによるものである。また、</t>
    </r>
    <r>
      <rPr>
        <sz val="11"/>
        <rFont val="ＭＳ ゴシック"/>
        <family val="3"/>
        <charset val="128"/>
      </rPr>
      <t>平成29年度から令和元年度までの経常収支比率が僅かに全国平均を下回っているが、これは、施設の老朽化対策工事及び耐震化対策工事による固定資産除却費増によるものである。</t>
    </r>
    <r>
      <rPr>
        <sz val="11"/>
        <color theme="1"/>
        <rFont val="ＭＳ ゴシック"/>
        <family val="3"/>
        <charset val="128"/>
      </rPr>
      <t xml:space="preserve">
　一方で、料金回収率が全国平均を下回っていることから、料金改定を検討し経営改善を図る必要がある。また、契約率及び施設利用率についても全国平均を下回っていることから、新規ユーザを開拓し、施設運用の効率化と契約率の向上を図る必要がある。</t>
    </r>
    <rPh sb="34" eb="35">
      <t>ナラ</t>
    </rPh>
    <rPh sb="61" eb="63">
      <t>ケイエイ</t>
    </rPh>
    <rPh sb="68" eb="69">
      <t>タモ</t>
    </rPh>
    <rPh sb="86" eb="88">
      <t>ヘンドウ</t>
    </rPh>
    <rPh sb="111" eb="114">
      <t>トウネンド</t>
    </rPh>
    <rPh sb="118" eb="121">
      <t>ヨクネンド</t>
    </rPh>
    <rPh sb="126" eb="127">
      <t>チガ</t>
    </rPh>
    <rPh sb="144" eb="146">
      <t>ネンド</t>
    </rPh>
    <rPh sb="148" eb="150">
      <t>レイワ</t>
    </rPh>
    <rPh sb="150" eb="151">
      <t>ガン</t>
    </rPh>
    <rPh sb="163" eb="164">
      <t>ワズ</t>
    </rPh>
    <rPh sb="166" eb="168">
      <t>ゼンコク</t>
    </rPh>
    <rPh sb="168" eb="170">
      <t>ヘイキン</t>
    </rPh>
    <rPh sb="171" eb="173">
      <t>シタマワ</t>
    </rPh>
    <rPh sb="224" eb="226">
      <t>イッポウ</t>
    </rPh>
    <rPh sb="228" eb="230">
      <t>リョウキン</t>
    </rPh>
    <rPh sb="230" eb="233">
      <t>カイシュウリツ</t>
    </rPh>
    <rPh sb="234" eb="236">
      <t>ゼンコク</t>
    </rPh>
    <rPh sb="236" eb="238">
      <t>ヘイキン</t>
    </rPh>
    <rPh sb="239" eb="241">
      <t>シタマワ</t>
    </rPh>
    <rPh sb="250" eb="252">
      <t>リョウキン</t>
    </rPh>
    <rPh sb="252" eb="254">
      <t>カイテイ</t>
    </rPh>
    <rPh sb="255" eb="257">
      <t>ケントウ</t>
    </rPh>
    <rPh sb="258" eb="260">
      <t>ケイエイ</t>
    </rPh>
    <rPh sb="260" eb="262">
      <t>カイゼン</t>
    </rPh>
    <rPh sb="263" eb="264">
      <t>ハカ</t>
    </rPh>
    <rPh sb="265" eb="267">
      <t>ヒツヨウ</t>
    </rPh>
    <rPh sb="311" eb="313">
      <t>カイタク</t>
    </rPh>
    <rPh sb="315" eb="317">
      <t>シセツ</t>
    </rPh>
    <rPh sb="317" eb="319">
      <t>ウンヨウ</t>
    </rPh>
    <rPh sb="320" eb="323">
      <t>コウリツカ</t>
    </rPh>
    <rPh sb="324" eb="327">
      <t>ケイヤクリツ</t>
    </rPh>
    <rPh sb="328" eb="330">
      <t>コウジョウ</t>
    </rPh>
    <rPh sb="331" eb="332">
      <t>ハカ</t>
    </rPh>
    <rPh sb="333" eb="335">
      <t>ヒツヨウ</t>
    </rPh>
    <phoneticPr fontId="5"/>
  </si>
  <si>
    <t>　有形固定資産減価償却比率が高く、管路経年化率も高いことから、施設の老朽化が進んでいるため、各事業における施設の重要度、経過年数及び健全性に財源の確保などを勘案し、計画的に施設の更新・強靱化・長寿命化を実施する必要がある。
　なお、令和2年度の管路更新率の数値は、平成29年度から実施していた施設更新工事が完了したことに伴うものである。</t>
    <rPh sb="14" eb="15">
      <t>タカ</t>
    </rPh>
    <rPh sb="24" eb="25">
      <t>タカ</t>
    </rPh>
    <rPh sb="31" eb="33">
      <t>シセツ</t>
    </rPh>
    <rPh sb="53" eb="55">
      <t>シセツ</t>
    </rPh>
    <rPh sb="64" eb="65">
      <t>オヨ</t>
    </rPh>
    <rPh sb="70" eb="72">
      <t>ザイゲン</t>
    </rPh>
    <rPh sb="73" eb="75">
      <t>カクホ</t>
    </rPh>
    <rPh sb="78" eb="80">
      <t>カンアン</t>
    </rPh>
    <rPh sb="82" eb="85">
      <t>ケイカクテキ</t>
    </rPh>
    <rPh sb="86" eb="88">
      <t>シセツ</t>
    </rPh>
    <rPh sb="89" eb="91">
      <t>コウシン</t>
    </rPh>
    <rPh sb="92" eb="94">
      <t>キョウジン</t>
    </rPh>
    <rPh sb="94" eb="95">
      <t>バ</t>
    </rPh>
    <rPh sb="96" eb="99">
      <t>チョウジュミョウ</t>
    </rPh>
    <rPh sb="99" eb="100">
      <t>バ</t>
    </rPh>
    <rPh sb="116" eb="118">
      <t>レイワ</t>
    </rPh>
    <rPh sb="119" eb="121">
      <t>ネンド</t>
    </rPh>
    <rPh sb="122" eb="124">
      <t>カンロ</t>
    </rPh>
    <rPh sb="124" eb="126">
      <t>コウシン</t>
    </rPh>
    <rPh sb="126" eb="127">
      <t>リツ</t>
    </rPh>
    <rPh sb="128" eb="130">
      <t>スウチ</t>
    </rPh>
    <rPh sb="140" eb="142">
      <t>ジッシ</t>
    </rPh>
    <rPh sb="148" eb="150">
      <t>コウシン</t>
    </rPh>
    <rPh sb="153" eb="155">
      <t>カンリョウ</t>
    </rPh>
    <rPh sb="160" eb="161">
      <t>トモナ</t>
    </rPh>
    <phoneticPr fontId="5"/>
  </si>
  <si>
    <t>　現在、経営は安定しているが、今後も健全な経営を続けるため、施設の更新・強靱化・長寿命化の大規模投資を計画的に実施するとともに資産維持費の導入も含めた料金改定を検討していく。
　また、施設利用率を高めるよう新規ユーザの獲得に向けた取り組みを行っていく。</t>
    <rPh sb="1" eb="3">
      <t>ゲンザイ</t>
    </rPh>
    <rPh sb="4" eb="6">
      <t>ケイエイ</t>
    </rPh>
    <rPh sb="7" eb="9">
      <t>アンテイ</t>
    </rPh>
    <rPh sb="15" eb="17">
      <t>コンゴ</t>
    </rPh>
    <rPh sb="18" eb="20">
      <t>ケンゼン</t>
    </rPh>
    <rPh sb="24" eb="25">
      <t>ツヅ</t>
    </rPh>
    <rPh sb="30" eb="32">
      <t>シセツ</t>
    </rPh>
    <rPh sb="33" eb="35">
      <t>コウシン</t>
    </rPh>
    <rPh sb="36" eb="39">
      <t>キョウジンカ</t>
    </rPh>
    <rPh sb="40" eb="43">
      <t>チョウジュミョウ</t>
    </rPh>
    <rPh sb="43" eb="44">
      <t>バ</t>
    </rPh>
    <rPh sb="45" eb="48">
      <t>ダイキボ</t>
    </rPh>
    <rPh sb="48" eb="50">
      <t>トウシ</t>
    </rPh>
    <rPh sb="63" eb="65">
      <t>シサン</t>
    </rPh>
    <rPh sb="65" eb="67">
      <t>イジ</t>
    </rPh>
    <rPh sb="67" eb="68">
      <t>ヒ</t>
    </rPh>
    <rPh sb="69" eb="71">
      <t>ドウニュウ</t>
    </rPh>
    <rPh sb="72" eb="73">
      <t>フク</t>
    </rPh>
    <rPh sb="80" eb="82">
      <t>ケントウ</t>
    </rPh>
    <rPh sb="92" eb="94">
      <t>シセツ</t>
    </rPh>
    <rPh sb="94" eb="97">
      <t>リヨウリツ</t>
    </rPh>
    <rPh sb="98" eb="99">
      <t>タカ</t>
    </rPh>
    <rPh sb="109" eb="111">
      <t>カクトク</t>
    </rPh>
    <rPh sb="112" eb="113">
      <t>ム</t>
    </rPh>
    <rPh sb="115" eb="116">
      <t>ト</t>
    </rPh>
    <rPh sb="117" eb="118">
      <t>ク</t>
    </rPh>
    <rPh sb="120" eb="12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</si>
</sst>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63.78</c:v>
                </c:pt>
                <c:pt idx="1">
                  <c:v>62.91</c:v>
                </c:pt>
                <c:pt idx="2">
                  <c:v>63.62</c:v>
                </c:pt>
                <c:pt idx="3">
                  <c:v>62.71</c:v>
                </c:pt>
                <c:pt idx="4">
                  <c:v>64.53</c:v>
                </c:pt>
              </c:numCache>
            </c:numRef>
          </c:val>
          <c:extLst>
            <c:ext xmlns:c16="http://schemas.microsoft.com/office/drawing/2014/chart" uri="{C3380CC4-5D6E-409C-BE32-E72D297353CC}">
              <c16:uniqueId val="{00000000-3651-4765-955E-C7D0B84FC3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3651-4765-955E-C7D0B84FC3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A6-424A-AD9C-74AC2B6074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8AA6-424A-AD9C-74AC2B6074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117.12</c:v>
                </c:pt>
                <c:pt idx="1">
                  <c:v>115.23</c:v>
                </c:pt>
                <c:pt idx="2">
                  <c:v>112.15</c:v>
                </c:pt>
                <c:pt idx="3">
                  <c:v>126.23</c:v>
                </c:pt>
                <c:pt idx="4">
                  <c:v>129.33000000000001</c:v>
                </c:pt>
              </c:numCache>
            </c:numRef>
          </c:val>
          <c:extLst>
            <c:ext xmlns:c16="http://schemas.microsoft.com/office/drawing/2014/chart" uri="{C3380CC4-5D6E-409C-BE32-E72D297353CC}">
              <c16:uniqueId val="{00000000-CC10-4419-8070-564C1662B9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CC10-4419-8070-564C1662B9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73.98</c:v>
                </c:pt>
                <c:pt idx="1">
                  <c:v>70.22</c:v>
                </c:pt>
                <c:pt idx="2">
                  <c:v>70.22</c:v>
                </c:pt>
                <c:pt idx="3">
                  <c:v>68</c:v>
                </c:pt>
                <c:pt idx="4">
                  <c:v>69.45</c:v>
                </c:pt>
              </c:numCache>
            </c:numRef>
          </c:val>
          <c:extLst>
            <c:ext xmlns:c16="http://schemas.microsoft.com/office/drawing/2014/chart" uri="{C3380CC4-5D6E-409C-BE32-E72D297353CC}">
              <c16:uniqueId val="{00000000-CB31-4F3A-A515-EFE86FBE9D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CB31-4F3A-A515-EFE86FBE9D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7.59</c:v>
                </c:pt>
                <c:pt idx="4">
                  <c:v>0</c:v>
                </c:pt>
              </c:numCache>
            </c:numRef>
          </c:val>
          <c:extLst>
            <c:ext xmlns:c16="http://schemas.microsoft.com/office/drawing/2014/chart" uri="{C3380CC4-5D6E-409C-BE32-E72D297353CC}">
              <c16:uniqueId val="{00000000-0D5B-4A81-B62A-0C43E7E743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0D5B-4A81-B62A-0C43E7E743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1584.77</c:v>
                </c:pt>
                <c:pt idx="1">
                  <c:v>889.62</c:v>
                </c:pt>
                <c:pt idx="2">
                  <c:v>3811.55</c:v>
                </c:pt>
                <c:pt idx="3">
                  <c:v>5930.47</c:v>
                </c:pt>
                <c:pt idx="4">
                  <c:v>2255.81</c:v>
                </c:pt>
              </c:numCache>
            </c:numRef>
          </c:val>
          <c:extLst>
            <c:ext xmlns:c16="http://schemas.microsoft.com/office/drawing/2014/chart" uri="{C3380CC4-5D6E-409C-BE32-E72D297353CC}">
              <c16:uniqueId val="{00000000-B6F0-422A-8016-A201022349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B6F0-422A-8016-A201022349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78-4305-A247-927104256C2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4178-4305-A247-927104256C2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103.41</c:v>
                </c:pt>
                <c:pt idx="1">
                  <c:v>100.41</c:v>
                </c:pt>
                <c:pt idx="2">
                  <c:v>95</c:v>
                </c:pt>
                <c:pt idx="3">
                  <c:v>103.46</c:v>
                </c:pt>
                <c:pt idx="4">
                  <c:v>104.86</c:v>
                </c:pt>
              </c:numCache>
            </c:numRef>
          </c:val>
          <c:extLst>
            <c:ext xmlns:c16="http://schemas.microsoft.com/office/drawing/2014/chart" uri="{C3380CC4-5D6E-409C-BE32-E72D297353CC}">
              <c16:uniqueId val="{00000000-D927-42C4-8199-1FAA154F61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D927-42C4-8199-1FAA154F61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9.77</c:v>
                </c:pt>
                <c:pt idx="1">
                  <c:v>10.07</c:v>
                </c:pt>
                <c:pt idx="2">
                  <c:v>10.64</c:v>
                </c:pt>
                <c:pt idx="3">
                  <c:v>9.73</c:v>
                </c:pt>
                <c:pt idx="4">
                  <c:v>9.6199999999999992</c:v>
                </c:pt>
              </c:numCache>
            </c:numRef>
          </c:val>
          <c:extLst>
            <c:ext xmlns:c16="http://schemas.microsoft.com/office/drawing/2014/chart" uri="{C3380CC4-5D6E-409C-BE32-E72D297353CC}">
              <c16:uniqueId val="{00000000-63F4-4F24-897E-FF9C34B7A3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63F4-4F24-897E-FF9C34B7A3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51</c:v>
                </c:pt>
                <c:pt idx="1">
                  <c:v>53.72</c:v>
                </c:pt>
                <c:pt idx="2">
                  <c:v>52.13</c:v>
                </c:pt>
                <c:pt idx="3">
                  <c:v>49.73</c:v>
                </c:pt>
                <c:pt idx="4">
                  <c:v>50.3</c:v>
                </c:pt>
              </c:numCache>
            </c:numRef>
          </c:val>
          <c:extLst>
            <c:ext xmlns:c16="http://schemas.microsoft.com/office/drawing/2014/chart" uri="{C3380CC4-5D6E-409C-BE32-E72D297353CC}">
              <c16:uniqueId val="{00000000-919B-4598-9D7C-268F4F8B6F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919B-4598-9D7C-268F4F8B6F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70.150000000000006</c:v>
                </c:pt>
                <c:pt idx="1">
                  <c:v>69.91</c:v>
                </c:pt>
                <c:pt idx="2">
                  <c:v>68.38</c:v>
                </c:pt>
                <c:pt idx="3">
                  <c:v>67.89</c:v>
                </c:pt>
                <c:pt idx="4">
                  <c:v>67.89</c:v>
                </c:pt>
              </c:numCache>
            </c:numRef>
          </c:val>
          <c:extLst>
            <c:ext xmlns:c16="http://schemas.microsoft.com/office/drawing/2014/chart" uri="{C3380CC4-5D6E-409C-BE32-E72D297353CC}">
              <c16:uniqueId val="{00000000-BB7C-4255-9514-28108D2AD4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BB7C-4255-9514-28108D2AD4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NE6" zoomScaleNormal="100" workbookViewId="0">
      <selection activeCell="TC52" sqref="TC5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和歌山県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227860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114606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96.7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154700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117.12</v>
      </c>
      <c r="Y32" s="90"/>
      <c r="Z32" s="90"/>
      <c r="AA32" s="90"/>
      <c r="AB32" s="90"/>
      <c r="AC32" s="90"/>
      <c r="AD32" s="90"/>
      <c r="AE32" s="90"/>
      <c r="AF32" s="90"/>
      <c r="AG32" s="90"/>
      <c r="AH32" s="90"/>
      <c r="AI32" s="90"/>
      <c r="AJ32" s="90"/>
      <c r="AK32" s="90"/>
      <c r="AL32" s="90"/>
      <c r="AM32" s="90"/>
      <c r="AN32" s="90"/>
      <c r="AO32" s="90"/>
      <c r="AP32" s="90"/>
      <c r="AQ32" s="91"/>
      <c r="AR32" s="89">
        <f>データ!U6</f>
        <v>115.23</v>
      </c>
      <c r="AS32" s="90"/>
      <c r="AT32" s="90"/>
      <c r="AU32" s="90"/>
      <c r="AV32" s="90"/>
      <c r="AW32" s="90"/>
      <c r="AX32" s="90"/>
      <c r="AY32" s="90"/>
      <c r="AZ32" s="90"/>
      <c r="BA32" s="90"/>
      <c r="BB32" s="90"/>
      <c r="BC32" s="90"/>
      <c r="BD32" s="90"/>
      <c r="BE32" s="90"/>
      <c r="BF32" s="90"/>
      <c r="BG32" s="90"/>
      <c r="BH32" s="90"/>
      <c r="BI32" s="90"/>
      <c r="BJ32" s="90"/>
      <c r="BK32" s="91"/>
      <c r="BL32" s="89">
        <f>データ!V6</f>
        <v>112.15</v>
      </c>
      <c r="BM32" s="90"/>
      <c r="BN32" s="90"/>
      <c r="BO32" s="90"/>
      <c r="BP32" s="90"/>
      <c r="BQ32" s="90"/>
      <c r="BR32" s="90"/>
      <c r="BS32" s="90"/>
      <c r="BT32" s="90"/>
      <c r="BU32" s="90"/>
      <c r="BV32" s="90"/>
      <c r="BW32" s="90"/>
      <c r="BX32" s="90"/>
      <c r="BY32" s="90"/>
      <c r="BZ32" s="90"/>
      <c r="CA32" s="90"/>
      <c r="CB32" s="90"/>
      <c r="CC32" s="90"/>
      <c r="CD32" s="90"/>
      <c r="CE32" s="91"/>
      <c r="CF32" s="89">
        <f>データ!W6</f>
        <v>126.23</v>
      </c>
      <c r="CG32" s="90"/>
      <c r="CH32" s="90"/>
      <c r="CI32" s="90"/>
      <c r="CJ32" s="90"/>
      <c r="CK32" s="90"/>
      <c r="CL32" s="90"/>
      <c r="CM32" s="90"/>
      <c r="CN32" s="90"/>
      <c r="CO32" s="90"/>
      <c r="CP32" s="90"/>
      <c r="CQ32" s="90"/>
      <c r="CR32" s="90"/>
      <c r="CS32" s="90"/>
      <c r="CT32" s="90"/>
      <c r="CU32" s="90"/>
      <c r="CV32" s="90"/>
      <c r="CW32" s="90"/>
      <c r="CX32" s="90"/>
      <c r="CY32" s="91"/>
      <c r="CZ32" s="89">
        <f>データ!X6</f>
        <v>129.33000000000001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1584.77</v>
      </c>
      <c r="JM32" s="90"/>
      <c r="JN32" s="90"/>
      <c r="JO32" s="90"/>
      <c r="JP32" s="90"/>
      <c r="JQ32" s="90"/>
      <c r="JR32" s="90"/>
      <c r="JS32" s="90"/>
      <c r="JT32" s="90"/>
      <c r="JU32" s="90"/>
      <c r="JV32" s="90"/>
      <c r="JW32" s="90"/>
      <c r="JX32" s="90"/>
      <c r="JY32" s="90"/>
      <c r="JZ32" s="90"/>
      <c r="KA32" s="90"/>
      <c r="KB32" s="90"/>
      <c r="KC32" s="90"/>
      <c r="KD32" s="90"/>
      <c r="KE32" s="91"/>
      <c r="KF32" s="89">
        <f>データ!AQ6</f>
        <v>889.62</v>
      </c>
      <c r="KG32" s="90"/>
      <c r="KH32" s="90"/>
      <c r="KI32" s="90"/>
      <c r="KJ32" s="90"/>
      <c r="KK32" s="90"/>
      <c r="KL32" s="90"/>
      <c r="KM32" s="90"/>
      <c r="KN32" s="90"/>
      <c r="KO32" s="90"/>
      <c r="KP32" s="90"/>
      <c r="KQ32" s="90"/>
      <c r="KR32" s="90"/>
      <c r="KS32" s="90"/>
      <c r="KT32" s="90"/>
      <c r="KU32" s="90"/>
      <c r="KV32" s="90"/>
      <c r="KW32" s="90"/>
      <c r="KX32" s="90"/>
      <c r="KY32" s="91"/>
      <c r="KZ32" s="89">
        <f>データ!AR6</f>
        <v>3811.55</v>
      </c>
      <c r="LA32" s="90"/>
      <c r="LB32" s="90"/>
      <c r="LC32" s="90"/>
      <c r="LD32" s="90"/>
      <c r="LE32" s="90"/>
      <c r="LF32" s="90"/>
      <c r="LG32" s="90"/>
      <c r="LH32" s="90"/>
      <c r="LI32" s="90"/>
      <c r="LJ32" s="90"/>
      <c r="LK32" s="90"/>
      <c r="LL32" s="90"/>
      <c r="LM32" s="90"/>
      <c r="LN32" s="90"/>
      <c r="LO32" s="90"/>
      <c r="LP32" s="90"/>
      <c r="LQ32" s="90"/>
      <c r="LR32" s="90"/>
      <c r="LS32" s="91"/>
      <c r="LT32" s="89">
        <f>データ!AS6</f>
        <v>5930.47</v>
      </c>
      <c r="LU32" s="90"/>
      <c r="LV32" s="90"/>
      <c r="LW32" s="90"/>
      <c r="LX32" s="90"/>
      <c r="LY32" s="90"/>
      <c r="LZ32" s="90"/>
      <c r="MA32" s="90"/>
      <c r="MB32" s="90"/>
      <c r="MC32" s="90"/>
      <c r="MD32" s="90"/>
      <c r="ME32" s="90"/>
      <c r="MF32" s="90"/>
      <c r="MG32" s="90"/>
      <c r="MH32" s="90"/>
      <c r="MI32" s="90"/>
      <c r="MJ32" s="90"/>
      <c r="MK32" s="90"/>
      <c r="ML32" s="90"/>
      <c r="MM32" s="91"/>
      <c r="MN32" s="89">
        <f>データ!AT6</f>
        <v>2255.81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103.41</v>
      </c>
      <c r="Y55" s="90"/>
      <c r="Z55" s="90"/>
      <c r="AA55" s="90"/>
      <c r="AB55" s="90"/>
      <c r="AC55" s="90"/>
      <c r="AD55" s="90"/>
      <c r="AE55" s="90"/>
      <c r="AF55" s="90"/>
      <c r="AG55" s="90"/>
      <c r="AH55" s="90"/>
      <c r="AI55" s="90"/>
      <c r="AJ55" s="90"/>
      <c r="AK55" s="90"/>
      <c r="AL55" s="90"/>
      <c r="AM55" s="90"/>
      <c r="AN55" s="90"/>
      <c r="AO55" s="90"/>
      <c r="AP55" s="90"/>
      <c r="AQ55" s="91"/>
      <c r="AR55" s="89">
        <f>データ!BM6</f>
        <v>100.41</v>
      </c>
      <c r="AS55" s="90"/>
      <c r="AT55" s="90"/>
      <c r="AU55" s="90"/>
      <c r="AV55" s="90"/>
      <c r="AW55" s="90"/>
      <c r="AX55" s="90"/>
      <c r="AY55" s="90"/>
      <c r="AZ55" s="90"/>
      <c r="BA55" s="90"/>
      <c r="BB55" s="90"/>
      <c r="BC55" s="90"/>
      <c r="BD55" s="90"/>
      <c r="BE55" s="90"/>
      <c r="BF55" s="90"/>
      <c r="BG55" s="90"/>
      <c r="BH55" s="90"/>
      <c r="BI55" s="90"/>
      <c r="BJ55" s="90"/>
      <c r="BK55" s="91"/>
      <c r="BL55" s="89">
        <f>データ!BN6</f>
        <v>95</v>
      </c>
      <c r="BM55" s="90"/>
      <c r="BN55" s="90"/>
      <c r="BO55" s="90"/>
      <c r="BP55" s="90"/>
      <c r="BQ55" s="90"/>
      <c r="BR55" s="90"/>
      <c r="BS55" s="90"/>
      <c r="BT55" s="90"/>
      <c r="BU55" s="90"/>
      <c r="BV55" s="90"/>
      <c r="BW55" s="90"/>
      <c r="BX55" s="90"/>
      <c r="BY55" s="90"/>
      <c r="BZ55" s="90"/>
      <c r="CA55" s="90"/>
      <c r="CB55" s="90"/>
      <c r="CC55" s="90"/>
      <c r="CD55" s="90"/>
      <c r="CE55" s="91"/>
      <c r="CF55" s="89">
        <f>データ!BO6</f>
        <v>103.46</v>
      </c>
      <c r="CG55" s="90"/>
      <c r="CH55" s="90"/>
      <c r="CI55" s="90"/>
      <c r="CJ55" s="90"/>
      <c r="CK55" s="90"/>
      <c r="CL55" s="90"/>
      <c r="CM55" s="90"/>
      <c r="CN55" s="90"/>
      <c r="CO55" s="90"/>
      <c r="CP55" s="90"/>
      <c r="CQ55" s="90"/>
      <c r="CR55" s="90"/>
      <c r="CS55" s="90"/>
      <c r="CT55" s="90"/>
      <c r="CU55" s="90"/>
      <c r="CV55" s="90"/>
      <c r="CW55" s="90"/>
      <c r="CX55" s="90"/>
      <c r="CY55" s="91"/>
      <c r="CZ55" s="89">
        <f>データ!BP6</f>
        <v>104.86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9.77</v>
      </c>
      <c r="ES55" s="90"/>
      <c r="ET55" s="90"/>
      <c r="EU55" s="90"/>
      <c r="EV55" s="90"/>
      <c r="EW55" s="90"/>
      <c r="EX55" s="90"/>
      <c r="EY55" s="90"/>
      <c r="EZ55" s="90"/>
      <c r="FA55" s="90"/>
      <c r="FB55" s="90"/>
      <c r="FC55" s="90"/>
      <c r="FD55" s="90"/>
      <c r="FE55" s="90"/>
      <c r="FF55" s="90"/>
      <c r="FG55" s="90"/>
      <c r="FH55" s="90"/>
      <c r="FI55" s="90"/>
      <c r="FJ55" s="90"/>
      <c r="FK55" s="91"/>
      <c r="FL55" s="89">
        <f>データ!BX6</f>
        <v>10.07</v>
      </c>
      <c r="FM55" s="90"/>
      <c r="FN55" s="90"/>
      <c r="FO55" s="90"/>
      <c r="FP55" s="90"/>
      <c r="FQ55" s="90"/>
      <c r="FR55" s="90"/>
      <c r="FS55" s="90"/>
      <c r="FT55" s="90"/>
      <c r="FU55" s="90"/>
      <c r="FV55" s="90"/>
      <c r="FW55" s="90"/>
      <c r="FX55" s="90"/>
      <c r="FY55" s="90"/>
      <c r="FZ55" s="90"/>
      <c r="GA55" s="90"/>
      <c r="GB55" s="90"/>
      <c r="GC55" s="90"/>
      <c r="GD55" s="90"/>
      <c r="GE55" s="91"/>
      <c r="GF55" s="89">
        <f>データ!BY6</f>
        <v>10.64</v>
      </c>
      <c r="GG55" s="90"/>
      <c r="GH55" s="90"/>
      <c r="GI55" s="90"/>
      <c r="GJ55" s="90"/>
      <c r="GK55" s="90"/>
      <c r="GL55" s="90"/>
      <c r="GM55" s="90"/>
      <c r="GN55" s="90"/>
      <c r="GO55" s="90"/>
      <c r="GP55" s="90"/>
      <c r="GQ55" s="90"/>
      <c r="GR55" s="90"/>
      <c r="GS55" s="90"/>
      <c r="GT55" s="90"/>
      <c r="GU55" s="90"/>
      <c r="GV55" s="90"/>
      <c r="GW55" s="90"/>
      <c r="GX55" s="90"/>
      <c r="GY55" s="91"/>
      <c r="GZ55" s="89">
        <f>データ!BZ6</f>
        <v>9.73</v>
      </c>
      <c r="HA55" s="90"/>
      <c r="HB55" s="90"/>
      <c r="HC55" s="90"/>
      <c r="HD55" s="90"/>
      <c r="HE55" s="90"/>
      <c r="HF55" s="90"/>
      <c r="HG55" s="90"/>
      <c r="HH55" s="90"/>
      <c r="HI55" s="90"/>
      <c r="HJ55" s="90"/>
      <c r="HK55" s="90"/>
      <c r="HL55" s="90"/>
      <c r="HM55" s="90"/>
      <c r="HN55" s="90"/>
      <c r="HO55" s="90"/>
      <c r="HP55" s="90"/>
      <c r="HQ55" s="90"/>
      <c r="HR55" s="90"/>
      <c r="HS55" s="91"/>
      <c r="HT55" s="89">
        <f>データ!CA6</f>
        <v>9.6199999999999992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51</v>
      </c>
      <c r="JM55" s="90"/>
      <c r="JN55" s="90"/>
      <c r="JO55" s="90"/>
      <c r="JP55" s="90"/>
      <c r="JQ55" s="90"/>
      <c r="JR55" s="90"/>
      <c r="JS55" s="90"/>
      <c r="JT55" s="90"/>
      <c r="JU55" s="90"/>
      <c r="JV55" s="90"/>
      <c r="JW55" s="90"/>
      <c r="JX55" s="90"/>
      <c r="JY55" s="90"/>
      <c r="JZ55" s="90"/>
      <c r="KA55" s="90"/>
      <c r="KB55" s="90"/>
      <c r="KC55" s="90"/>
      <c r="KD55" s="90"/>
      <c r="KE55" s="91"/>
      <c r="KF55" s="89">
        <f>データ!CI6</f>
        <v>53.72</v>
      </c>
      <c r="KG55" s="90"/>
      <c r="KH55" s="90"/>
      <c r="KI55" s="90"/>
      <c r="KJ55" s="90"/>
      <c r="KK55" s="90"/>
      <c r="KL55" s="90"/>
      <c r="KM55" s="90"/>
      <c r="KN55" s="90"/>
      <c r="KO55" s="90"/>
      <c r="KP55" s="90"/>
      <c r="KQ55" s="90"/>
      <c r="KR55" s="90"/>
      <c r="KS55" s="90"/>
      <c r="KT55" s="90"/>
      <c r="KU55" s="90"/>
      <c r="KV55" s="90"/>
      <c r="KW55" s="90"/>
      <c r="KX55" s="90"/>
      <c r="KY55" s="91"/>
      <c r="KZ55" s="89">
        <f>データ!CJ6</f>
        <v>52.13</v>
      </c>
      <c r="LA55" s="90"/>
      <c r="LB55" s="90"/>
      <c r="LC55" s="90"/>
      <c r="LD55" s="90"/>
      <c r="LE55" s="90"/>
      <c r="LF55" s="90"/>
      <c r="LG55" s="90"/>
      <c r="LH55" s="90"/>
      <c r="LI55" s="90"/>
      <c r="LJ55" s="90"/>
      <c r="LK55" s="90"/>
      <c r="LL55" s="90"/>
      <c r="LM55" s="90"/>
      <c r="LN55" s="90"/>
      <c r="LO55" s="90"/>
      <c r="LP55" s="90"/>
      <c r="LQ55" s="90"/>
      <c r="LR55" s="90"/>
      <c r="LS55" s="91"/>
      <c r="LT55" s="89">
        <f>データ!CK6</f>
        <v>49.73</v>
      </c>
      <c r="LU55" s="90"/>
      <c r="LV55" s="90"/>
      <c r="LW55" s="90"/>
      <c r="LX55" s="90"/>
      <c r="LY55" s="90"/>
      <c r="LZ55" s="90"/>
      <c r="MA55" s="90"/>
      <c r="MB55" s="90"/>
      <c r="MC55" s="90"/>
      <c r="MD55" s="90"/>
      <c r="ME55" s="90"/>
      <c r="MF55" s="90"/>
      <c r="MG55" s="90"/>
      <c r="MH55" s="90"/>
      <c r="MI55" s="90"/>
      <c r="MJ55" s="90"/>
      <c r="MK55" s="90"/>
      <c r="ML55" s="90"/>
      <c r="MM55" s="91"/>
      <c r="MN55" s="89">
        <f>データ!CL6</f>
        <v>50.3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70.150000000000006</v>
      </c>
      <c r="OG55" s="90"/>
      <c r="OH55" s="90"/>
      <c r="OI55" s="90"/>
      <c r="OJ55" s="90"/>
      <c r="OK55" s="90"/>
      <c r="OL55" s="90"/>
      <c r="OM55" s="90"/>
      <c r="ON55" s="90"/>
      <c r="OO55" s="90"/>
      <c r="OP55" s="90"/>
      <c r="OQ55" s="90"/>
      <c r="OR55" s="90"/>
      <c r="OS55" s="90"/>
      <c r="OT55" s="90"/>
      <c r="OU55" s="90"/>
      <c r="OV55" s="90"/>
      <c r="OW55" s="90"/>
      <c r="OX55" s="90"/>
      <c r="OY55" s="91"/>
      <c r="OZ55" s="89">
        <f>データ!CT6</f>
        <v>69.91</v>
      </c>
      <c r="PA55" s="90"/>
      <c r="PB55" s="90"/>
      <c r="PC55" s="90"/>
      <c r="PD55" s="90"/>
      <c r="PE55" s="90"/>
      <c r="PF55" s="90"/>
      <c r="PG55" s="90"/>
      <c r="PH55" s="90"/>
      <c r="PI55" s="90"/>
      <c r="PJ55" s="90"/>
      <c r="PK55" s="90"/>
      <c r="PL55" s="90"/>
      <c r="PM55" s="90"/>
      <c r="PN55" s="90"/>
      <c r="PO55" s="90"/>
      <c r="PP55" s="90"/>
      <c r="PQ55" s="90"/>
      <c r="PR55" s="90"/>
      <c r="PS55" s="91"/>
      <c r="PT55" s="89">
        <f>データ!CU6</f>
        <v>68.38</v>
      </c>
      <c r="PU55" s="90"/>
      <c r="PV55" s="90"/>
      <c r="PW55" s="90"/>
      <c r="PX55" s="90"/>
      <c r="PY55" s="90"/>
      <c r="PZ55" s="90"/>
      <c r="QA55" s="90"/>
      <c r="QB55" s="90"/>
      <c r="QC55" s="90"/>
      <c r="QD55" s="90"/>
      <c r="QE55" s="90"/>
      <c r="QF55" s="90"/>
      <c r="QG55" s="90"/>
      <c r="QH55" s="90"/>
      <c r="QI55" s="90"/>
      <c r="QJ55" s="90"/>
      <c r="QK55" s="90"/>
      <c r="QL55" s="90"/>
      <c r="QM55" s="91"/>
      <c r="QN55" s="89">
        <f>データ!CV6</f>
        <v>67.89</v>
      </c>
      <c r="QO55" s="90"/>
      <c r="QP55" s="90"/>
      <c r="QQ55" s="90"/>
      <c r="QR55" s="90"/>
      <c r="QS55" s="90"/>
      <c r="QT55" s="90"/>
      <c r="QU55" s="90"/>
      <c r="QV55" s="90"/>
      <c r="QW55" s="90"/>
      <c r="QX55" s="90"/>
      <c r="QY55" s="90"/>
      <c r="QZ55" s="90"/>
      <c r="RA55" s="90"/>
      <c r="RB55" s="90"/>
      <c r="RC55" s="90"/>
      <c r="RD55" s="90"/>
      <c r="RE55" s="90"/>
      <c r="RF55" s="90"/>
      <c r="RG55" s="91"/>
      <c r="RH55" s="89">
        <f>データ!CW6</f>
        <v>67.89</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63.78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62.91</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63.62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62.71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64.53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73.98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70.22</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70.22</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68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69.45</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7.59</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58.88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59.48</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60.09</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60.35</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43.44</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48.09</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50.93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52.07</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50.36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0.5</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QbTGsqE+1wucs13KI/egHbjIC73fxRd0Fz3P3i0lNRMR/GKv40231ngZQ261drHKsIR987uGz06xti6OaEpMQ==" saltValue="3G/5NJLGxvq8EMnxXwKBH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117.12</v>
      </c>
      <c r="U6" s="35">
        <f>U7</f>
        <v>115.23</v>
      </c>
      <c r="V6" s="35">
        <f>V7</f>
        <v>112.15</v>
      </c>
      <c r="W6" s="35">
        <f>W7</f>
        <v>126.23</v>
      </c>
      <c r="X6" s="35">
        <f t="shared" si="3"/>
        <v>129.33000000000001</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1584.77</v>
      </c>
      <c r="AQ6" s="35">
        <f>AQ7</f>
        <v>889.62</v>
      </c>
      <c r="AR6" s="35">
        <f>AR7</f>
        <v>3811.55</v>
      </c>
      <c r="AS6" s="35">
        <f>AS7</f>
        <v>5930.47</v>
      </c>
      <c r="AT6" s="35">
        <f t="shared" si="3"/>
        <v>2255.81</v>
      </c>
      <c r="AU6" s="35">
        <f t="shared" si="3"/>
        <v>379.14</v>
      </c>
      <c r="AV6" s="35">
        <f t="shared" si="3"/>
        <v>394.58</v>
      </c>
      <c r="AW6" s="35">
        <f t="shared" si="3"/>
        <v>368.36</v>
      </c>
      <c r="AX6" s="35">
        <f t="shared" si="3"/>
        <v>380.84</v>
      </c>
      <c r="AY6" s="35">
        <f t="shared" si="3"/>
        <v>424.64</v>
      </c>
      <c r="AZ6" s="33" t="str">
        <f>IF(AZ7="-","【-】","【"&amp;SUBSTITUTE(TEXT(AZ7,"#,##0.00"),"-","△")&amp;"】")</f>
        <v>【462.72】</v>
      </c>
      <c r="BA6" s="35">
        <f t="shared" si="3"/>
        <v>0</v>
      </c>
      <c r="BB6" s="35">
        <f>BB7</f>
        <v>0</v>
      </c>
      <c r="BC6" s="35">
        <f>BC7</f>
        <v>0</v>
      </c>
      <c r="BD6" s="35">
        <f>BD7</f>
        <v>0</v>
      </c>
      <c r="BE6" s="35">
        <f t="shared" si="3"/>
        <v>0</v>
      </c>
      <c r="BF6" s="35">
        <f t="shared" si="3"/>
        <v>242.57</v>
      </c>
      <c r="BG6" s="35">
        <f t="shared" si="3"/>
        <v>235.79</v>
      </c>
      <c r="BH6" s="35">
        <f t="shared" si="3"/>
        <v>227.51</v>
      </c>
      <c r="BI6" s="35">
        <f t="shared" si="3"/>
        <v>225.72</v>
      </c>
      <c r="BJ6" s="35">
        <f t="shared" si="3"/>
        <v>217.8</v>
      </c>
      <c r="BK6" s="33" t="str">
        <f>IF(BK7="-","【-】","【"&amp;SUBSTITUTE(TEXT(BK7,"#,##0.00"),"-","△")&amp;"】")</f>
        <v>【233.92】</v>
      </c>
      <c r="BL6" s="35">
        <f t="shared" si="3"/>
        <v>103.41</v>
      </c>
      <c r="BM6" s="35">
        <f>BM7</f>
        <v>100.41</v>
      </c>
      <c r="BN6" s="35">
        <f>BN7</f>
        <v>95</v>
      </c>
      <c r="BO6" s="35">
        <f>BO7</f>
        <v>103.46</v>
      </c>
      <c r="BP6" s="35">
        <f t="shared" si="3"/>
        <v>104.86</v>
      </c>
      <c r="BQ6" s="35">
        <f t="shared" si="3"/>
        <v>119.17</v>
      </c>
      <c r="BR6" s="35">
        <f t="shared" si="3"/>
        <v>117.72</v>
      </c>
      <c r="BS6" s="35">
        <f t="shared" si="3"/>
        <v>117.69</v>
      </c>
      <c r="BT6" s="35">
        <f t="shared" si="3"/>
        <v>116.75</v>
      </c>
      <c r="BU6" s="35">
        <f t="shared" si="3"/>
        <v>115.48</v>
      </c>
      <c r="BV6" s="33" t="str">
        <f>IF(BV7="-","【-】","【"&amp;SUBSTITUTE(TEXT(BV7,"#,##0.00"),"-","△")&amp;"】")</f>
        <v>【112.31】</v>
      </c>
      <c r="BW6" s="35">
        <f t="shared" si="3"/>
        <v>9.77</v>
      </c>
      <c r="BX6" s="35">
        <f>BX7</f>
        <v>10.07</v>
      </c>
      <c r="BY6" s="35">
        <f>BY7</f>
        <v>10.64</v>
      </c>
      <c r="BZ6" s="35">
        <f>BZ7</f>
        <v>9.73</v>
      </c>
      <c r="CA6" s="35">
        <f t="shared" si="3"/>
        <v>9.6199999999999992</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51</v>
      </c>
      <c r="CI6" s="35">
        <f>CI7</f>
        <v>53.72</v>
      </c>
      <c r="CJ6" s="35">
        <f>CJ7</f>
        <v>52.13</v>
      </c>
      <c r="CK6" s="35">
        <f>CK7</f>
        <v>49.73</v>
      </c>
      <c r="CL6" s="35">
        <f t="shared" si="5"/>
        <v>50.3</v>
      </c>
      <c r="CM6" s="35">
        <f t="shared" si="5"/>
        <v>57.69</v>
      </c>
      <c r="CN6" s="35">
        <f t="shared" si="5"/>
        <v>58.56</v>
      </c>
      <c r="CO6" s="35">
        <f t="shared" si="5"/>
        <v>57.96</v>
      </c>
      <c r="CP6" s="35">
        <f t="shared" si="5"/>
        <v>56</v>
      </c>
      <c r="CQ6" s="35">
        <f t="shared" si="5"/>
        <v>56.81</v>
      </c>
      <c r="CR6" s="33" t="str">
        <f>IF(CR7="-","【-】","【"&amp;SUBSTITUTE(TEXT(CR7,"#,##0.00"),"-","△")&amp;"】")</f>
        <v>【54.01】</v>
      </c>
      <c r="CS6" s="35">
        <f t="shared" ref="CS6:DB6" si="6">CS7</f>
        <v>70.150000000000006</v>
      </c>
      <c r="CT6" s="35">
        <f>CT7</f>
        <v>69.91</v>
      </c>
      <c r="CU6" s="35">
        <f>CU7</f>
        <v>68.38</v>
      </c>
      <c r="CV6" s="35">
        <f>CV7</f>
        <v>67.89</v>
      </c>
      <c r="CW6" s="35">
        <f t="shared" si="6"/>
        <v>67.89</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63.78</v>
      </c>
      <c r="DE6" s="35">
        <f>DE7</f>
        <v>62.91</v>
      </c>
      <c r="DF6" s="35">
        <f>DF7</f>
        <v>63.62</v>
      </c>
      <c r="DG6" s="35">
        <f>DG7</f>
        <v>62.71</v>
      </c>
      <c r="DH6" s="35">
        <f t="shared" si="7"/>
        <v>64.53</v>
      </c>
      <c r="DI6" s="35">
        <f t="shared" si="7"/>
        <v>58.88</v>
      </c>
      <c r="DJ6" s="35">
        <f t="shared" si="7"/>
        <v>59.48</v>
      </c>
      <c r="DK6" s="35">
        <f t="shared" si="7"/>
        <v>60.09</v>
      </c>
      <c r="DL6" s="35">
        <f t="shared" si="7"/>
        <v>60.35</v>
      </c>
      <c r="DM6" s="35">
        <f t="shared" si="7"/>
        <v>61.07</v>
      </c>
      <c r="DN6" s="33" t="str">
        <f>IF(DN7="-","【-】","【"&amp;SUBSTITUTE(TEXT(DN7,"#,##0.00"),"-","△")&amp;"】")</f>
        <v>【60.20】</v>
      </c>
      <c r="DO6" s="35">
        <f t="shared" ref="DO6:DX6" si="8">DO7</f>
        <v>73.98</v>
      </c>
      <c r="DP6" s="35">
        <f>DP7</f>
        <v>70.22</v>
      </c>
      <c r="DQ6" s="35">
        <f>DQ7</f>
        <v>70.22</v>
      </c>
      <c r="DR6" s="35">
        <f>DR7</f>
        <v>68</v>
      </c>
      <c r="DS6" s="35">
        <f t="shared" si="8"/>
        <v>69.45</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7.59</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227860</v>
      </c>
      <c r="L7" s="37" t="s">
        <v>96</v>
      </c>
      <c r="M7" s="38">
        <v>3</v>
      </c>
      <c r="N7" s="38">
        <v>114606</v>
      </c>
      <c r="O7" s="39" t="s">
        <v>97</v>
      </c>
      <c r="P7" s="39">
        <v>96.7</v>
      </c>
      <c r="Q7" s="38">
        <v>35</v>
      </c>
      <c r="R7" s="38">
        <v>154700</v>
      </c>
      <c r="S7" s="37" t="s">
        <v>98</v>
      </c>
      <c r="T7" s="40">
        <v>117.12</v>
      </c>
      <c r="U7" s="40">
        <v>115.23</v>
      </c>
      <c r="V7" s="40">
        <v>112.15</v>
      </c>
      <c r="W7" s="40">
        <v>126.23</v>
      </c>
      <c r="X7" s="40">
        <v>129.33000000000001</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1584.77</v>
      </c>
      <c r="AQ7" s="40">
        <v>889.62</v>
      </c>
      <c r="AR7" s="40">
        <v>3811.55</v>
      </c>
      <c r="AS7" s="40">
        <v>5930.47</v>
      </c>
      <c r="AT7" s="40">
        <v>2255.81</v>
      </c>
      <c r="AU7" s="40">
        <v>379.14</v>
      </c>
      <c r="AV7" s="40">
        <v>394.58</v>
      </c>
      <c r="AW7" s="40">
        <v>368.36</v>
      </c>
      <c r="AX7" s="40">
        <v>380.84</v>
      </c>
      <c r="AY7" s="40">
        <v>424.64</v>
      </c>
      <c r="AZ7" s="40">
        <v>462.72</v>
      </c>
      <c r="BA7" s="40">
        <v>0</v>
      </c>
      <c r="BB7" s="40">
        <v>0</v>
      </c>
      <c r="BC7" s="40">
        <v>0</v>
      </c>
      <c r="BD7" s="40">
        <v>0</v>
      </c>
      <c r="BE7" s="40">
        <v>0</v>
      </c>
      <c r="BF7" s="40">
        <v>242.57</v>
      </c>
      <c r="BG7" s="40">
        <v>235.79</v>
      </c>
      <c r="BH7" s="40">
        <v>227.51</v>
      </c>
      <c r="BI7" s="40">
        <v>225.72</v>
      </c>
      <c r="BJ7" s="40">
        <v>217.8</v>
      </c>
      <c r="BK7" s="40">
        <v>233.92</v>
      </c>
      <c r="BL7" s="40">
        <v>103.41</v>
      </c>
      <c r="BM7" s="40">
        <v>100.41</v>
      </c>
      <c r="BN7" s="40">
        <v>95</v>
      </c>
      <c r="BO7" s="40">
        <v>103.46</v>
      </c>
      <c r="BP7" s="40">
        <v>104.86</v>
      </c>
      <c r="BQ7" s="40">
        <v>119.17</v>
      </c>
      <c r="BR7" s="40">
        <v>117.72</v>
      </c>
      <c r="BS7" s="40">
        <v>117.69</v>
      </c>
      <c r="BT7" s="40">
        <v>116.75</v>
      </c>
      <c r="BU7" s="40">
        <v>115.48</v>
      </c>
      <c r="BV7" s="40">
        <v>112.31</v>
      </c>
      <c r="BW7" s="40">
        <v>9.77</v>
      </c>
      <c r="BX7" s="40">
        <v>10.07</v>
      </c>
      <c r="BY7" s="40">
        <v>10.64</v>
      </c>
      <c r="BZ7" s="40">
        <v>9.73</v>
      </c>
      <c r="CA7" s="40">
        <v>9.6199999999999992</v>
      </c>
      <c r="CB7" s="40">
        <v>16.8</v>
      </c>
      <c r="CC7" s="40">
        <v>17.03</v>
      </c>
      <c r="CD7" s="40">
        <v>17.07</v>
      </c>
      <c r="CE7" s="40">
        <v>17.22</v>
      </c>
      <c r="CF7" s="40">
        <v>17.440000000000001</v>
      </c>
      <c r="CG7" s="40">
        <v>19.07</v>
      </c>
      <c r="CH7" s="40">
        <v>51</v>
      </c>
      <c r="CI7" s="40">
        <v>53.72</v>
      </c>
      <c r="CJ7" s="40">
        <v>52.13</v>
      </c>
      <c r="CK7" s="40">
        <v>49.73</v>
      </c>
      <c r="CL7" s="40">
        <v>50.3</v>
      </c>
      <c r="CM7" s="40">
        <v>57.69</v>
      </c>
      <c r="CN7" s="40">
        <v>58.56</v>
      </c>
      <c r="CO7" s="40">
        <v>57.96</v>
      </c>
      <c r="CP7" s="40">
        <v>56</v>
      </c>
      <c r="CQ7" s="40">
        <v>56.81</v>
      </c>
      <c r="CR7" s="40">
        <v>54.01</v>
      </c>
      <c r="CS7" s="40">
        <v>70.150000000000006</v>
      </c>
      <c r="CT7" s="40">
        <v>69.91</v>
      </c>
      <c r="CU7" s="40">
        <v>68.38</v>
      </c>
      <c r="CV7" s="40">
        <v>67.89</v>
      </c>
      <c r="CW7" s="40">
        <v>67.89</v>
      </c>
      <c r="CX7" s="40">
        <v>79.2</v>
      </c>
      <c r="CY7" s="40">
        <v>80.5</v>
      </c>
      <c r="CZ7" s="40">
        <v>80.540000000000006</v>
      </c>
      <c r="DA7" s="40">
        <v>80.08</v>
      </c>
      <c r="DB7" s="40">
        <v>79.69</v>
      </c>
      <c r="DC7" s="40">
        <v>76.67</v>
      </c>
      <c r="DD7" s="40">
        <v>63.78</v>
      </c>
      <c r="DE7" s="40">
        <v>62.91</v>
      </c>
      <c r="DF7" s="40">
        <v>63.62</v>
      </c>
      <c r="DG7" s="40">
        <v>62.71</v>
      </c>
      <c r="DH7" s="40">
        <v>64.53</v>
      </c>
      <c r="DI7" s="40">
        <v>58.88</v>
      </c>
      <c r="DJ7" s="40">
        <v>59.48</v>
      </c>
      <c r="DK7" s="40">
        <v>60.09</v>
      </c>
      <c r="DL7" s="40">
        <v>60.35</v>
      </c>
      <c r="DM7" s="40">
        <v>61.07</v>
      </c>
      <c r="DN7" s="40">
        <v>60.2</v>
      </c>
      <c r="DO7" s="40">
        <v>73.98</v>
      </c>
      <c r="DP7" s="40">
        <v>70.22</v>
      </c>
      <c r="DQ7" s="40">
        <v>70.22</v>
      </c>
      <c r="DR7" s="40">
        <v>68</v>
      </c>
      <c r="DS7" s="40">
        <v>69.45</v>
      </c>
      <c r="DT7" s="40">
        <v>43.44</v>
      </c>
      <c r="DU7" s="40">
        <v>48.09</v>
      </c>
      <c r="DV7" s="40">
        <v>50.93</v>
      </c>
      <c r="DW7" s="40">
        <v>52.07</v>
      </c>
      <c r="DX7" s="40">
        <v>50.36</v>
      </c>
      <c r="DY7" s="40">
        <v>48.27</v>
      </c>
      <c r="DZ7" s="40">
        <v>0</v>
      </c>
      <c r="EA7" s="40">
        <v>0</v>
      </c>
      <c r="EB7" s="40">
        <v>0</v>
      </c>
      <c r="EC7" s="40">
        <v>7.59</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117.12</v>
      </c>
      <c r="V11" s="48">
        <f>IF(U6="-",NA(),U6)</f>
        <v>115.23</v>
      </c>
      <c r="W11" s="48">
        <f>IF(V6="-",NA(),V6)</f>
        <v>112.15</v>
      </c>
      <c r="X11" s="48">
        <f>IF(W6="-",NA(),W6)</f>
        <v>126.23</v>
      </c>
      <c r="Y11" s="48">
        <f>IF(X6="-",NA(),X6)</f>
        <v>129.33000000000001</v>
      </c>
      <c r="AE11" s="47" t="s">
        <v>23</v>
      </c>
      <c r="AF11" s="48">
        <f>IF(AE6="-",NA(),AE6)</f>
        <v>0</v>
      </c>
      <c r="AG11" s="48">
        <f>IF(AF6="-",NA(),AF6)</f>
        <v>0</v>
      </c>
      <c r="AH11" s="48">
        <f>IF(AG6="-",NA(),AG6)</f>
        <v>0</v>
      </c>
      <c r="AI11" s="48">
        <f>IF(AH6="-",NA(),AH6)</f>
        <v>0</v>
      </c>
      <c r="AJ11" s="48">
        <f>IF(AI6="-",NA(),AI6)</f>
        <v>0</v>
      </c>
      <c r="AP11" s="47" t="s">
        <v>23</v>
      </c>
      <c r="AQ11" s="48">
        <f>IF(AP6="-",NA(),AP6)</f>
        <v>1584.77</v>
      </c>
      <c r="AR11" s="48">
        <f>IF(AQ6="-",NA(),AQ6)</f>
        <v>889.62</v>
      </c>
      <c r="AS11" s="48">
        <f>IF(AR6="-",NA(),AR6)</f>
        <v>3811.55</v>
      </c>
      <c r="AT11" s="48">
        <f>IF(AS6="-",NA(),AS6)</f>
        <v>5930.47</v>
      </c>
      <c r="AU11" s="48">
        <f>IF(AT6="-",NA(),AT6)</f>
        <v>2255.81</v>
      </c>
      <c r="BA11" s="47" t="s">
        <v>23</v>
      </c>
      <c r="BB11" s="48">
        <f>IF(BA6="-",NA(),BA6)</f>
        <v>0</v>
      </c>
      <c r="BC11" s="48">
        <f>IF(BB6="-",NA(),BB6)</f>
        <v>0</v>
      </c>
      <c r="BD11" s="48">
        <f>IF(BC6="-",NA(),BC6)</f>
        <v>0</v>
      </c>
      <c r="BE11" s="48">
        <f>IF(BD6="-",NA(),BD6)</f>
        <v>0</v>
      </c>
      <c r="BF11" s="48">
        <f>IF(BE6="-",NA(),BE6)</f>
        <v>0</v>
      </c>
      <c r="BL11" s="47" t="s">
        <v>23</v>
      </c>
      <c r="BM11" s="48">
        <f>IF(BL6="-",NA(),BL6)</f>
        <v>103.41</v>
      </c>
      <c r="BN11" s="48">
        <f>IF(BM6="-",NA(),BM6)</f>
        <v>100.41</v>
      </c>
      <c r="BO11" s="48">
        <f>IF(BN6="-",NA(),BN6)</f>
        <v>95</v>
      </c>
      <c r="BP11" s="48">
        <f>IF(BO6="-",NA(),BO6)</f>
        <v>103.46</v>
      </c>
      <c r="BQ11" s="48">
        <f>IF(BP6="-",NA(),BP6)</f>
        <v>104.86</v>
      </c>
      <c r="BW11" s="47" t="s">
        <v>23</v>
      </c>
      <c r="BX11" s="48">
        <f>IF(BW6="-",NA(),BW6)</f>
        <v>9.77</v>
      </c>
      <c r="BY11" s="48">
        <f>IF(BX6="-",NA(),BX6)</f>
        <v>10.07</v>
      </c>
      <c r="BZ11" s="48">
        <f>IF(BY6="-",NA(),BY6)</f>
        <v>10.64</v>
      </c>
      <c r="CA11" s="48">
        <f>IF(BZ6="-",NA(),BZ6)</f>
        <v>9.73</v>
      </c>
      <c r="CB11" s="48">
        <f>IF(CA6="-",NA(),CA6)</f>
        <v>9.6199999999999992</v>
      </c>
      <c r="CH11" s="47" t="s">
        <v>23</v>
      </c>
      <c r="CI11" s="48">
        <f>IF(CH6="-",NA(),CH6)</f>
        <v>51</v>
      </c>
      <c r="CJ11" s="48">
        <f>IF(CI6="-",NA(),CI6)</f>
        <v>53.72</v>
      </c>
      <c r="CK11" s="48">
        <f>IF(CJ6="-",NA(),CJ6)</f>
        <v>52.13</v>
      </c>
      <c r="CL11" s="48">
        <f>IF(CK6="-",NA(),CK6)</f>
        <v>49.73</v>
      </c>
      <c r="CM11" s="48">
        <f>IF(CL6="-",NA(),CL6)</f>
        <v>50.3</v>
      </c>
      <c r="CS11" s="47" t="s">
        <v>23</v>
      </c>
      <c r="CT11" s="48">
        <f>IF(CS6="-",NA(),CS6)</f>
        <v>70.150000000000006</v>
      </c>
      <c r="CU11" s="48">
        <f>IF(CT6="-",NA(),CT6)</f>
        <v>69.91</v>
      </c>
      <c r="CV11" s="48">
        <f>IF(CU6="-",NA(),CU6)</f>
        <v>68.38</v>
      </c>
      <c r="CW11" s="48">
        <f>IF(CV6="-",NA(),CV6)</f>
        <v>67.89</v>
      </c>
      <c r="CX11" s="48">
        <f>IF(CW6="-",NA(),CW6)</f>
        <v>67.89</v>
      </c>
      <c r="DD11" s="47" t="s">
        <v>23</v>
      </c>
      <c r="DE11" s="48">
        <f>IF(DD6="-",NA(),DD6)</f>
        <v>63.78</v>
      </c>
      <c r="DF11" s="48">
        <f>IF(DE6="-",NA(),DE6)</f>
        <v>62.91</v>
      </c>
      <c r="DG11" s="48">
        <f>IF(DF6="-",NA(),DF6)</f>
        <v>63.62</v>
      </c>
      <c r="DH11" s="48">
        <f>IF(DG6="-",NA(),DG6)</f>
        <v>62.71</v>
      </c>
      <c r="DI11" s="48">
        <f>IF(DH6="-",NA(),DH6)</f>
        <v>64.53</v>
      </c>
      <c r="DO11" s="47" t="s">
        <v>23</v>
      </c>
      <c r="DP11" s="48">
        <f>IF(DO6="-",NA(),DO6)</f>
        <v>73.98</v>
      </c>
      <c r="DQ11" s="48">
        <f>IF(DP6="-",NA(),DP6)</f>
        <v>70.22</v>
      </c>
      <c r="DR11" s="48">
        <f>IF(DQ6="-",NA(),DQ6)</f>
        <v>70.22</v>
      </c>
      <c r="DS11" s="48">
        <f>IF(DR6="-",NA(),DR6)</f>
        <v>68</v>
      </c>
      <c r="DT11" s="48">
        <f>IF(DS6="-",NA(),DS6)</f>
        <v>69.45</v>
      </c>
      <c r="DZ11" s="47" t="s">
        <v>23</v>
      </c>
      <c r="EA11" s="48">
        <f>IF(DZ6="-",NA(),DZ6)</f>
        <v>0</v>
      </c>
      <c r="EB11" s="48">
        <f>IF(EA6="-",NA(),EA6)</f>
        <v>0</v>
      </c>
      <c r="EC11" s="48">
        <f>IF(EB6="-",NA(),EB6)</f>
        <v>0</v>
      </c>
      <c r="ED11" s="48">
        <f>IF(EC6="-",NA(),EC6)</f>
        <v>7.59</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