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医事調整班（Ｒ３．９～）\33　こころの医療センターの運営管理\01　ここセン照会\R4\14_公営企業に係る経営比較分析表（令和３年度決算）の分析等\"/>
    </mc:Choice>
  </mc:AlternateContent>
  <workbookProtection workbookAlgorithmName="SHA-512" workbookHashValue="YvVkV+ExMPOGTd1uE5wQftlkZLbZRKZaPYBPYUk9DJihrb3zPlKLus6PRuSmsov4vkdPJiZdsQNVy2bpuLQkHw==" workbookSaltValue="yXFigxhL4/vRp8Dv2FO+o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KU32" i="4"/>
  <c r="AN78" i="4"/>
  <c r="AE54" i="4"/>
  <c r="AE32" i="4"/>
  <c r="KC78" i="4"/>
  <c r="HG54" i="4"/>
  <c r="HG32" i="4"/>
  <c r="KU54" i="4"/>
  <c r="JJ78" i="4"/>
  <c r="GR54" i="4"/>
  <c r="GR32" i="4"/>
  <c r="DD32" i="4"/>
  <c r="P32" i="4"/>
  <c r="EO78" i="4"/>
  <c r="DD54" i="4"/>
  <c r="P54" i="4"/>
  <c r="KF54" i="4"/>
  <c r="KF32" i="4"/>
  <c r="U78" i="4"/>
  <c r="LY54" i="4"/>
  <c r="LY32" i="4"/>
  <c r="IK32" i="4"/>
  <c r="GT78" i="4"/>
  <c r="EW32" i="4"/>
  <c r="LO78" i="4"/>
  <c r="IK54" i="4"/>
  <c r="BZ78" i="4"/>
  <c r="BI54" i="4"/>
  <c r="BI32" i="4"/>
  <c r="EW54" i="4"/>
  <c r="BG78" i="4"/>
  <c r="AT54" i="4"/>
  <c r="AT32" i="4"/>
  <c r="HV54" i="4"/>
  <c r="LJ54" i="4"/>
  <c r="LJ32" i="4"/>
  <c r="KV78" i="4"/>
  <c r="HV32" i="4"/>
  <c r="GA78" i="4"/>
  <c r="EH54" i="4"/>
  <c r="EH32" i="4"/>
</calcChain>
</file>

<file path=xl/sharedStrings.xml><?xml version="1.0" encoding="utf-8"?>
<sst xmlns="http://schemas.openxmlformats.org/spreadsheetml/2006/main" count="329" uniqueCount="179">
  <si>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</si>
  <si>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</si>
  <si>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</si>
  <si>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</si>
  <si>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</si>
  <si>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</si>
  <si>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</si>
  <si>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</si>
  <si>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</si>
  <si>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</si>
  <si>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</si>
  <si>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</si>
  <si>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</si>
  <si>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</si>
  <si>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</si>
  <si>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</si>
  <si>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</si>
  <si>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</si>
  <si>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</si>
  <si>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</si>
  <si>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</si>
  <si>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</si>
  <si>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</si>
  <si>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</si>
  <si>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</si>
  <si>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</si>
  <si>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</si>
  <si>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</si>
  <si>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</si>
  <si>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</si>
  <si>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</si>
  <si>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</si>
  <si>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</si>
  <si>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</si>
  <si>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</si>
  <si>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</si>
  <si>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</si>
  <si>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</si>
  <si>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</si>
  <si>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</si>
  <si>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</si>
  <si>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</si>
  <si>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</si>
  <si>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</si>
  <si>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</si>
  <si>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</si>
  <si>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</si>
  <si>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</si>
  <si>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</si>
  <si>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</si>
  <si>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</si>
  <si>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</si>
  <si>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</si>
  <si>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</si>
  <si>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</si>
  <si>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</si>
  <si>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</si>
  <si>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</si>
  <si>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</si>
  <si>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</si>
  <si>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</si>
  <si>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</si>
  <si>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</si>
  <si>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</si>
  <si>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</si>
  <si>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</si>
  <si>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</si>
  <si>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</si>
  <si>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</si>
  <si>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</si>
  <si>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</si>
  <si>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</si>
  <si>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</si>
  <si>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</si>
  <si>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</si>
  <si>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</si>
  <si>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</si>
  <si>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</si>
  <si>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</si>
  <si>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</si>
  <si>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</si>
  <si>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</si>
  <si>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</si>
  <si>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</si>
  <si>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</si>
  <si>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</si>
  <si>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</si>
  <si>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</si>
  <si>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</si>
  <si>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</si>
  <si>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</si>
  <si>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</si>
  <si>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</si>
  <si>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</si>
  <si>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</si>
  <si>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</si>
  <si>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</si>
  <si>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</si>
  <si>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</si>
  <si>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</si>
  <si>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</si>
  <si>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</si>
  <si>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</si>
  <si>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</si>
  <si>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</si>
  <si>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</si>
  <si>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</si>
  <si>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</si>
  <si>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</si>
  <si>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</si>
  <si>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</si>
  <si>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</si>
  <si>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</si>
  <si>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</si>
  <si>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</si>
  <si>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</si>
  <si>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</si>
  <si>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</si>
  <si>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</si>
  <si>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</si>
  <si>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</si>
  <si>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</si>
  <si>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</si>
  <si>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</si>
  <si>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</si>
  <si>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</si>
  <si>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</si>
  <si>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</si>
  <si>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</si>
  <si>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</si>
  <si>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</si>
  <si>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</si>
  <si>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</si>
  <si>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</si>
  <si>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</si>
  <si>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</si>
  <si>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</si>
  <si>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</si>
  <si>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</si>
  <si>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</si>
  <si>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</si>
  <si>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</si>
  <si>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</si>
  <si>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</si>
  <si>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</si>
  <si>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</si>
  <si>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</si>
  <si>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</si>
  <si>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</si>
  <si>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</si>
  <si>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</si>
  <si>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</si>
  <si>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</si>
  <si>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</si>
  <si>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</si>
  <si>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</si>
  <si>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</si>
  <si>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</si>
  <si>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</si>
  <si>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</si>
  <si>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こころの医療センター</t>
  </si>
  <si>
    <t>当然財務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</si>
  <si>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</si>
  <si>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</si>
  <si>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</si>
  <si>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</si>
  <si>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</si>
  <si>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</si>
  <si>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</si>
  <si>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</si>
  <si>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</si>
  <si>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</si>
  <si>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</si>
  <si>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</si>
  <si>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</si>
  <si>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施設、設備で老朽化が進んできており、有形固定資産減価償却率に関しては、依然類似病院平均値を上回っている状況である。
　今後、固定資産の修繕費や更新費が増加していくと考えられる。</t>
    <rPh sb="1" eb="3">
      <t>シセツ</t>
    </rPh>
    <rPh sb="4" eb="6">
      <t>セツビ</t>
    </rPh>
    <rPh sb="7" eb="10">
      <t>ロウキュウカ</t>
    </rPh>
    <rPh sb="11" eb="12">
      <t>スス</t>
    </rPh>
    <rPh sb="19" eb="21">
      <t>ユウケイ</t>
    </rPh>
    <rPh sb="21" eb="23">
      <t>コテイ</t>
    </rPh>
    <rPh sb="23" eb="25">
      <t>シサン</t>
    </rPh>
    <rPh sb="25" eb="29">
      <t>ゲンカショウキャク</t>
    </rPh>
    <rPh sb="29" eb="30">
      <t>リツ</t>
    </rPh>
    <rPh sb="31" eb="32">
      <t>カン</t>
    </rPh>
    <rPh sb="36" eb="38">
      <t>イゼン</t>
    </rPh>
    <rPh sb="38" eb="40">
      <t>ルイジ</t>
    </rPh>
    <rPh sb="40" eb="42">
      <t>ビョウイン</t>
    </rPh>
    <rPh sb="42" eb="44">
      <t>ヘイキン</t>
    </rPh>
    <rPh sb="44" eb="45">
      <t>チ</t>
    </rPh>
    <rPh sb="46" eb="48">
      <t>ウワマワ</t>
    </rPh>
    <rPh sb="52" eb="54">
      <t>ジョウキョウ</t>
    </rPh>
    <rPh sb="60" eb="62">
      <t>コンゴ</t>
    </rPh>
    <phoneticPr fontId="5"/>
  </si>
  <si>
    <t>　民間医療機関では対応困難な精神科救急医療を担うとともに、早期退院、地域移行を積極的に進めている。
　また、難治性精神疾患、アルコール等の依存症、児童・思春期精神疾患等の患者の治療や認知行動療法等、専門性の高い医療を提供し、県精神科医療の中核病院としての役割を果たしている。</t>
    <rPh sb="1" eb="3">
      <t>ミンカン</t>
    </rPh>
    <rPh sb="3" eb="5">
      <t>イリョウ</t>
    </rPh>
    <rPh sb="5" eb="7">
      <t>キカン</t>
    </rPh>
    <rPh sb="9" eb="11">
      <t>タイオウ</t>
    </rPh>
    <rPh sb="11" eb="13">
      <t>コンナン</t>
    </rPh>
    <rPh sb="14" eb="17">
      <t>セイシンカ</t>
    </rPh>
    <rPh sb="17" eb="19">
      <t>キュウキュウ</t>
    </rPh>
    <rPh sb="19" eb="21">
      <t>イリョウ</t>
    </rPh>
    <rPh sb="22" eb="23">
      <t>ニナ</t>
    </rPh>
    <rPh sb="29" eb="31">
      <t>ソウキ</t>
    </rPh>
    <rPh sb="31" eb="33">
      <t>タイイン</t>
    </rPh>
    <rPh sb="34" eb="36">
      <t>チイキ</t>
    </rPh>
    <rPh sb="36" eb="38">
      <t>イコウ</t>
    </rPh>
    <rPh sb="39" eb="42">
      <t>セッキョクテキ</t>
    </rPh>
    <rPh sb="43" eb="44">
      <t>スス</t>
    </rPh>
    <rPh sb="54" eb="56">
      <t>ナンジ</t>
    </rPh>
    <rPh sb="56" eb="57">
      <t>セイ</t>
    </rPh>
    <rPh sb="81" eb="83">
      <t>シッカン</t>
    </rPh>
    <rPh sb="112" eb="113">
      <t>ケン</t>
    </rPh>
    <rPh sb="113" eb="115">
      <t>セイシン</t>
    </rPh>
    <rPh sb="115" eb="116">
      <t>カ</t>
    </rPh>
    <rPh sb="116" eb="118">
      <t>イリョウ</t>
    </rPh>
    <rPh sb="119" eb="121">
      <t>チュウカク</t>
    </rPh>
    <rPh sb="121" eb="123">
      <t>ビョウイン</t>
    </rPh>
    <rPh sb="127" eb="129">
      <t>ヤクワリ</t>
    </rPh>
    <rPh sb="130" eb="131">
      <t>ハ</t>
    </rPh>
    <phoneticPr fontId="5"/>
  </si>
  <si>
    <t>　減少傾向が続いていた入院患者数が令和3年度に増加したことから、医業収支比率も上昇に転じている。
　経常収支比率に関しては、一般会計からの繰入が行われていることもあり、100％を超えた水準で推移している。
　患者一人当たりの収益は、入院、外来ともに増加傾向である。</t>
    <rPh sb="1" eb="3">
      <t>ゲンショウ</t>
    </rPh>
    <rPh sb="3" eb="5">
      <t>ケイコウ</t>
    </rPh>
    <rPh sb="6" eb="7">
      <t>ツヅ</t>
    </rPh>
    <rPh sb="11" eb="16">
      <t>ニュウインカンジャスウ</t>
    </rPh>
    <rPh sb="17" eb="19">
      <t>レイワ</t>
    </rPh>
    <rPh sb="20" eb="22">
      <t>ネンド</t>
    </rPh>
    <rPh sb="23" eb="25">
      <t>ゾウカ</t>
    </rPh>
    <rPh sb="32" eb="34">
      <t>イギョウ</t>
    </rPh>
    <rPh sb="34" eb="36">
      <t>シュウシ</t>
    </rPh>
    <rPh sb="36" eb="38">
      <t>ヒリツ</t>
    </rPh>
    <rPh sb="39" eb="41">
      <t>ジョウショウ</t>
    </rPh>
    <rPh sb="42" eb="43">
      <t>テン</t>
    </rPh>
    <rPh sb="50" eb="52">
      <t>ケイジョウ</t>
    </rPh>
    <rPh sb="52" eb="54">
      <t>シュウシ</t>
    </rPh>
    <rPh sb="54" eb="56">
      <t>ヒリツ</t>
    </rPh>
    <rPh sb="57" eb="58">
      <t>カン</t>
    </rPh>
    <rPh sb="62" eb="64">
      <t>イッパン</t>
    </rPh>
    <rPh sb="64" eb="66">
      <t>カイケイ</t>
    </rPh>
    <rPh sb="69" eb="71">
      <t>クリイレ</t>
    </rPh>
    <rPh sb="72" eb="73">
      <t>オコナ</t>
    </rPh>
    <rPh sb="89" eb="90">
      <t>コ</t>
    </rPh>
    <rPh sb="92" eb="94">
      <t>スイジュン</t>
    </rPh>
    <rPh sb="95" eb="97">
      <t>スイイ</t>
    </rPh>
    <rPh sb="104" eb="106">
      <t>カンジャ</t>
    </rPh>
    <rPh sb="106" eb="108">
      <t>ヒトリ</t>
    </rPh>
    <rPh sb="108" eb="109">
      <t>ア</t>
    </rPh>
    <rPh sb="112" eb="114">
      <t>シュウエキ</t>
    </rPh>
    <rPh sb="116" eb="118">
      <t>ニュウイン</t>
    </rPh>
    <rPh sb="119" eb="121">
      <t>ガイライ</t>
    </rPh>
    <rPh sb="124" eb="126">
      <t>ゾウカ</t>
    </rPh>
    <rPh sb="126" eb="128">
      <t>ケイコウ</t>
    </rPh>
    <phoneticPr fontId="5"/>
  </si>
  <si>
    <r>
      <t>　令和3年度においては、減少傾向にあった患者数が若干増加したものの、依然として病床</t>
    </r>
    <r>
      <rPr>
        <sz val="11"/>
        <rFont val="ＭＳ ゴシック"/>
        <family val="3"/>
        <charset val="128"/>
      </rPr>
      <t>利用率</t>
    </r>
    <r>
      <rPr>
        <sz val="11"/>
        <color theme="1"/>
        <rFont val="ＭＳ ゴシック"/>
        <family val="3"/>
        <charset val="128"/>
      </rPr>
      <t>は50％台で推移しており、病棟再編の検討など経営の健全化に取り組む必要がある。
　また、建物等への大規模な投資は平成14年前後以降は行われておらず、施設の老朽化が進んでいるため、今後、建物や構築物等の修繕・更新に費用を要することになると考えられる。
　精神科における県の中核病院としての機能を果たすために、中期経営計画に基づき経営改善を進め、医療機能の強化を図っていく。</t>
    </r>
    <rPh sb="1" eb="3">
      <t>レイワ</t>
    </rPh>
    <rPh sb="4" eb="6">
      <t>ネンド</t>
    </rPh>
    <rPh sb="12" eb="14">
      <t>ゲンショウ</t>
    </rPh>
    <rPh sb="14" eb="16">
      <t>ケイコウ</t>
    </rPh>
    <rPh sb="20" eb="23">
      <t>カンジャスウ</t>
    </rPh>
    <rPh sb="24" eb="26">
      <t>ジャッカン</t>
    </rPh>
    <rPh sb="26" eb="28">
      <t>ゾウカ</t>
    </rPh>
    <rPh sb="34" eb="36">
      <t>イゼン</t>
    </rPh>
    <rPh sb="39" eb="41">
      <t>ビョウショウ</t>
    </rPh>
    <rPh sb="41" eb="43">
      <t>リヨウ</t>
    </rPh>
    <rPh sb="43" eb="44">
      <t>リツ</t>
    </rPh>
    <rPh sb="48" eb="49">
      <t>ダイ</t>
    </rPh>
    <rPh sb="50" eb="52">
      <t>スイイ</t>
    </rPh>
    <rPh sb="57" eb="59">
      <t>ビョウトウ</t>
    </rPh>
    <rPh sb="59" eb="61">
      <t>サイヘン</t>
    </rPh>
    <rPh sb="62" eb="64">
      <t>ケントウ</t>
    </rPh>
    <rPh sb="66" eb="68">
      <t>ケイエイ</t>
    </rPh>
    <rPh sb="69" eb="72">
      <t>ケンゼンカ</t>
    </rPh>
    <rPh sb="73" eb="74">
      <t>ト</t>
    </rPh>
    <rPh sb="75" eb="76">
      <t>ク</t>
    </rPh>
    <rPh sb="77" eb="79">
      <t>ヒツヨウ</t>
    </rPh>
    <rPh sb="88" eb="90">
      <t>タテモノ</t>
    </rPh>
    <rPh sb="90" eb="91">
      <t>トウ</t>
    </rPh>
    <rPh sb="93" eb="96">
      <t>ダイキボ</t>
    </rPh>
    <rPh sb="97" eb="99">
      <t>トウシ</t>
    </rPh>
    <rPh sb="100" eb="102">
      <t>ヘイセイ</t>
    </rPh>
    <rPh sb="104" eb="105">
      <t>ネン</t>
    </rPh>
    <rPh sb="105" eb="107">
      <t>ゼンゴ</t>
    </rPh>
    <rPh sb="107" eb="109">
      <t>イコウ</t>
    </rPh>
    <rPh sb="110" eb="111">
      <t>オコナ</t>
    </rPh>
    <rPh sb="118" eb="120">
      <t>シセツ</t>
    </rPh>
    <rPh sb="121" eb="124">
      <t>ロウキュウカ</t>
    </rPh>
    <rPh sb="125" eb="126">
      <t>スス</t>
    </rPh>
    <rPh sb="133" eb="135">
      <t>コンゴ</t>
    </rPh>
    <rPh sb="136" eb="138">
      <t>タテモノ</t>
    </rPh>
    <rPh sb="139" eb="142">
      <t>コウチクブツ</t>
    </rPh>
    <rPh sb="142" eb="143">
      <t>トウ</t>
    </rPh>
    <rPh sb="144" eb="146">
      <t>シュウゼン</t>
    </rPh>
    <rPh sb="147" eb="149">
      <t>コウシン</t>
    </rPh>
    <rPh sb="150" eb="152">
      <t>ヒヨウ</t>
    </rPh>
    <rPh sb="153" eb="154">
      <t>ヨウ</t>
    </rPh>
    <rPh sb="162" eb="163">
      <t>カンガ</t>
    </rPh>
    <rPh sb="170" eb="173">
      <t>セイシンカ</t>
    </rPh>
    <rPh sb="177" eb="178">
      <t>ケン</t>
    </rPh>
    <rPh sb="179" eb="181">
      <t>チュウカク</t>
    </rPh>
    <rPh sb="181" eb="183">
      <t>ビョウイン</t>
    </rPh>
    <rPh sb="187" eb="189">
      <t>キノウ</t>
    </rPh>
    <rPh sb="190" eb="191">
      <t>ハ</t>
    </rPh>
    <rPh sb="197" eb="199">
      <t>チュウキ</t>
    </rPh>
    <rPh sb="199" eb="201">
      <t>ケイエイ</t>
    </rPh>
    <rPh sb="201" eb="203">
      <t>ケイカク</t>
    </rPh>
    <rPh sb="204" eb="205">
      <t>モト</t>
    </rPh>
    <rPh sb="207" eb="209">
      <t>ケイエイ</t>
    </rPh>
    <rPh sb="209" eb="211">
      <t>カイゼン</t>
    </rPh>
    <rPh sb="212" eb="213">
      <t>スス</t>
    </rPh>
    <rPh sb="215" eb="217">
      <t>イリョウ</t>
    </rPh>
    <rPh sb="217" eb="219">
      <t>キノウ</t>
    </rPh>
    <rPh sb="220" eb="222">
      <t>キョウカ</t>
    </rPh>
    <rPh sb="223" eb="224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</si>
</sst>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61.4</c:v>
                </c:pt>
                <c:pt idx="2">
                  <c:v>57.8</c:v>
                </c:pt>
                <c:pt idx="3">
                  <c:v>52.1</c:v>
                </c:pt>
                <c:pt idx="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1-4085-8B2A-3D7E0D785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69.8</c:v>
                </c:pt>
                <c:pt idx="3">
                  <c:v>65.3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1-4085-8B2A-3D7E0D785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6347</c:v>
                </c:pt>
                <c:pt idx="1">
                  <c:v>6439</c:v>
                </c:pt>
                <c:pt idx="2">
                  <c:v>6599</c:v>
                </c:pt>
                <c:pt idx="3">
                  <c:v>6776</c:v>
                </c:pt>
                <c:pt idx="4">
                  <c:v>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0-40B4-A4D8-2252F725D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8542</c:v>
                </c:pt>
                <c:pt idx="1">
                  <c:v>8518</c:v>
                </c:pt>
                <c:pt idx="2">
                  <c:v>7891</c:v>
                </c:pt>
                <c:pt idx="3">
                  <c:v>8706</c:v>
                </c:pt>
                <c:pt idx="4">
                  <c:v>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0-40B4-A4D8-2252F725D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16738</c:v>
                </c:pt>
                <c:pt idx="1">
                  <c:v>17222</c:v>
                </c:pt>
                <c:pt idx="2">
                  <c:v>17896</c:v>
                </c:pt>
                <c:pt idx="3">
                  <c:v>18221</c:v>
                </c:pt>
                <c:pt idx="4">
                  <c:v>18967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A-4973-A624-43874634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21037</c:v>
                </c:pt>
                <c:pt idx="1">
                  <c:v>21418</c:v>
                </c:pt>
                <c:pt idx="2">
                  <c:v>21604</c:v>
                </c:pt>
                <c:pt idx="3">
                  <c:v>22234</c:v>
                </c:pt>
                <c:pt idx="4">
                  <c:v>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A-4973-A624-43874634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81.8</c:v>
                </c:pt>
                <c:pt idx="1">
                  <c:v>76.7</c:v>
                </c:pt>
                <c:pt idx="2">
                  <c:v>64.400000000000006</c:v>
                </c:pt>
                <c:pt idx="3">
                  <c:v>51.2</c:v>
                </c:pt>
                <c:pt idx="4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1-4325-A5DD-74189D95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179</c:v>
                </c:pt>
                <c:pt idx="1">
                  <c:v>176.9</c:v>
                </c:pt>
                <c:pt idx="2">
                  <c:v>177.9</c:v>
                </c:pt>
                <c:pt idx="3">
                  <c:v>197.8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1-4325-A5DD-74189D95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67.099999999999994</c:v>
                </c:pt>
                <c:pt idx="2">
                  <c:v>66.400000000000006</c:v>
                </c:pt>
                <c:pt idx="3">
                  <c:v>65.8</c:v>
                </c:pt>
                <c:pt idx="4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7-4E01-BCE0-976DDE71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68.400000000000006</c:v>
                </c:pt>
                <c:pt idx="2">
                  <c:v>66.900000000000006</c:v>
                </c:pt>
                <c:pt idx="3">
                  <c:v>64.8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7-4E01-BCE0-976DDE71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104.3</c:v>
                </c:pt>
                <c:pt idx="1">
                  <c:v>106.5</c:v>
                </c:pt>
                <c:pt idx="2">
                  <c:v>108</c:v>
                </c:pt>
                <c:pt idx="3">
                  <c:v>111</c:v>
                </c:pt>
                <c:pt idx="4">
                  <c:v>112.2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C-4018-9C2A-F41B0CB96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100.9</c:v>
                </c:pt>
                <c:pt idx="2">
                  <c:v>99.7</c:v>
                </c:pt>
                <c:pt idx="3">
                  <c:v>102.3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C-4018-9C2A-F41B0CB96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61.2</c:v>
                </c:pt>
                <c:pt idx="2">
                  <c:v>63.2</c:v>
                </c:pt>
                <c:pt idx="3">
                  <c:v>64.2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7-44CE-9A85-608DF352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50.2</c:v>
                </c:pt>
                <c:pt idx="2">
                  <c:v>52.3</c:v>
                </c:pt>
                <c:pt idx="3">
                  <c:v>54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7-44CE-9A85-608DF352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63.1</c:v>
                </c:pt>
                <c:pt idx="2">
                  <c:v>68.099999999999994</c:v>
                </c:pt>
                <c:pt idx="3">
                  <c:v>64.7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0-40F1-92F0-6485703C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68.2</c:v>
                </c:pt>
                <c:pt idx="2">
                  <c:v>69.5</c:v>
                </c:pt>
                <c:pt idx="3">
                  <c:v>67.5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0-40F1-92F0-6485703C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28388900</c:v>
                </c:pt>
                <c:pt idx="1">
                  <c:v>28458563</c:v>
                </c:pt>
                <c:pt idx="2">
                  <c:v>28510193</c:v>
                </c:pt>
                <c:pt idx="3">
                  <c:v>28830520</c:v>
                </c:pt>
                <c:pt idx="4">
                  <c:v>28816533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D2C-8CB4-E98E2212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27577179</c:v>
                </c:pt>
                <c:pt idx="1">
                  <c:v>27722473</c:v>
                </c:pt>
                <c:pt idx="2">
                  <c:v>27879712</c:v>
                </c:pt>
                <c:pt idx="3">
                  <c:v>28287536</c:v>
                </c:pt>
                <c:pt idx="4">
                  <c:v>28070344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D2C-8CB4-E98E2212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6.4</c:v>
                </c:pt>
                <c:pt idx="1">
                  <c:v>6</c:v>
                </c:pt>
                <c:pt idx="2">
                  <c:v>6.9</c:v>
                </c:pt>
                <c:pt idx="3">
                  <c:v>6.4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5-4BCB-844A-9AE4FF56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5-4BCB-844A-9AE4FF56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103.2</c:v>
                </c:pt>
                <c:pt idx="2">
                  <c:v>105.2</c:v>
                </c:pt>
                <c:pt idx="3">
                  <c:v>107.1</c:v>
                </c:pt>
                <c:pt idx="4">
                  <c:v>101.4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4EB7-B3E2-D22156BD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87.6</c:v>
                </c:pt>
                <c:pt idx="2">
                  <c:v>89.7</c:v>
                </c:pt>
                <c:pt idx="3">
                  <c:v>92.2</c:v>
                </c:pt>
                <c:pt idx="4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1-4EB7-B3E2-D22156BD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DV55" zoomScale="70" zoomScaleNormal="7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15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15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9" t="str">
        <f>データ!H6</f>
        <v>和歌山県　こころの医療センター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15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精神科病院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精神病院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 t="str">
        <f>データ!Z6</f>
        <v>-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15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2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-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臨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>
        <f>データ!AC6</f>
        <v>300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300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15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9">
        <f>データ!U6</f>
        <v>935084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16637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１５：１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 t="str">
        <f>データ!AF6</f>
        <v>-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 t="str">
        <f>データ!AH6</f>
        <v>-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176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104.3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106.5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108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111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112.2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70.7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67.099999999999994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66.400000000000006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65.8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68.400000000000006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81.8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76.7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64.400000000000006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51.2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30.1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67.099999999999994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61.4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57.8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52.1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52.5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100.9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100.9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102.3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103.5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68.900000000000006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68.400000000000006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66.900000000000006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64.8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64.099999999999994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179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176.9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177.9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197.8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171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72.3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72.099999999999994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63.1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177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175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16738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17222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17896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18221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18967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6347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6439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6599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6776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6839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98.3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103.2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105.2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107.1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101.4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6.4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6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6.9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6.4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6.6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21037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21418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21604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22234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22875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8542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8518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7891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8706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8691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86.5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87.6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89.7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92.2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91.4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8.1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7.9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8.1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7.9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7.7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178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59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61.2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63.2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64.2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66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56.4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63.1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68.099999999999994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64.7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69.400000000000006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28388900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28458563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28510193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28830520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28816533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48.4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50.2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52.3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70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68.2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69.5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67.5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68.7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27577179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27722473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27879712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28287536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28070344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95</v>
      </c>
      <c r="L89" s="35" t="s">
        <v>96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LIwRok3YacRYZ61bKlyaFLdBxoMTON6cccC0J9q3aABLCobZLgWmSKb2LH5lvlPFL7YHEYJ44c9vJChaVggJfg==" saltValue="ohIA26ZmlTqgcCsvwVDUo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97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98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99</v>
      </c>
      <c r="B3" s="39" t="s">
        <v>100</v>
      </c>
      <c r="C3" s="39" t="s">
        <v>101</v>
      </c>
      <c r="D3" s="39" t="s">
        <v>102</v>
      </c>
      <c r="E3" s="39" t="s">
        <v>103</v>
      </c>
      <c r="F3" s="39" t="s">
        <v>104</v>
      </c>
      <c r="G3" s="39" t="s">
        <v>105</v>
      </c>
      <c r="H3" s="40" t="s">
        <v>106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107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108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109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118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38" t="s">
        <v>121</v>
      </c>
      <c r="B5" s="51"/>
      <c r="C5" s="51"/>
      <c r="D5" s="51"/>
      <c r="E5" s="51"/>
      <c r="F5" s="51"/>
      <c r="G5" s="51"/>
      <c r="H5" s="52" t="s">
        <v>122</v>
      </c>
      <c r="I5" s="52" t="s">
        <v>123</v>
      </c>
      <c r="J5" s="52" t="s">
        <v>124</v>
      </c>
      <c r="K5" s="52" t="s">
        <v>1</v>
      </c>
      <c r="L5" s="52" t="s">
        <v>2</v>
      </c>
      <c r="M5" s="52" t="s">
        <v>3</v>
      </c>
      <c r="N5" s="52" t="s">
        <v>125</v>
      </c>
      <c r="O5" s="52" t="s">
        <v>5</v>
      </c>
      <c r="P5" s="52" t="s">
        <v>126</v>
      </c>
      <c r="Q5" s="52" t="s">
        <v>127</v>
      </c>
      <c r="R5" s="52" t="s">
        <v>128</v>
      </c>
      <c r="S5" s="52" t="s">
        <v>129</v>
      </c>
      <c r="T5" s="52" t="s">
        <v>130</v>
      </c>
      <c r="U5" s="52" t="s">
        <v>131</v>
      </c>
      <c r="V5" s="52" t="s">
        <v>132</v>
      </c>
      <c r="W5" s="52" t="s">
        <v>133</v>
      </c>
      <c r="X5" s="52" t="s">
        <v>134</v>
      </c>
      <c r="Y5" s="52" t="s">
        <v>135</v>
      </c>
      <c r="Z5" s="52" t="s">
        <v>136</v>
      </c>
      <c r="AA5" s="52" t="s">
        <v>137</v>
      </c>
      <c r="AB5" s="52" t="s">
        <v>138</v>
      </c>
      <c r="AC5" s="52" t="s">
        <v>139</v>
      </c>
      <c r="AD5" s="52" t="s">
        <v>140</v>
      </c>
      <c r="AE5" s="52" t="s">
        <v>141</v>
      </c>
      <c r="AF5" s="52" t="s">
        <v>142</v>
      </c>
      <c r="AG5" s="52" t="s">
        <v>143</v>
      </c>
      <c r="AH5" s="52" t="s">
        <v>144</v>
      </c>
      <c r="AI5" s="52" t="s">
        <v>145</v>
      </c>
      <c r="AJ5" s="52" t="s">
        <v>146</v>
      </c>
      <c r="AK5" s="52" t="s">
        <v>147</v>
      </c>
      <c r="AL5" s="52" t="s">
        <v>148</v>
      </c>
      <c r="AM5" s="52" t="s">
        <v>149</v>
      </c>
      <c r="AN5" s="52" t="s">
        <v>150</v>
      </c>
      <c r="AO5" s="52" t="s">
        <v>151</v>
      </c>
      <c r="AP5" s="52" t="s">
        <v>152</v>
      </c>
      <c r="AQ5" s="52" t="s">
        <v>153</v>
      </c>
      <c r="AR5" s="52" t="s">
        <v>154</v>
      </c>
      <c r="AS5" s="52" t="s">
        <v>155</v>
      </c>
      <c r="AT5" s="52" t="s">
        <v>145</v>
      </c>
      <c r="AU5" s="52" t="s">
        <v>146</v>
      </c>
      <c r="AV5" s="52" t="s">
        <v>147</v>
      </c>
      <c r="AW5" s="52" t="s">
        <v>148</v>
      </c>
      <c r="AX5" s="52" t="s">
        <v>149</v>
      </c>
      <c r="AY5" s="52" t="s">
        <v>150</v>
      </c>
      <c r="AZ5" s="52" t="s">
        <v>151</v>
      </c>
      <c r="BA5" s="52" t="s">
        <v>152</v>
      </c>
      <c r="BB5" s="52" t="s">
        <v>153</v>
      </c>
      <c r="BC5" s="52" t="s">
        <v>154</v>
      </c>
      <c r="BD5" s="52" t="s">
        <v>155</v>
      </c>
      <c r="BE5" s="52" t="s">
        <v>145</v>
      </c>
      <c r="BF5" s="52" t="s">
        <v>146</v>
      </c>
      <c r="BG5" s="52" t="s">
        <v>147</v>
      </c>
      <c r="BH5" s="52" t="s">
        <v>148</v>
      </c>
      <c r="BI5" s="52" t="s">
        <v>149</v>
      </c>
      <c r="BJ5" s="52" t="s">
        <v>150</v>
      </c>
      <c r="BK5" s="52" t="s">
        <v>151</v>
      </c>
      <c r="BL5" s="52" t="s">
        <v>152</v>
      </c>
      <c r="BM5" s="52" t="s">
        <v>153</v>
      </c>
      <c r="BN5" s="52" t="s">
        <v>154</v>
      </c>
      <c r="BO5" s="52" t="s">
        <v>155</v>
      </c>
      <c r="BP5" s="52" t="s">
        <v>145</v>
      </c>
      <c r="BQ5" s="52" t="s">
        <v>146</v>
      </c>
      <c r="BR5" s="52" t="s">
        <v>147</v>
      </c>
      <c r="BS5" s="52" t="s">
        <v>148</v>
      </c>
      <c r="BT5" s="52" t="s">
        <v>149</v>
      </c>
      <c r="BU5" s="52" t="s">
        <v>150</v>
      </c>
      <c r="BV5" s="52" t="s">
        <v>151</v>
      </c>
      <c r="BW5" s="52" t="s">
        <v>152</v>
      </c>
      <c r="BX5" s="52" t="s">
        <v>153</v>
      </c>
      <c r="BY5" s="52" t="s">
        <v>154</v>
      </c>
      <c r="BZ5" s="52" t="s">
        <v>155</v>
      </c>
      <c r="CA5" s="52" t="s">
        <v>145</v>
      </c>
      <c r="CB5" s="52" t="s">
        <v>146</v>
      </c>
      <c r="CC5" s="52" t="s">
        <v>147</v>
      </c>
      <c r="CD5" s="52" t="s">
        <v>148</v>
      </c>
      <c r="CE5" s="52" t="s">
        <v>149</v>
      </c>
      <c r="CF5" s="52" t="s">
        <v>150</v>
      </c>
      <c r="CG5" s="52" t="s">
        <v>151</v>
      </c>
      <c r="CH5" s="52" t="s">
        <v>152</v>
      </c>
      <c r="CI5" s="52" t="s">
        <v>153</v>
      </c>
      <c r="CJ5" s="52" t="s">
        <v>154</v>
      </c>
      <c r="CK5" s="52" t="s">
        <v>155</v>
      </c>
      <c r="CL5" s="52" t="s">
        <v>145</v>
      </c>
      <c r="CM5" s="52" t="s">
        <v>146</v>
      </c>
      <c r="CN5" s="52" t="s">
        <v>147</v>
      </c>
      <c r="CO5" s="52" t="s">
        <v>148</v>
      </c>
      <c r="CP5" s="52" t="s">
        <v>149</v>
      </c>
      <c r="CQ5" s="52" t="s">
        <v>150</v>
      </c>
      <c r="CR5" s="52" t="s">
        <v>151</v>
      </c>
      <c r="CS5" s="52" t="s">
        <v>152</v>
      </c>
      <c r="CT5" s="52" t="s">
        <v>153</v>
      </c>
      <c r="CU5" s="52" t="s">
        <v>154</v>
      </c>
      <c r="CV5" s="52" t="s">
        <v>155</v>
      </c>
      <c r="CW5" s="52" t="s">
        <v>145</v>
      </c>
      <c r="CX5" s="52" t="s">
        <v>146</v>
      </c>
      <c r="CY5" s="52" t="s">
        <v>147</v>
      </c>
      <c r="CZ5" s="52" t="s">
        <v>148</v>
      </c>
      <c r="DA5" s="52" t="s">
        <v>149</v>
      </c>
      <c r="DB5" s="52" t="s">
        <v>150</v>
      </c>
      <c r="DC5" s="52" t="s">
        <v>151</v>
      </c>
      <c r="DD5" s="52" t="s">
        <v>152</v>
      </c>
      <c r="DE5" s="52" t="s">
        <v>153</v>
      </c>
      <c r="DF5" s="52" t="s">
        <v>154</v>
      </c>
      <c r="DG5" s="52" t="s">
        <v>155</v>
      </c>
      <c r="DH5" s="52" t="s">
        <v>145</v>
      </c>
      <c r="DI5" s="52" t="s">
        <v>146</v>
      </c>
      <c r="DJ5" s="52" t="s">
        <v>147</v>
      </c>
      <c r="DK5" s="52" t="s">
        <v>148</v>
      </c>
      <c r="DL5" s="52" t="s">
        <v>149</v>
      </c>
      <c r="DM5" s="52" t="s">
        <v>150</v>
      </c>
      <c r="DN5" s="52" t="s">
        <v>151</v>
      </c>
      <c r="DO5" s="52" t="s">
        <v>152</v>
      </c>
      <c r="DP5" s="52" t="s">
        <v>153</v>
      </c>
      <c r="DQ5" s="52" t="s">
        <v>154</v>
      </c>
      <c r="DR5" s="52" t="s">
        <v>155</v>
      </c>
      <c r="DS5" s="52" t="s">
        <v>145</v>
      </c>
      <c r="DT5" s="52" t="s">
        <v>146</v>
      </c>
      <c r="DU5" s="52" t="s">
        <v>147</v>
      </c>
      <c r="DV5" s="52" t="s">
        <v>148</v>
      </c>
      <c r="DW5" s="52" t="s">
        <v>149</v>
      </c>
      <c r="DX5" s="52" t="s">
        <v>150</v>
      </c>
      <c r="DY5" s="52" t="s">
        <v>151</v>
      </c>
      <c r="DZ5" s="52" t="s">
        <v>152</v>
      </c>
      <c r="EA5" s="52" t="s">
        <v>153</v>
      </c>
      <c r="EB5" s="52" t="s">
        <v>154</v>
      </c>
      <c r="EC5" s="52" t="s">
        <v>155</v>
      </c>
      <c r="ED5" s="52" t="s">
        <v>145</v>
      </c>
      <c r="EE5" s="52" t="s">
        <v>146</v>
      </c>
      <c r="EF5" s="52" t="s">
        <v>147</v>
      </c>
      <c r="EG5" s="52" t="s">
        <v>148</v>
      </c>
      <c r="EH5" s="52" t="s">
        <v>149</v>
      </c>
      <c r="EI5" s="52" t="s">
        <v>150</v>
      </c>
      <c r="EJ5" s="52" t="s">
        <v>151</v>
      </c>
      <c r="EK5" s="52" t="s">
        <v>152</v>
      </c>
      <c r="EL5" s="52" t="s">
        <v>153</v>
      </c>
      <c r="EM5" s="52" t="s">
        <v>154</v>
      </c>
      <c r="EN5" s="52" t="s">
        <v>156</v>
      </c>
      <c r="EO5" s="52" t="s">
        <v>145</v>
      </c>
      <c r="EP5" s="52" t="s">
        <v>146</v>
      </c>
      <c r="EQ5" s="52" t="s">
        <v>147</v>
      </c>
      <c r="ER5" s="52" t="s">
        <v>148</v>
      </c>
      <c r="ES5" s="52" t="s">
        <v>149</v>
      </c>
      <c r="ET5" s="52" t="s">
        <v>150</v>
      </c>
      <c r="EU5" s="52" t="s">
        <v>151</v>
      </c>
      <c r="EV5" s="52" t="s">
        <v>152</v>
      </c>
      <c r="EW5" s="52" t="s">
        <v>153</v>
      </c>
      <c r="EX5" s="52" t="s">
        <v>154</v>
      </c>
      <c r="EY5" s="52" t="s">
        <v>155</v>
      </c>
    </row>
    <row r="6" spans="1:155" s="57" customFormat="1" x14ac:dyDescent="0.15">
      <c r="A6" s="38" t="s">
        <v>157</v>
      </c>
      <c r="B6" s="53">
        <f>B8</f>
        <v>2021</v>
      </c>
      <c r="C6" s="53">
        <f t="shared" ref="C6:M6" si="2">C8</f>
        <v>300004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8" t="str">
        <f>IF(H8&lt;&gt;I8,H8,"")&amp;IF(I8&lt;&gt;J8,I8,"")&amp;"　"&amp;J8</f>
        <v>和歌山県　こころの医療センター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精神科病院</v>
      </c>
      <c r="N6" s="53" t="str">
        <f>N8</f>
        <v>精神病院</v>
      </c>
      <c r="O6" s="53" t="str">
        <f>O8</f>
        <v>非設置</v>
      </c>
      <c r="P6" s="53" t="str">
        <f>P8</f>
        <v>直営</v>
      </c>
      <c r="Q6" s="54">
        <f t="shared" ref="Q6:AH6" si="3">Q8</f>
        <v>2</v>
      </c>
      <c r="R6" s="53" t="str">
        <f t="shared" si="3"/>
        <v>-</v>
      </c>
      <c r="S6" s="53" t="str">
        <f t="shared" si="3"/>
        <v>-</v>
      </c>
      <c r="T6" s="53" t="str">
        <f t="shared" si="3"/>
        <v>臨</v>
      </c>
      <c r="U6" s="54">
        <f>U8</f>
        <v>935084</v>
      </c>
      <c r="V6" s="54">
        <f>V8</f>
        <v>16637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１５：１</v>
      </c>
      <c r="Z6" s="54" t="str">
        <f t="shared" si="3"/>
        <v>-</v>
      </c>
      <c r="AA6" s="54" t="str">
        <f t="shared" si="3"/>
        <v>-</v>
      </c>
      <c r="AB6" s="54" t="str">
        <f t="shared" si="3"/>
        <v>-</v>
      </c>
      <c r="AC6" s="54">
        <f t="shared" si="3"/>
        <v>300</v>
      </c>
      <c r="AD6" s="54" t="str">
        <f t="shared" si="3"/>
        <v>-</v>
      </c>
      <c r="AE6" s="54">
        <f t="shared" si="3"/>
        <v>300</v>
      </c>
      <c r="AF6" s="54" t="str">
        <f t="shared" si="3"/>
        <v>-</v>
      </c>
      <c r="AG6" s="54" t="str">
        <f t="shared" si="3"/>
        <v>-</v>
      </c>
      <c r="AH6" s="54" t="str">
        <f t="shared" si="3"/>
        <v>-</v>
      </c>
      <c r="AI6" s="55">
        <f>IF(AI8="-",NA(),AI8)</f>
        <v>104.3</v>
      </c>
      <c r="AJ6" s="55">
        <f t="shared" ref="AJ6:AR6" si="5">IF(AJ8="-",NA(),AJ8)</f>
        <v>106.5</v>
      </c>
      <c r="AK6" s="55">
        <f t="shared" si="5"/>
        <v>108</v>
      </c>
      <c r="AL6" s="55">
        <f t="shared" si="5"/>
        <v>111</v>
      </c>
      <c r="AM6" s="55">
        <f t="shared" si="5"/>
        <v>112.2</v>
      </c>
      <c r="AN6" s="55">
        <f t="shared" si="5"/>
        <v>100.9</v>
      </c>
      <c r="AO6" s="55">
        <f t="shared" si="5"/>
        <v>100.9</v>
      </c>
      <c r="AP6" s="55">
        <f t="shared" si="5"/>
        <v>99.7</v>
      </c>
      <c r="AQ6" s="55">
        <f t="shared" si="5"/>
        <v>102.3</v>
      </c>
      <c r="AR6" s="55">
        <f t="shared" si="5"/>
        <v>103.5</v>
      </c>
      <c r="AS6" s="55" t="str">
        <f>IF(AS8="-","【-】","【"&amp;SUBSTITUTE(TEXT(AS8,"#,##0.0"),"-","△")&amp;"】")</f>
        <v>【106.2】</v>
      </c>
      <c r="AT6" s="55">
        <f>IF(AT8="-",NA(),AT8)</f>
        <v>70.7</v>
      </c>
      <c r="AU6" s="55">
        <f t="shared" ref="AU6:BC6" si="6">IF(AU8="-",NA(),AU8)</f>
        <v>67.099999999999994</v>
      </c>
      <c r="AV6" s="55">
        <f t="shared" si="6"/>
        <v>66.400000000000006</v>
      </c>
      <c r="AW6" s="55">
        <f t="shared" si="6"/>
        <v>65.8</v>
      </c>
      <c r="AX6" s="55">
        <f t="shared" si="6"/>
        <v>68.400000000000006</v>
      </c>
      <c r="AY6" s="55">
        <f t="shared" si="6"/>
        <v>68.900000000000006</v>
      </c>
      <c r="AZ6" s="55">
        <f t="shared" si="6"/>
        <v>68.400000000000006</v>
      </c>
      <c r="BA6" s="55">
        <f t="shared" si="6"/>
        <v>66.900000000000006</v>
      </c>
      <c r="BB6" s="55">
        <f t="shared" si="6"/>
        <v>64.8</v>
      </c>
      <c r="BC6" s="55">
        <f t="shared" si="6"/>
        <v>64.099999999999994</v>
      </c>
      <c r="BD6" s="55" t="str">
        <f>IF(BD8="-","【-】","【"&amp;SUBSTITUTE(TEXT(BD8,"#,##0.0"),"-","△")&amp;"】")</f>
        <v>【86.6】</v>
      </c>
      <c r="BE6" s="55">
        <f>IF(BE8="-",NA(),BE8)</f>
        <v>81.8</v>
      </c>
      <c r="BF6" s="55">
        <f t="shared" ref="BF6:BN6" si="7">IF(BF8="-",NA(),BF8)</f>
        <v>76.7</v>
      </c>
      <c r="BG6" s="55">
        <f t="shared" si="7"/>
        <v>64.400000000000006</v>
      </c>
      <c r="BH6" s="55">
        <f t="shared" si="7"/>
        <v>51.2</v>
      </c>
      <c r="BI6" s="55">
        <f t="shared" si="7"/>
        <v>30.1</v>
      </c>
      <c r="BJ6" s="55">
        <f t="shared" si="7"/>
        <v>179</v>
      </c>
      <c r="BK6" s="55">
        <f t="shared" si="7"/>
        <v>176.9</v>
      </c>
      <c r="BL6" s="55">
        <f t="shared" si="7"/>
        <v>177.9</v>
      </c>
      <c r="BM6" s="55">
        <f t="shared" si="7"/>
        <v>197.8</v>
      </c>
      <c r="BN6" s="55">
        <f t="shared" si="7"/>
        <v>171</v>
      </c>
      <c r="BO6" s="55" t="str">
        <f>IF(BO8="-","【-】","【"&amp;SUBSTITUTE(TEXT(BO8,"#,##0.0"),"-","△")&amp;"】")</f>
        <v>【70.7】</v>
      </c>
      <c r="BP6" s="55">
        <f>IF(BP8="-",NA(),BP8)</f>
        <v>67.099999999999994</v>
      </c>
      <c r="BQ6" s="55">
        <f t="shared" ref="BQ6:BY6" si="8">IF(BQ8="-",NA(),BQ8)</f>
        <v>61.4</v>
      </c>
      <c r="BR6" s="55">
        <f t="shared" si="8"/>
        <v>57.8</v>
      </c>
      <c r="BS6" s="55">
        <f t="shared" si="8"/>
        <v>52.1</v>
      </c>
      <c r="BT6" s="55">
        <f t="shared" si="8"/>
        <v>52.5</v>
      </c>
      <c r="BU6" s="55">
        <f t="shared" si="8"/>
        <v>72.3</v>
      </c>
      <c r="BV6" s="55">
        <f t="shared" si="8"/>
        <v>72.099999999999994</v>
      </c>
      <c r="BW6" s="55">
        <f t="shared" si="8"/>
        <v>69.8</v>
      </c>
      <c r="BX6" s="55">
        <f t="shared" si="8"/>
        <v>65.3</v>
      </c>
      <c r="BY6" s="55">
        <f t="shared" si="8"/>
        <v>63.1</v>
      </c>
      <c r="BZ6" s="55" t="str">
        <f>IF(BZ8="-","【-】","【"&amp;SUBSTITUTE(TEXT(BZ8,"#,##0.0"),"-","△")&amp;"】")</f>
        <v>【67.1】</v>
      </c>
      <c r="CA6" s="56">
        <f>IF(CA8="-",NA(),CA8)</f>
        <v>16738</v>
      </c>
      <c r="CB6" s="56">
        <f t="shared" ref="CB6:CJ6" si="9">IF(CB8="-",NA(),CB8)</f>
        <v>17222</v>
      </c>
      <c r="CC6" s="56">
        <f t="shared" si="9"/>
        <v>17896</v>
      </c>
      <c r="CD6" s="56">
        <f t="shared" si="9"/>
        <v>18221</v>
      </c>
      <c r="CE6" s="56">
        <f t="shared" si="9"/>
        <v>18967</v>
      </c>
      <c r="CF6" s="56">
        <f t="shared" si="9"/>
        <v>21037</v>
      </c>
      <c r="CG6" s="56">
        <f t="shared" si="9"/>
        <v>21418</v>
      </c>
      <c r="CH6" s="56">
        <f t="shared" si="9"/>
        <v>21604</v>
      </c>
      <c r="CI6" s="56">
        <f t="shared" si="9"/>
        <v>22234</v>
      </c>
      <c r="CJ6" s="56">
        <f t="shared" si="9"/>
        <v>22875</v>
      </c>
      <c r="CK6" s="55" t="str">
        <f>IF(CK8="-","【-】","【"&amp;SUBSTITUTE(TEXT(CK8,"#,##0"),"-","△")&amp;"】")</f>
        <v>【59,287】</v>
      </c>
      <c r="CL6" s="56">
        <f>IF(CL8="-",NA(),CL8)</f>
        <v>6347</v>
      </c>
      <c r="CM6" s="56">
        <f t="shared" ref="CM6:CU6" si="10">IF(CM8="-",NA(),CM8)</f>
        <v>6439</v>
      </c>
      <c r="CN6" s="56">
        <f t="shared" si="10"/>
        <v>6599</v>
      </c>
      <c r="CO6" s="56">
        <f t="shared" si="10"/>
        <v>6776</v>
      </c>
      <c r="CP6" s="56">
        <f t="shared" si="10"/>
        <v>6839</v>
      </c>
      <c r="CQ6" s="56">
        <f t="shared" si="10"/>
        <v>8542</v>
      </c>
      <c r="CR6" s="56">
        <f t="shared" si="10"/>
        <v>8518</v>
      </c>
      <c r="CS6" s="56">
        <f t="shared" si="10"/>
        <v>7891</v>
      </c>
      <c r="CT6" s="56">
        <f t="shared" si="10"/>
        <v>8706</v>
      </c>
      <c r="CU6" s="56">
        <f t="shared" si="10"/>
        <v>8691</v>
      </c>
      <c r="CV6" s="55" t="str">
        <f>IF(CV8="-","【-】","【"&amp;SUBSTITUTE(TEXT(CV8,"#,##0"),"-","△")&amp;"】")</f>
        <v>【17,202】</v>
      </c>
      <c r="CW6" s="55">
        <f>IF(CW8="-",NA(),CW8)</f>
        <v>98.3</v>
      </c>
      <c r="CX6" s="55">
        <f t="shared" ref="CX6:DF6" si="11">IF(CX8="-",NA(),CX8)</f>
        <v>103.2</v>
      </c>
      <c r="CY6" s="55">
        <f t="shared" si="11"/>
        <v>105.2</v>
      </c>
      <c r="CZ6" s="55">
        <f t="shared" si="11"/>
        <v>107.1</v>
      </c>
      <c r="DA6" s="55">
        <f t="shared" si="11"/>
        <v>101.4</v>
      </c>
      <c r="DB6" s="55">
        <f t="shared" si="11"/>
        <v>86.5</v>
      </c>
      <c r="DC6" s="55">
        <f t="shared" si="11"/>
        <v>87.6</v>
      </c>
      <c r="DD6" s="55">
        <f t="shared" si="11"/>
        <v>89.7</v>
      </c>
      <c r="DE6" s="55">
        <f t="shared" si="11"/>
        <v>92.2</v>
      </c>
      <c r="DF6" s="55">
        <f t="shared" si="11"/>
        <v>91.4</v>
      </c>
      <c r="DG6" s="55" t="str">
        <f>IF(DG8="-","【-】","【"&amp;SUBSTITUTE(TEXT(DG8,"#,##0.0"),"-","△")&amp;"】")</f>
        <v>【56.4】</v>
      </c>
      <c r="DH6" s="55">
        <f>IF(DH8="-",NA(),DH8)</f>
        <v>6.4</v>
      </c>
      <c r="DI6" s="55">
        <f t="shared" ref="DI6:DQ6" si="12">IF(DI8="-",NA(),DI8)</f>
        <v>6</v>
      </c>
      <c r="DJ6" s="55">
        <f t="shared" si="12"/>
        <v>6.9</v>
      </c>
      <c r="DK6" s="55">
        <f t="shared" si="12"/>
        <v>6.4</v>
      </c>
      <c r="DL6" s="55">
        <f t="shared" si="12"/>
        <v>6.6</v>
      </c>
      <c r="DM6" s="55">
        <f t="shared" si="12"/>
        <v>8.1</v>
      </c>
      <c r="DN6" s="55">
        <f t="shared" si="12"/>
        <v>7.9</v>
      </c>
      <c r="DO6" s="55">
        <f t="shared" si="12"/>
        <v>8.1</v>
      </c>
      <c r="DP6" s="55">
        <f t="shared" si="12"/>
        <v>7.9</v>
      </c>
      <c r="DQ6" s="55">
        <f t="shared" si="12"/>
        <v>7.7</v>
      </c>
      <c r="DR6" s="55" t="str">
        <f>IF(DR8="-","【-】","【"&amp;SUBSTITUTE(TEXT(DR8,"#,##0.0"),"-","△")&amp;"】")</f>
        <v>【24.8】</v>
      </c>
      <c r="DS6" s="55">
        <f>IF(DS8="-",NA(),DS8)</f>
        <v>59</v>
      </c>
      <c r="DT6" s="55">
        <f t="shared" ref="DT6:EB6" si="13">IF(DT8="-",NA(),DT8)</f>
        <v>61.2</v>
      </c>
      <c r="DU6" s="55">
        <f t="shared" si="13"/>
        <v>63.2</v>
      </c>
      <c r="DV6" s="55">
        <f t="shared" si="13"/>
        <v>64.2</v>
      </c>
      <c r="DW6" s="55">
        <f t="shared" si="13"/>
        <v>66</v>
      </c>
      <c r="DX6" s="55">
        <f t="shared" si="13"/>
        <v>48.4</v>
      </c>
      <c r="DY6" s="55">
        <f t="shared" si="13"/>
        <v>50.2</v>
      </c>
      <c r="DZ6" s="55">
        <f t="shared" si="13"/>
        <v>52.3</v>
      </c>
      <c r="EA6" s="55">
        <f t="shared" si="13"/>
        <v>54</v>
      </c>
      <c r="EB6" s="55">
        <f t="shared" si="13"/>
        <v>55.1</v>
      </c>
      <c r="EC6" s="55" t="str">
        <f>IF(EC8="-","【-】","【"&amp;SUBSTITUTE(TEXT(EC8,"#,##0.0"),"-","△")&amp;"】")</f>
        <v>【56.0】</v>
      </c>
      <c r="ED6" s="55">
        <f>IF(ED8="-",NA(),ED8)</f>
        <v>56.4</v>
      </c>
      <c r="EE6" s="55">
        <f t="shared" ref="EE6:EM6" si="14">IF(EE8="-",NA(),EE8)</f>
        <v>63.1</v>
      </c>
      <c r="EF6" s="55">
        <f t="shared" si="14"/>
        <v>68.099999999999994</v>
      </c>
      <c r="EG6" s="55">
        <f t="shared" si="14"/>
        <v>64.7</v>
      </c>
      <c r="EH6" s="55">
        <f t="shared" si="14"/>
        <v>69.400000000000006</v>
      </c>
      <c r="EI6" s="55">
        <f t="shared" si="14"/>
        <v>70</v>
      </c>
      <c r="EJ6" s="55">
        <f t="shared" si="14"/>
        <v>68.2</v>
      </c>
      <c r="EK6" s="55">
        <f t="shared" si="14"/>
        <v>69.5</v>
      </c>
      <c r="EL6" s="55">
        <f t="shared" si="14"/>
        <v>67.5</v>
      </c>
      <c r="EM6" s="55">
        <f t="shared" si="14"/>
        <v>68.7</v>
      </c>
      <c r="EN6" s="55" t="str">
        <f>IF(EN8="-","【-】","【"&amp;SUBSTITUTE(TEXT(EN8,"#,##0.0"),"-","△")&amp;"】")</f>
        <v>【70.7】</v>
      </c>
      <c r="EO6" s="56">
        <f>IF(EO8="-",NA(),EO8)</f>
        <v>28388900</v>
      </c>
      <c r="EP6" s="56">
        <f t="shared" ref="EP6:EX6" si="15">IF(EP8="-",NA(),EP8)</f>
        <v>28458563</v>
      </c>
      <c r="EQ6" s="56">
        <f t="shared" si="15"/>
        <v>28510193</v>
      </c>
      <c r="ER6" s="56">
        <f t="shared" si="15"/>
        <v>28830520</v>
      </c>
      <c r="ES6" s="56">
        <f t="shared" si="15"/>
        <v>28816533</v>
      </c>
      <c r="ET6" s="56">
        <f t="shared" si="15"/>
        <v>27577179</v>
      </c>
      <c r="EU6" s="56">
        <f t="shared" si="15"/>
        <v>27722473</v>
      </c>
      <c r="EV6" s="56">
        <f t="shared" si="15"/>
        <v>27879712</v>
      </c>
      <c r="EW6" s="56">
        <f t="shared" si="15"/>
        <v>28287536</v>
      </c>
      <c r="EX6" s="56">
        <f t="shared" si="15"/>
        <v>28070344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158</v>
      </c>
      <c r="B7" s="53">
        <f t="shared" ref="B7:AH7" si="16">B8</f>
        <v>2021</v>
      </c>
      <c r="C7" s="53">
        <f t="shared" si="16"/>
        <v>300004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精神科病院</v>
      </c>
      <c r="N7" s="53" t="str">
        <f>N8</f>
        <v>精神病院</v>
      </c>
      <c r="O7" s="53" t="str">
        <f>O8</f>
        <v>非設置</v>
      </c>
      <c r="P7" s="53" t="str">
        <f>P8</f>
        <v>直営</v>
      </c>
      <c r="Q7" s="54">
        <f t="shared" si="16"/>
        <v>2</v>
      </c>
      <c r="R7" s="53" t="str">
        <f t="shared" si="16"/>
        <v>-</v>
      </c>
      <c r="S7" s="53" t="str">
        <f t="shared" si="16"/>
        <v>-</v>
      </c>
      <c r="T7" s="53" t="str">
        <f t="shared" si="16"/>
        <v>臨</v>
      </c>
      <c r="U7" s="54">
        <f>U8</f>
        <v>935084</v>
      </c>
      <c r="V7" s="54">
        <f>V8</f>
        <v>16637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１５：１</v>
      </c>
      <c r="Z7" s="54" t="str">
        <f t="shared" si="16"/>
        <v>-</v>
      </c>
      <c r="AA7" s="54" t="str">
        <f t="shared" si="16"/>
        <v>-</v>
      </c>
      <c r="AB7" s="54" t="str">
        <f t="shared" si="16"/>
        <v>-</v>
      </c>
      <c r="AC7" s="54">
        <f t="shared" si="16"/>
        <v>300</v>
      </c>
      <c r="AD7" s="54" t="str">
        <f t="shared" si="16"/>
        <v>-</v>
      </c>
      <c r="AE7" s="54">
        <f t="shared" si="16"/>
        <v>300</v>
      </c>
      <c r="AF7" s="54" t="str">
        <f t="shared" si="16"/>
        <v>-</v>
      </c>
      <c r="AG7" s="54" t="str">
        <f t="shared" si="16"/>
        <v>-</v>
      </c>
      <c r="AH7" s="54" t="str">
        <f t="shared" si="16"/>
        <v>-</v>
      </c>
      <c r="AI7" s="55">
        <f>AI8</f>
        <v>104.3</v>
      </c>
      <c r="AJ7" s="55">
        <f t="shared" ref="AJ7:AR7" si="17">AJ8</f>
        <v>106.5</v>
      </c>
      <c r="AK7" s="55">
        <f t="shared" si="17"/>
        <v>108</v>
      </c>
      <c r="AL7" s="55">
        <f t="shared" si="17"/>
        <v>111</v>
      </c>
      <c r="AM7" s="55">
        <f t="shared" si="17"/>
        <v>112.2</v>
      </c>
      <c r="AN7" s="55">
        <f t="shared" si="17"/>
        <v>100.9</v>
      </c>
      <c r="AO7" s="55">
        <f t="shared" si="17"/>
        <v>100.9</v>
      </c>
      <c r="AP7" s="55">
        <f t="shared" si="17"/>
        <v>99.7</v>
      </c>
      <c r="AQ7" s="55">
        <f t="shared" si="17"/>
        <v>102.3</v>
      </c>
      <c r="AR7" s="55">
        <f t="shared" si="17"/>
        <v>103.5</v>
      </c>
      <c r="AS7" s="55"/>
      <c r="AT7" s="55">
        <f>AT8</f>
        <v>70.7</v>
      </c>
      <c r="AU7" s="55">
        <f t="shared" ref="AU7:BC7" si="18">AU8</f>
        <v>67.099999999999994</v>
      </c>
      <c r="AV7" s="55">
        <f t="shared" si="18"/>
        <v>66.400000000000006</v>
      </c>
      <c r="AW7" s="55">
        <f t="shared" si="18"/>
        <v>65.8</v>
      </c>
      <c r="AX7" s="55">
        <f t="shared" si="18"/>
        <v>68.400000000000006</v>
      </c>
      <c r="AY7" s="55">
        <f t="shared" si="18"/>
        <v>68.900000000000006</v>
      </c>
      <c r="AZ7" s="55">
        <f t="shared" si="18"/>
        <v>68.400000000000006</v>
      </c>
      <c r="BA7" s="55">
        <f t="shared" si="18"/>
        <v>66.900000000000006</v>
      </c>
      <c r="BB7" s="55">
        <f t="shared" si="18"/>
        <v>64.8</v>
      </c>
      <c r="BC7" s="55">
        <f t="shared" si="18"/>
        <v>64.099999999999994</v>
      </c>
      <c r="BD7" s="55"/>
      <c r="BE7" s="55">
        <f>BE8</f>
        <v>81.8</v>
      </c>
      <c r="BF7" s="55">
        <f t="shared" ref="BF7:BN7" si="19">BF8</f>
        <v>76.7</v>
      </c>
      <c r="BG7" s="55">
        <f t="shared" si="19"/>
        <v>64.400000000000006</v>
      </c>
      <c r="BH7" s="55">
        <f t="shared" si="19"/>
        <v>51.2</v>
      </c>
      <c r="BI7" s="55">
        <f t="shared" si="19"/>
        <v>30.1</v>
      </c>
      <c r="BJ7" s="55">
        <f t="shared" si="19"/>
        <v>179</v>
      </c>
      <c r="BK7" s="55">
        <f t="shared" si="19"/>
        <v>176.9</v>
      </c>
      <c r="BL7" s="55">
        <f t="shared" si="19"/>
        <v>177.9</v>
      </c>
      <c r="BM7" s="55">
        <f t="shared" si="19"/>
        <v>197.8</v>
      </c>
      <c r="BN7" s="55">
        <f t="shared" si="19"/>
        <v>171</v>
      </c>
      <c r="BO7" s="55"/>
      <c r="BP7" s="55">
        <f>BP8</f>
        <v>67.099999999999994</v>
      </c>
      <c r="BQ7" s="55">
        <f t="shared" ref="BQ7:BY7" si="20">BQ8</f>
        <v>61.4</v>
      </c>
      <c r="BR7" s="55">
        <f t="shared" si="20"/>
        <v>57.8</v>
      </c>
      <c r="BS7" s="55">
        <f t="shared" si="20"/>
        <v>52.1</v>
      </c>
      <c r="BT7" s="55">
        <f t="shared" si="20"/>
        <v>52.5</v>
      </c>
      <c r="BU7" s="55">
        <f t="shared" si="20"/>
        <v>72.3</v>
      </c>
      <c r="BV7" s="55">
        <f t="shared" si="20"/>
        <v>72.099999999999994</v>
      </c>
      <c r="BW7" s="55">
        <f t="shared" si="20"/>
        <v>69.8</v>
      </c>
      <c r="BX7" s="55">
        <f t="shared" si="20"/>
        <v>65.3</v>
      </c>
      <c r="BY7" s="55">
        <f t="shared" si="20"/>
        <v>63.1</v>
      </c>
      <c r="BZ7" s="55"/>
      <c r="CA7" s="56">
        <f>CA8</f>
        <v>16738</v>
      </c>
      <c r="CB7" s="56">
        <f t="shared" ref="CB7:CJ7" si="21">CB8</f>
        <v>17222</v>
      </c>
      <c r="CC7" s="56">
        <f t="shared" si="21"/>
        <v>17896</v>
      </c>
      <c r="CD7" s="56">
        <f t="shared" si="21"/>
        <v>18221</v>
      </c>
      <c r="CE7" s="56">
        <f t="shared" si="21"/>
        <v>18967</v>
      </c>
      <c r="CF7" s="56">
        <f t="shared" si="21"/>
        <v>21037</v>
      </c>
      <c r="CG7" s="56">
        <f t="shared" si="21"/>
        <v>21418</v>
      </c>
      <c r="CH7" s="56">
        <f t="shared" si="21"/>
        <v>21604</v>
      </c>
      <c r="CI7" s="56">
        <f t="shared" si="21"/>
        <v>22234</v>
      </c>
      <c r="CJ7" s="56">
        <f t="shared" si="21"/>
        <v>22875</v>
      </c>
      <c r="CK7" s="55"/>
      <c r="CL7" s="56">
        <f>CL8</f>
        <v>6347</v>
      </c>
      <c r="CM7" s="56">
        <f t="shared" ref="CM7:CU7" si="22">CM8</f>
        <v>6439</v>
      </c>
      <c r="CN7" s="56">
        <f t="shared" si="22"/>
        <v>6599</v>
      </c>
      <c r="CO7" s="56">
        <f t="shared" si="22"/>
        <v>6776</v>
      </c>
      <c r="CP7" s="56">
        <f t="shared" si="22"/>
        <v>6839</v>
      </c>
      <c r="CQ7" s="56">
        <f t="shared" si="22"/>
        <v>8542</v>
      </c>
      <c r="CR7" s="56">
        <f t="shared" si="22"/>
        <v>8518</v>
      </c>
      <c r="CS7" s="56">
        <f t="shared" si="22"/>
        <v>7891</v>
      </c>
      <c r="CT7" s="56">
        <f t="shared" si="22"/>
        <v>8706</v>
      </c>
      <c r="CU7" s="56">
        <f t="shared" si="22"/>
        <v>8691</v>
      </c>
      <c r="CV7" s="55"/>
      <c r="CW7" s="55">
        <f>CW8</f>
        <v>98.3</v>
      </c>
      <c r="CX7" s="55">
        <f t="shared" ref="CX7:DF7" si="23">CX8</f>
        <v>103.2</v>
      </c>
      <c r="CY7" s="55">
        <f t="shared" si="23"/>
        <v>105.2</v>
      </c>
      <c r="CZ7" s="55">
        <f t="shared" si="23"/>
        <v>107.1</v>
      </c>
      <c r="DA7" s="55">
        <f t="shared" si="23"/>
        <v>101.4</v>
      </c>
      <c r="DB7" s="55">
        <f t="shared" si="23"/>
        <v>86.5</v>
      </c>
      <c r="DC7" s="55">
        <f t="shared" si="23"/>
        <v>87.6</v>
      </c>
      <c r="DD7" s="55">
        <f t="shared" si="23"/>
        <v>89.7</v>
      </c>
      <c r="DE7" s="55">
        <f t="shared" si="23"/>
        <v>92.2</v>
      </c>
      <c r="DF7" s="55">
        <f t="shared" si="23"/>
        <v>91.4</v>
      </c>
      <c r="DG7" s="55"/>
      <c r="DH7" s="55">
        <f>DH8</f>
        <v>6.4</v>
      </c>
      <c r="DI7" s="55">
        <f t="shared" ref="DI7:DQ7" si="24">DI8</f>
        <v>6</v>
      </c>
      <c r="DJ7" s="55">
        <f t="shared" si="24"/>
        <v>6.9</v>
      </c>
      <c r="DK7" s="55">
        <f t="shared" si="24"/>
        <v>6.4</v>
      </c>
      <c r="DL7" s="55">
        <f t="shared" si="24"/>
        <v>6.6</v>
      </c>
      <c r="DM7" s="55">
        <f t="shared" si="24"/>
        <v>8.1</v>
      </c>
      <c r="DN7" s="55">
        <f t="shared" si="24"/>
        <v>7.9</v>
      </c>
      <c r="DO7" s="55">
        <f t="shared" si="24"/>
        <v>8.1</v>
      </c>
      <c r="DP7" s="55">
        <f t="shared" si="24"/>
        <v>7.9</v>
      </c>
      <c r="DQ7" s="55">
        <f t="shared" si="24"/>
        <v>7.7</v>
      </c>
      <c r="DR7" s="55"/>
      <c r="DS7" s="55">
        <f>DS8</f>
        <v>59</v>
      </c>
      <c r="DT7" s="55">
        <f t="shared" ref="DT7:EB7" si="25">DT8</f>
        <v>61.2</v>
      </c>
      <c r="DU7" s="55">
        <f t="shared" si="25"/>
        <v>63.2</v>
      </c>
      <c r="DV7" s="55">
        <f t="shared" si="25"/>
        <v>64.2</v>
      </c>
      <c r="DW7" s="55">
        <f t="shared" si="25"/>
        <v>66</v>
      </c>
      <c r="DX7" s="55">
        <f t="shared" si="25"/>
        <v>48.4</v>
      </c>
      <c r="DY7" s="55">
        <f t="shared" si="25"/>
        <v>50.2</v>
      </c>
      <c r="DZ7" s="55">
        <f t="shared" si="25"/>
        <v>52.3</v>
      </c>
      <c r="EA7" s="55">
        <f t="shared" si="25"/>
        <v>54</v>
      </c>
      <c r="EB7" s="55">
        <f t="shared" si="25"/>
        <v>55.1</v>
      </c>
      <c r="EC7" s="55"/>
      <c r="ED7" s="55">
        <f>ED8</f>
        <v>56.4</v>
      </c>
      <c r="EE7" s="55">
        <f t="shared" ref="EE7:EM7" si="26">EE8</f>
        <v>63.1</v>
      </c>
      <c r="EF7" s="55">
        <f t="shared" si="26"/>
        <v>68.099999999999994</v>
      </c>
      <c r="EG7" s="55">
        <f t="shared" si="26"/>
        <v>64.7</v>
      </c>
      <c r="EH7" s="55">
        <f t="shared" si="26"/>
        <v>69.400000000000006</v>
      </c>
      <c r="EI7" s="55">
        <f t="shared" si="26"/>
        <v>70</v>
      </c>
      <c r="EJ7" s="55">
        <f t="shared" si="26"/>
        <v>68.2</v>
      </c>
      <c r="EK7" s="55">
        <f t="shared" si="26"/>
        <v>69.5</v>
      </c>
      <c r="EL7" s="55">
        <f t="shared" si="26"/>
        <v>67.5</v>
      </c>
      <c r="EM7" s="55">
        <f t="shared" si="26"/>
        <v>68.7</v>
      </c>
      <c r="EN7" s="55"/>
      <c r="EO7" s="56">
        <f>EO8</f>
        <v>28388900</v>
      </c>
      <c r="EP7" s="56">
        <f t="shared" ref="EP7:EX7" si="27">EP8</f>
        <v>28458563</v>
      </c>
      <c r="EQ7" s="56">
        <f t="shared" si="27"/>
        <v>28510193</v>
      </c>
      <c r="ER7" s="56">
        <f t="shared" si="27"/>
        <v>28830520</v>
      </c>
      <c r="ES7" s="56">
        <f t="shared" si="27"/>
        <v>28816533</v>
      </c>
      <c r="ET7" s="56">
        <f t="shared" si="27"/>
        <v>27577179</v>
      </c>
      <c r="EU7" s="56">
        <f t="shared" si="27"/>
        <v>27722473</v>
      </c>
      <c r="EV7" s="56">
        <f t="shared" si="27"/>
        <v>27879712</v>
      </c>
      <c r="EW7" s="56">
        <f t="shared" si="27"/>
        <v>28287536</v>
      </c>
      <c r="EX7" s="56">
        <f t="shared" si="27"/>
        <v>28070344</v>
      </c>
      <c r="EY7" s="56"/>
    </row>
    <row r="8" spans="1:155" s="57" customFormat="1" x14ac:dyDescent="0.15">
      <c r="A8" s="38"/>
      <c r="B8" s="58">
        <v>2021</v>
      </c>
      <c r="C8" s="58">
        <v>300004</v>
      </c>
      <c r="D8" s="58">
        <v>46</v>
      </c>
      <c r="E8" s="58">
        <v>6</v>
      </c>
      <c r="F8" s="58">
        <v>0</v>
      </c>
      <c r="G8" s="58">
        <v>1</v>
      </c>
      <c r="H8" s="58" t="s">
        <v>159</v>
      </c>
      <c r="I8" s="58" t="s">
        <v>159</v>
      </c>
      <c r="J8" s="58" t="s">
        <v>160</v>
      </c>
      <c r="K8" s="58" t="s">
        <v>161</v>
      </c>
      <c r="L8" s="58" t="s">
        <v>162</v>
      </c>
      <c r="M8" s="58" t="s">
        <v>163</v>
      </c>
      <c r="N8" s="58" t="s">
        <v>164</v>
      </c>
      <c r="O8" s="58" t="s">
        <v>165</v>
      </c>
      <c r="P8" s="58" t="s">
        <v>166</v>
      </c>
      <c r="Q8" s="59">
        <v>2</v>
      </c>
      <c r="R8" s="58" t="s">
        <v>39</v>
      </c>
      <c r="S8" s="58" t="s">
        <v>39</v>
      </c>
      <c r="T8" s="58" t="s">
        <v>167</v>
      </c>
      <c r="U8" s="59">
        <v>935084</v>
      </c>
      <c r="V8" s="59">
        <v>16637</v>
      </c>
      <c r="W8" s="58" t="s">
        <v>168</v>
      </c>
      <c r="X8" s="58" t="s">
        <v>168</v>
      </c>
      <c r="Y8" s="60" t="s">
        <v>169</v>
      </c>
      <c r="Z8" s="59" t="s">
        <v>39</v>
      </c>
      <c r="AA8" s="59" t="s">
        <v>39</v>
      </c>
      <c r="AB8" s="59" t="s">
        <v>39</v>
      </c>
      <c r="AC8" s="59">
        <v>300</v>
      </c>
      <c r="AD8" s="59" t="s">
        <v>39</v>
      </c>
      <c r="AE8" s="59">
        <v>300</v>
      </c>
      <c r="AF8" s="59" t="s">
        <v>39</v>
      </c>
      <c r="AG8" s="59" t="s">
        <v>39</v>
      </c>
      <c r="AH8" s="59" t="s">
        <v>39</v>
      </c>
      <c r="AI8" s="61">
        <v>104.3</v>
      </c>
      <c r="AJ8" s="61">
        <v>106.5</v>
      </c>
      <c r="AK8" s="61">
        <v>108</v>
      </c>
      <c r="AL8" s="61">
        <v>111</v>
      </c>
      <c r="AM8" s="61">
        <v>112.2</v>
      </c>
      <c r="AN8" s="61">
        <v>100.9</v>
      </c>
      <c r="AO8" s="61">
        <v>100.9</v>
      </c>
      <c r="AP8" s="61">
        <v>99.7</v>
      </c>
      <c r="AQ8" s="61">
        <v>102.3</v>
      </c>
      <c r="AR8" s="61">
        <v>103.5</v>
      </c>
      <c r="AS8" s="61">
        <v>106.2</v>
      </c>
      <c r="AT8" s="61">
        <v>70.7</v>
      </c>
      <c r="AU8" s="61">
        <v>67.099999999999994</v>
      </c>
      <c r="AV8" s="61">
        <v>66.400000000000006</v>
      </c>
      <c r="AW8" s="61">
        <v>65.8</v>
      </c>
      <c r="AX8" s="61">
        <v>68.400000000000006</v>
      </c>
      <c r="AY8" s="61">
        <v>68.900000000000006</v>
      </c>
      <c r="AZ8" s="61">
        <v>68.400000000000006</v>
      </c>
      <c r="BA8" s="61">
        <v>66.900000000000006</v>
      </c>
      <c r="BB8" s="61">
        <v>64.8</v>
      </c>
      <c r="BC8" s="61">
        <v>64.099999999999994</v>
      </c>
      <c r="BD8" s="61">
        <v>86.6</v>
      </c>
      <c r="BE8" s="62">
        <v>81.8</v>
      </c>
      <c r="BF8" s="62">
        <v>76.7</v>
      </c>
      <c r="BG8" s="62">
        <v>64.400000000000006</v>
      </c>
      <c r="BH8" s="62">
        <v>51.2</v>
      </c>
      <c r="BI8" s="62">
        <v>30.1</v>
      </c>
      <c r="BJ8" s="62">
        <v>179</v>
      </c>
      <c r="BK8" s="62">
        <v>176.9</v>
      </c>
      <c r="BL8" s="62">
        <v>177.9</v>
      </c>
      <c r="BM8" s="62">
        <v>197.8</v>
      </c>
      <c r="BN8" s="62">
        <v>171</v>
      </c>
      <c r="BO8" s="62">
        <v>70.7</v>
      </c>
      <c r="BP8" s="61">
        <v>67.099999999999994</v>
      </c>
      <c r="BQ8" s="61">
        <v>61.4</v>
      </c>
      <c r="BR8" s="61">
        <v>57.8</v>
      </c>
      <c r="BS8" s="61">
        <v>52.1</v>
      </c>
      <c r="BT8" s="61">
        <v>52.5</v>
      </c>
      <c r="BU8" s="61">
        <v>72.3</v>
      </c>
      <c r="BV8" s="61">
        <v>72.099999999999994</v>
      </c>
      <c r="BW8" s="61">
        <v>69.8</v>
      </c>
      <c r="BX8" s="61">
        <v>65.3</v>
      </c>
      <c r="BY8" s="61">
        <v>63.1</v>
      </c>
      <c r="BZ8" s="61">
        <v>67.099999999999994</v>
      </c>
      <c r="CA8" s="62">
        <v>16738</v>
      </c>
      <c r="CB8" s="62">
        <v>17222</v>
      </c>
      <c r="CC8" s="62">
        <v>17896</v>
      </c>
      <c r="CD8" s="62">
        <v>18221</v>
      </c>
      <c r="CE8" s="62">
        <v>18967</v>
      </c>
      <c r="CF8" s="62">
        <v>21037</v>
      </c>
      <c r="CG8" s="62">
        <v>21418</v>
      </c>
      <c r="CH8" s="62">
        <v>21604</v>
      </c>
      <c r="CI8" s="62">
        <v>22234</v>
      </c>
      <c r="CJ8" s="62">
        <v>22875</v>
      </c>
      <c r="CK8" s="61">
        <v>59287</v>
      </c>
      <c r="CL8" s="62">
        <v>6347</v>
      </c>
      <c r="CM8" s="62">
        <v>6439</v>
      </c>
      <c r="CN8" s="62">
        <v>6599</v>
      </c>
      <c r="CO8" s="62">
        <v>6776</v>
      </c>
      <c r="CP8" s="62">
        <v>6839</v>
      </c>
      <c r="CQ8" s="62">
        <v>8542</v>
      </c>
      <c r="CR8" s="62">
        <v>8518</v>
      </c>
      <c r="CS8" s="62">
        <v>7891</v>
      </c>
      <c r="CT8" s="62">
        <v>8706</v>
      </c>
      <c r="CU8" s="62">
        <v>8691</v>
      </c>
      <c r="CV8" s="61">
        <v>17202</v>
      </c>
      <c r="CW8" s="62">
        <v>98.3</v>
      </c>
      <c r="CX8" s="62">
        <v>103.2</v>
      </c>
      <c r="CY8" s="62">
        <v>105.2</v>
      </c>
      <c r="CZ8" s="62">
        <v>107.1</v>
      </c>
      <c r="DA8" s="62">
        <v>101.4</v>
      </c>
      <c r="DB8" s="62">
        <v>86.5</v>
      </c>
      <c r="DC8" s="62">
        <v>87.6</v>
      </c>
      <c r="DD8" s="62">
        <v>89.7</v>
      </c>
      <c r="DE8" s="62">
        <v>92.2</v>
      </c>
      <c r="DF8" s="62">
        <v>91.4</v>
      </c>
      <c r="DG8" s="62">
        <v>56.4</v>
      </c>
      <c r="DH8" s="62">
        <v>6.4</v>
      </c>
      <c r="DI8" s="62">
        <v>6</v>
      </c>
      <c r="DJ8" s="62">
        <v>6.9</v>
      </c>
      <c r="DK8" s="62">
        <v>6.4</v>
      </c>
      <c r="DL8" s="62">
        <v>6.6</v>
      </c>
      <c r="DM8" s="62">
        <v>8.1</v>
      </c>
      <c r="DN8" s="62">
        <v>7.9</v>
      </c>
      <c r="DO8" s="62">
        <v>8.1</v>
      </c>
      <c r="DP8" s="62">
        <v>7.9</v>
      </c>
      <c r="DQ8" s="62">
        <v>7.7</v>
      </c>
      <c r="DR8" s="62">
        <v>24.8</v>
      </c>
      <c r="DS8" s="61">
        <v>59</v>
      </c>
      <c r="DT8" s="61">
        <v>61.2</v>
      </c>
      <c r="DU8" s="61">
        <v>63.2</v>
      </c>
      <c r="DV8" s="61">
        <v>64.2</v>
      </c>
      <c r="DW8" s="61">
        <v>66</v>
      </c>
      <c r="DX8" s="61">
        <v>48.4</v>
      </c>
      <c r="DY8" s="61">
        <v>50.2</v>
      </c>
      <c r="DZ8" s="61">
        <v>52.3</v>
      </c>
      <c r="EA8" s="61">
        <v>54</v>
      </c>
      <c r="EB8" s="61">
        <v>55.1</v>
      </c>
      <c r="EC8" s="61">
        <v>56</v>
      </c>
      <c r="ED8" s="61">
        <v>56.4</v>
      </c>
      <c r="EE8" s="61">
        <v>63.1</v>
      </c>
      <c r="EF8" s="61">
        <v>68.099999999999994</v>
      </c>
      <c r="EG8" s="61">
        <v>64.7</v>
      </c>
      <c r="EH8" s="61">
        <v>69.400000000000006</v>
      </c>
      <c r="EI8" s="61">
        <v>70</v>
      </c>
      <c r="EJ8" s="61">
        <v>68.2</v>
      </c>
      <c r="EK8" s="61">
        <v>69.5</v>
      </c>
      <c r="EL8" s="61">
        <v>67.5</v>
      </c>
      <c r="EM8" s="61">
        <v>68.7</v>
      </c>
      <c r="EN8" s="61">
        <v>70.7</v>
      </c>
      <c r="EO8" s="62">
        <v>28388900</v>
      </c>
      <c r="EP8" s="62">
        <v>28458563</v>
      </c>
      <c r="EQ8" s="62">
        <v>28510193</v>
      </c>
      <c r="ER8" s="62">
        <v>28830520</v>
      </c>
      <c r="ES8" s="62">
        <v>28816533</v>
      </c>
      <c r="ET8" s="62">
        <v>27577179</v>
      </c>
      <c r="EU8" s="62">
        <v>27722473</v>
      </c>
      <c r="EV8" s="62">
        <v>27879712</v>
      </c>
      <c r="EW8" s="62">
        <v>28287536</v>
      </c>
      <c r="EX8" s="62">
        <v>28070344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170</v>
      </c>
      <c r="C10" s="67" t="s">
        <v>171</v>
      </c>
      <c r="D10" s="67" t="s">
        <v>172</v>
      </c>
      <c r="E10" s="67" t="s">
        <v>173</v>
      </c>
      <c r="F10" s="67" t="s">
        <v>174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