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239\backup_zaisei1\07 公営企業\01・照復\R04雑照会\22経営比較分析表（令和３年度決算）の分析について\部局回答\下水\1.17様式変更\"/>
    </mc:Choice>
  </mc:AlternateContent>
  <workbookProtection workbookAlgorithmName="SHA-512" workbookHashValue="KXLE5p6uL8iiePN4eIjbN6lVU5XBbbbcRQ9J8PZNlcJ7SNZ81BWw1bNtHrzXxxDklXsHwjwF/lg6MLBaAbDLUw==" workbookSaltValue="jVhN5aXqX5VjaWXLlFBq5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<sst xmlns="http://schemas.openxmlformats.org/spreadsheetml/2006/main" count="297" uniqueCount="118">
  <si>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</si>
  <si>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</si>
  <si>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</si>
  <si>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</si>
  <si>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</si>
  <si>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</si>
  <si>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</si>
  <si>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</si>
  <si>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</si>
  <si>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</si>
  <si>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</si>
  <si>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</si>
  <si>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</si>
  <si>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</si>
  <si>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</si>
  <si>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</si>
  <si>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</si>
  <si>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</si>
  <si>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</si>
  <si>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</si>
  <si>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</si>
  <si>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</si>
  <si>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</si>
  <si>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</si>
  <si>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</si>
  <si>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</si>
  <si>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</si>
  <si>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</si>
  <si>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</si>
  <si>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</si>
  <si>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</si>
  <si>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</si>
  <si>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</si>
  <si>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</si>
  <si>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</si>
  <si>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</si>
  <si>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</si>
  <si>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</si>
  <si>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</si>
  <si>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</si>
  <si>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</si>
  <si>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</si>
  <si>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</si>
  <si>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</si>
  <si>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</si>
  <si>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</si>
  <si>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</si>
  <si>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</si>
  <si>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</si>
  <si>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</si>
  <si>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</si>
  <si>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</si>
  <si>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</si>
  <si>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</si>
  <si>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</si>
  <si>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</si>
  <si>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</si>
  <si>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</si>
  <si>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</si>
  <si>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</si>
  <si>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</si>
  <si>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</si>
  <si>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</si>
  <si>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</si>
  <si>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</si>
  <si>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</si>
  <si>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</si>
  <si>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</si>
  <si>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</si>
  <si>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</si>
  <si>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</si>
  <si>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</si>
  <si>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</si>
  <si>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</si>
  <si>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</si>
  <si>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</si>
  <si>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</si>
  <si>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</si>
  <si>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</si>
  <si>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</si>
  <si>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</si>
  <si>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</si>
  <si>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</si>
  <si>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</si>
  <si>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</si>
  <si>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</si>
  <si>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</si>
  <si>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</si>
  <si>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</si>
  <si>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</si>
  <si>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</si>
  <si>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</si>
  <si>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</si>
  <si>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</si>
  <si>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</si>
  <si>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</si>
  <si>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</si>
  <si>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</si>
  <si>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</si>
  <si>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</si>
  <si>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</si>
  <si>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</si>
  <si>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</si>
  <si>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</si>
  <si>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</si>
  <si>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</si>
  <si>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</si>
  <si>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</si>
  <si>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</si>
  <si>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</si>
  <si>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</si>
  <si>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</si>
  <si>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</si>
  <si>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</si>
  <si>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</si>
  <si>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経常収支比率、流動比率ともに100％を上回り、累積欠損金もないことから、経営は健全であるといえる。
　企業債残高対事業規模比率は類似団体平均値と比較して低い水準となっている。初期投資に係る償還を既に終え、適正な水準となっていると考える。今後老朽化に伴う施設更新が増えると予測されるが、企業債償還額の平準化を図っていく。
　汚水処理原価は、人口が少なく有収水量が少ないこともあり類似団体平均値よりも高く、施設利用率は類似団体平均値よりもやや低くなっている。更なる維持管理費の削減に取り組み、また関連市町において未普及地域の水洗化率向上の対策を講じ、スケールメリットによる汚水処理原価の低減を図る必要がある。</t>
    <phoneticPr fontId="4"/>
  </si>
  <si>
    <t>　有形固定資産減価償却率は、地方公営企業法適用に伴い、過去の減価償却費が反映されない計上方法となっていることから、類似団体平均値よりも低い水準となっている。
　管渠については、法定耐用年数を超過したものはないものの、供用開始から38年が経過しており、更に平成28年10月の鳥取県中部地震以後、大雨の後などに不明水が発生したため、管渠調査を実施。不明水の発生箇所を優先的に修繕し、劣化が進行し機能が損なわれる可能性がある箇所についても、計画的に適宜改築更新を行っている。</t>
    <phoneticPr fontId="4"/>
  </si>
  <si>
    <t>　経営･資産状況を正確に把握して安定的な事業運営を行うため、令和２年度から公営企業会計に移行した。
　管理運営に係る経費については、流域関連市町からの負担金で賄える状況を維持しており、現状としては概ね健全な経営状況と言える。
　今後、人口減少等により流入汚水量の減少が見込まれる中、持続可能な事業運営ができるよう、令和２年度に策定した経営戦略及びストックマネジメント計画に基づく計画的な改築更新や、省エネ機器･省エネ運転の導入等による維持管理費の更なる経費削減などにより経営の健全性の確保に取り組んでいくとともに、市町との広域化・共同化について、具体的な取組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</si>
</sst>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6.07</c:v>
                </c:pt>
                <c:pt idx="4">
                  <c:v>1.24</c:v>
                </c:pt>
              </c:numCache>
            </c:numRef>
          </c:val>
          <c:extLst>
            <c:ext xmlns:c16="http://schemas.microsoft.com/office/drawing/2014/chart" uri="{C3380CC4-5D6E-409C-BE32-E72D297353CC}">
              <c16:uniqueId val="{00000000-F7D5-4F6A-9522-FDF4EA0FA3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F7D5-4F6A-9522-FDF4EA0FA3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63.39</c:v>
                </c:pt>
                <c:pt idx="4">
                  <c:v>67.2</c:v>
                </c:pt>
              </c:numCache>
            </c:numRef>
          </c:val>
          <c:extLst>
            <c:ext xmlns:c16="http://schemas.microsoft.com/office/drawing/2014/chart" uri="{C3380CC4-5D6E-409C-BE32-E72D297353CC}">
              <c16:uniqueId val="{00000000-5B9E-4F0B-B75F-7541216BC87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5B9E-4F0B-B75F-7541216BC87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91.71</c:v>
                </c:pt>
                <c:pt idx="4">
                  <c:v>91.7</c:v>
                </c:pt>
              </c:numCache>
            </c:numRef>
          </c:val>
          <c:extLst>
            <c:ext xmlns:c16="http://schemas.microsoft.com/office/drawing/2014/chart" uri="{C3380CC4-5D6E-409C-BE32-E72D297353CC}">
              <c16:uniqueId val="{00000000-3510-4AC2-93BB-DDB802908A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3510-4AC2-93BB-DDB802908A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108.74</c:v>
                </c:pt>
                <c:pt idx="4">
                  <c:v>110.08</c:v>
                </c:pt>
              </c:numCache>
            </c:numRef>
          </c:val>
          <c:extLst>
            <c:ext xmlns:c16="http://schemas.microsoft.com/office/drawing/2014/chart" uri="{C3380CC4-5D6E-409C-BE32-E72D297353CC}">
              <c16:uniqueId val="{00000000-C487-4AF9-BD07-857CBFA49E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C487-4AF9-BD07-857CBFA49E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4.88</c:v>
                </c:pt>
                <c:pt idx="4">
                  <c:v>9.8800000000000008</c:v>
                </c:pt>
              </c:numCache>
            </c:numRef>
          </c:val>
          <c:extLst>
            <c:ext xmlns:c16="http://schemas.microsoft.com/office/drawing/2014/chart" uri="{C3380CC4-5D6E-409C-BE32-E72D297353CC}">
              <c16:uniqueId val="{00000000-CBDE-45B8-B0A5-AC1FFE52C0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CBDE-45B8-B0A5-AC1FFE52C0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737-480D-A2D9-158167468D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2737-480D-A2D9-158167468D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7E-4EA7-90BF-7E0FED43AD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D27E-4EA7-90BF-7E0FED43AD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131.66</c:v>
                </c:pt>
                <c:pt idx="4">
                  <c:v>196.4</c:v>
                </c:pt>
              </c:numCache>
            </c:numRef>
          </c:val>
          <c:extLst>
            <c:ext xmlns:c16="http://schemas.microsoft.com/office/drawing/2014/chart" uri="{C3380CC4-5D6E-409C-BE32-E72D297353CC}">
              <c16:uniqueId val="{00000000-EEBD-45A5-9A40-E974F0504A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EEBD-45A5-9A40-E974F0504A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244.28</c:v>
                </c:pt>
                <c:pt idx="4">
                  <c:v>235.59</c:v>
                </c:pt>
              </c:numCache>
            </c:numRef>
          </c:val>
          <c:extLst>
            <c:ext xmlns:c16="http://schemas.microsoft.com/office/drawing/2014/chart" uri="{C3380CC4-5D6E-409C-BE32-E72D297353CC}">
              <c16:uniqueId val="{00000000-2B20-4EAB-A6E4-5CF6B2C6A9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2B20-4EAB-A6E4-5CF6B2C6A9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C7-4811-A94D-BC489819652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6C7-4811-A94D-BC489819652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83.14</c:v>
                </c:pt>
                <c:pt idx="4">
                  <c:v>80.87</c:v>
                </c:pt>
              </c:numCache>
            </c:numRef>
          </c:val>
          <c:extLst>
            <c:ext xmlns:c16="http://schemas.microsoft.com/office/drawing/2014/chart" uri="{C3380CC4-5D6E-409C-BE32-E72D297353CC}">
              <c16:uniqueId val="{00000000-3163-45BD-B008-B3F9185A979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3163-45BD-B008-B3F9185A979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4"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鳥取県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551806</v>
      </c>
      <c r="AM8" s="55"/>
      <c r="AN8" s="55"/>
      <c r="AO8" s="55"/>
      <c r="AP8" s="55"/>
      <c r="AQ8" s="55"/>
      <c r="AR8" s="55"/>
      <c r="AS8" s="55"/>
      <c r="AT8" s="54">
        <f>データ!T6</f>
        <v>3507.14</v>
      </c>
      <c r="AU8" s="54"/>
      <c r="AV8" s="54"/>
      <c r="AW8" s="54"/>
      <c r="AX8" s="54"/>
      <c r="AY8" s="54"/>
      <c r="AZ8" s="54"/>
      <c r="BA8" s="54"/>
      <c r="BB8" s="54">
        <f>データ!U6</f>
        <v>157.34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79.69</v>
      </c>
      <c r="J10" s="54"/>
      <c r="K10" s="54"/>
      <c r="L10" s="54"/>
      <c r="M10" s="54"/>
      <c r="N10" s="54"/>
      <c r="O10" s="54"/>
      <c r="P10" s="54">
        <f>データ!P6</f>
        <v>67.42</v>
      </c>
      <c r="Q10" s="54"/>
      <c r="R10" s="54"/>
      <c r="S10" s="54"/>
      <c r="T10" s="54"/>
      <c r="U10" s="54"/>
      <c r="V10" s="54"/>
      <c r="W10" s="54">
        <f>データ!Q6</f>
        <v>93.47</v>
      </c>
      <c r="X10" s="54"/>
      <c r="Y10" s="54"/>
      <c r="Z10" s="54"/>
      <c r="AA10" s="54"/>
      <c r="AB10" s="54"/>
      <c r="AC10" s="54"/>
      <c r="AD10" s="55">
        <f>データ!R6</f>
        <v>0</v>
      </c>
      <c r="AE10" s="55"/>
      <c r="AF10" s="55"/>
      <c r="AG10" s="55"/>
      <c r="AH10" s="55"/>
      <c r="AI10" s="55"/>
      <c r="AJ10" s="55"/>
      <c r="AK10" s="2"/>
      <c r="AL10" s="55">
        <f>データ!V6</f>
        <v>55706</v>
      </c>
      <c r="AM10" s="55"/>
      <c r="AN10" s="55"/>
      <c r="AO10" s="55"/>
      <c r="AP10" s="55"/>
      <c r="AQ10" s="55"/>
      <c r="AR10" s="55"/>
      <c r="AS10" s="55"/>
      <c r="AT10" s="54">
        <f>データ!W6</f>
        <v>19.02</v>
      </c>
      <c r="AU10" s="54"/>
      <c r="AV10" s="54"/>
      <c r="AW10" s="54"/>
      <c r="AX10" s="54"/>
      <c r="AY10" s="54"/>
      <c r="AZ10" s="54"/>
      <c r="BA10" s="54"/>
      <c r="BB10" s="54">
        <f>データ!X6</f>
        <v>2928.81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ouA/gIIByDDIE2jLHQOJErk5hEQMow8zQYvsXFFPV8LOA+w7l+QMV70TbUcchuOsgHErnvTC7FJpNkxWg8mX+g==" saltValue="VeDtaM+sbuoh37S48HUx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310000</v>
      </c>
      <c r="D6" s="19">
        <f t="shared" si="3"/>
        <v>46</v>
      </c>
      <c r="E6" s="19">
        <f t="shared" si="3"/>
        <v>17</v>
      </c>
      <c r="F6" s="19">
        <f t="shared" si="3"/>
        <v>3</v>
      </c>
      <c r="G6" s="19">
        <f t="shared" si="3"/>
        <v>0</v>
      </c>
      <c r="H6" s="19" t="str">
        <f t="shared" si="3"/>
        <v>鳥取県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79.69</v>
      </c>
      <c r="P6" s="20">
        <f t="shared" si="3"/>
        <v>67.42</v>
      </c>
      <c r="Q6" s="20">
        <f t="shared" si="3"/>
        <v>93.47</v>
      </c>
      <c r="R6" s="20">
        <f t="shared" si="3"/>
        <v>0</v>
      </c>
      <c r="S6" s="20">
        <f t="shared" si="3"/>
        <v>551806</v>
      </c>
      <c r="T6" s="20">
        <f t="shared" si="3"/>
        <v>3507.14</v>
      </c>
      <c r="U6" s="20">
        <f t="shared" si="3"/>
        <v>157.34</v>
      </c>
      <c r="V6" s="20">
        <f t="shared" si="3"/>
        <v>55706</v>
      </c>
      <c r="W6" s="20">
        <f t="shared" si="3"/>
        <v>19.02</v>
      </c>
      <c r="X6" s="20">
        <f t="shared" si="3"/>
        <v>2928.81</v>
      </c>
      <c r="Y6" s="21" t="str">
        <f>IF(Y7="",NA(),Y7)</f>
        <v>-</v>
      </c>
      <c r="Z6" s="21" t="str">
        <f t="shared" ref="Z6:AH6" si="4">IF(Z7="",NA(),Z7)</f>
        <v>-</v>
      </c>
      <c r="AA6" s="21" t="str">
        <f t="shared" si="4"/>
        <v>-</v>
      </c>
      <c r="AB6" s="21">
        <f t="shared" si="4"/>
        <v>108.74</v>
      </c>
      <c r="AC6" s="21">
        <f t="shared" si="4"/>
        <v>110.08</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131.66</v>
      </c>
      <c r="AY6" s="21">
        <f t="shared" si="6"/>
        <v>196.4</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244.28</v>
      </c>
      <c r="BJ6" s="21">
        <f t="shared" si="7"/>
        <v>235.59</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83.14</v>
      </c>
      <c r="CF6" s="21">
        <f t="shared" si="9"/>
        <v>80.87</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63.39</v>
      </c>
      <c r="CQ6" s="21">
        <f t="shared" si="10"/>
        <v>67.2</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91.71</v>
      </c>
      <c r="DB6" s="21">
        <f t="shared" si="11"/>
        <v>91.7</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4.88</v>
      </c>
      <c r="DM6" s="21">
        <f t="shared" si="12"/>
        <v>9.8800000000000008</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1">
        <f t="shared" si="14"/>
        <v>6.07</v>
      </c>
      <c r="EI6" s="21">
        <f t="shared" si="14"/>
        <v>1.24</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310000</v>
      </c>
      <c r="D7" s="23">
        <v>46</v>
      </c>
      <c r="E7" s="23">
        <v>17</v>
      </c>
      <c r="F7" s="23">
        <v>3</v>
      </c>
      <c r="G7" s="23">
        <v>0</v>
      </c>
      <c r="H7" s="23" t="s">
        <v>96</v>
      </c>
      <c r="I7" s="23" t="s">
        <v>97</v>
      </c>
      <c r="J7" s="23" t="s">
        <v>98</v>
      </c>
      <c r="K7" s="23" t="s">
        <v>99</v>
      </c>
      <c r="L7" s="23" t="s">
        <v>100</v>
      </c>
      <c r="M7" s="23" t="s">
        <v>101</v>
      </c>
      <c r="N7" s="24" t="s">
        <v>102</v>
      </c>
      <c r="O7" s="24">
        <v>79.69</v>
      </c>
      <c r="P7" s="24">
        <v>67.42</v>
      </c>
      <c r="Q7" s="24">
        <v>93.47</v>
      </c>
      <c r="R7" s="24">
        <v>0</v>
      </c>
      <c r="S7" s="24">
        <v>551806</v>
      </c>
      <c r="T7" s="24">
        <v>3507.14</v>
      </c>
      <c r="U7" s="24">
        <v>157.34</v>
      </c>
      <c r="V7" s="24">
        <v>55706</v>
      </c>
      <c r="W7" s="24">
        <v>19.02</v>
      </c>
      <c r="X7" s="24">
        <v>2928.81</v>
      </c>
      <c r="Y7" s="24" t="s">
        <v>102</v>
      </c>
      <c r="Z7" s="24" t="s">
        <v>102</v>
      </c>
      <c r="AA7" s="24" t="s">
        <v>102</v>
      </c>
      <c r="AB7" s="24">
        <v>108.74</v>
      </c>
      <c r="AC7" s="24">
        <v>110.08</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131.66</v>
      </c>
      <c r="AY7" s="24">
        <v>196.4</v>
      </c>
      <c r="AZ7" s="24" t="s">
        <v>102</v>
      </c>
      <c r="BA7" s="24" t="s">
        <v>102</v>
      </c>
      <c r="BB7" s="24" t="s">
        <v>102</v>
      </c>
      <c r="BC7" s="24">
        <v>101.14</v>
      </c>
      <c r="BD7" s="24">
        <v>104.74</v>
      </c>
      <c r="BE7" s="24">
        <v>104.34</v>
      </c>
      <c r="BF7" s="24" t="s">
        <v>102</v>
      </c>
      <c r="BG7" s="24" t="s">
        <v>102</v>
      </c>
      <c r="BH7" s="24" t="s">
        <v>102</v>
      </c>
      <c r="BI7" s="24">
        <v>244.28</v>
      </c>
      <c r="BJ7" s="24">
        <v>235.59</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83.14</v>
      </c>
      <c r="CF7" s="24">
        <v>80.87</v>
      </c>
      <c r="CG7" s="24" t="s">
        <v>102</v>
      </c>
      <c r="CH7" s="24" t="s">
        <v>102</v>
      </c>
      <c r="CI7" s="24" t="s">
        <v>102</v>
      </c>
      <c r="CJ7" s="24">
        <v>50.67</v>
      </c>
      <c r="CK7" s="24">
        <v>48.7</v>
      </c>
      <c r="CL7" s="24">
        <v>48.89</v>
      </c>
      <c r="CM7" s="24" t="s">
        <v>102</v>
      </c>
      <c r="CN7" s="24" t="s">
        <v>102</v>
      </c>
      <c r="CO7" s="24" t="s">
        <v>102</v>
      </c>
      <c r="CP7" s="24">
        <v>63.39</v>
      </c>
      <c r="CQ7" s="24">
        <v>67.2</v>
      </c>
      <c r="CR7" s="24" t="s">
        <v>102</v>
      </c>
      <c r="CS7" s="24" t="s">
        <v>102</v>
      </c>
      <c r="CT7" s="24" t="s">
        <v>102</v>
      </c>
      <c r="CU7" s="24">
        <v>68.2</v>
      </c>
      <c r="CV7" s="24">
        <v>68.05</v>
      </c>
      <c r="CW7" s="24">
        <v>68.03</v>
      </c>
      <c r="CX7" s="24" t="s">
        <v>102</v>
      </c>
      <c r="CY7" s="24" t="s">
        <v>102</v>
      </c>
      <c r="CZ7" s="24" t="s">
        <v>102</v>
      </c>
      <c r="DA7" s="24">
        <v>91.71</v>
      </c>
      <c r="DB7" s="24">
        <v>91.7</v>
      </c>
      <c r="DC7" s="24" t="s">
        <v>102</v>
      </c>
      <c r="DD7" s="24" t="s">
        <v>102</v>
      </c>
      <c r="DE7" s="24" t="s">
        <v>102</v>
      </c>
      <c r="DF7" s="24">
        <v>94.01</v>
      </c>
      <c r="DG7" s="24">
        <v>94.14</v>
      </c>
      <c r="DH7" s="24">
        <v>94.07</v>
      </c>
      <c r="DI7" s="24" t="s">
        <v>102</v>
      </c>
      <c r="DJ7" s="24" t="s">
        <v>102</v>
      </c>
      <c r="DK7" s="24" t="s">
        <v>102</v>
      </c>
      <c r="DL7" s="24">
        <v>4.88</v>
      </c>
      <c r="DM7" s="24">
        <v>9.8800000000000008</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6.07</v>
      </c>
      <c r="EI7" s="24">
        <v>1.24</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2023-01-12T23:36:38Z</dcterms:created>
  <dcterms:modified xsi:type="dcterms:W3CDTF">2023-01-18T11:07:09Z</dcterms:modified>
  <cp:category/>
</cp:coreProperties>
</file>