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0.17.131.31\share\g03_予算経理\03経理主査\業務ファイル\16.経営比較分析\R4(R3決算)\③回答決裁(20230118)★\【経営比較分析表】2021_350001_46_020\【経営比較分析表】2021_350001_46_020\"/>
    </mc:Choice>
  </mc:AlternateContent>
  <xr:revisionPtr revIDLastSave="0" documentId="13_ncr:1_{E4C1873B-EAAC-49DE-944F-B735D1282788}" xr6:coauthVersionLast="47" xr6:coauthVersionMax="47" xr10:uidLastSave="{00000000-0000-0000-0000-000000000000}"/>
  <workbookProtection workbookAlgorithmName="SHA-512" workbookHashValue="r7A6wyFUhhtSvxIs9E2v/hKUV+Lf41RRKxuah4dUTIPeEVnJ9aLtPOd1Z1j+KPiAgG1TSeMjLBbTAAKyOQtPFQ==" workbookSaltValue="rIBFXpylJkXNrYG3fPGiYA==" workbookSpinCount="100000" lockStructure="1"/>
  <bookViews>
    <workbookView xWindow="-110" yWindow="-110" windowWidth="17020" windowHeight="1012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JM90" i="4" s="1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HK90" i="4"/>
  <c r="FI90" i="4"/>
  <c r="EH90" i="4"/>
  <c r="DG90" i="4"/>
  <c r="CF90" i="4"/>
  <c r="PZ81" i="4"/>
  <c r="OY81" i="4"/>
  <c r="NX81" i="4"/>
  <c r="MW81" i="4"/>
  <c r="KO81" i="4"/>
  <c r="JN81" i="4"/>
  <c r="IM81" i="4"/>
  <c r="HL81" i="4"/>
  <c r="EC81" i="4"/>
  <c r="DB81" i="4"/>
  <c r="AZ81" i="4"/>
  <c r="Y81" i="4"/>
  <c r="RA80" i="4"/>
  <c r="PZ80" i="4"/>
  <c r="MW80" i="4"/>
  <c r="JN80" i="4"/>
  <c r="IM80" i="4"/>
  <c r="HL80" i="4"/>
  <c r="GK80" i="4"/>
  <c r="EC80" i="4"/>
  <c r="DB80" i="4"/>
  <c r="CA80" i="4"/>
  <c r="AZ80" i="4"/>
  <c r="OY79" i="4"/>
  <c r="NX79" i="4"/>
  <c r="MW79" i="4"/>
  <c r="KO79" i="4"/>
  <c r="IM79" i="4"/>
  <c r="HL79" i="4"/>
  <c r="GK79" i="4"/>
  <c r="CA79" i="4"/>
  <c r="AZ79" i="4"/>
  <c r="Y79" i="4"/>
  <c r="RH56" i="4"/>
  <c r="QN56" i="4"/>
  <c r="PT56" i="4"/>
  <c r="OZ56" i="4"/>
  <c r="OF56" i="4"/>
  <c r="MN56" i="4"/>
  <c r="LT56" i="4"/>
  <c r="K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BL55" i="4"/>
  <c r="AR55" i="4"/>
  <c r="X55" i="4"/>
  <c r="PT54" i="4"/>
  <c r="OZ54" i="4"/>
  <c r="OF54" i="4"/>
  <c r="MN54" i="4"/>
  <c r="LT54" i="4"/>
  <c r="KZ54" i="4"/>
  <c r="KF54" i="4"/>
  <c r="JL54" i="4"/>
  <c r="GF54" i="4"/>
  <c r="FL54" i="4"/>
  <c r="ER54" i="4"/>
  <c r="BL54" i="4"/>
  <c r="AR54" i="4"/>
  <c r="X54" i="4"/>
  <c r="RH33" i="4"/>
  <c r="QN33" i="4"/>
  <c r="PT33" i="4"/>
  <c r="OF33" i="4"/>
  <c r="LT33" i="4"/>
  <c r="KZ33" i="4"/>
  <c r="KF33" i="4"/>
  <c r="JL33" i="4"/>
  <c r="HT33" i="4"/>
  <c r="GZ33" i="4"/>
  <c r="GF33" i="4"/>
  <c r="FL33" i="4"/>
  <c r="CZ33" i="4"/>
  <c r="AR33" i="4"/>
  <c r="RH32" i="4"/>
  <c r="QN32" i="4"/>
  <c r="PT32" i="4"/>
  <c r="OZ32" i="4"/>
  <c r="OF32" i="4"/>
  <c r="MN32" i="4"/>
  <c r="LT32" i="4"/>
  <c r="JL32" i="4"/>
  <c r="GZ32" i="4"/>
  <c r="FL32" i="4"/>
  <c r="ER32" i="4"/>
  <c r="CZ32" i="4"/>
  <c r="CF32" i="4"/>
  <c r="AR32" i="4"/>
  <c r="PT31" i="4"/>
  <c r="OZ31" i="4"/>
  <c r="OF31" i="4"/>
  <c r="KZ31" i="4"/>
  <c r="KF31" i="4"/>
  <c r="JL31" i="4"/>
  <c r="HT31" i="4"/>
  <c r="GF31" i="4"/>
  <c r="FL31" i="4"/>
  <c r="ER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QN31" i="4" l="1"/>
  <c r="CF31" i="4"/>
  <c r="RH31" i="4"/>
  <c r="GF32" i="4"/>
  <c r="CF33" i="4"/>
  <c r="CF55" i="4"/>
  <c r="DB79" i="4"/>
  <c r="OY80" i="4"/>
  <c r="GK81" i="4"/>
  <c r="CZ31" i="4"/>
  <c r="X32" i="4"/>
  <c r="GZ54" i="4"/>
  <c r="CZ55" i="4"/>
  <c r="RA81" i="4"/>
  <c r="LT31" i="4"/>
  <c r="HT32" i="4"/>
  <c r="ER33" i="4"/>
  <c r="HT54" i="4"/>
  <c r="ER55" i="4"/>
  <c r="HT56" i="4"/>
  <c r="PZ79" i="4"/>
  <c r="GZ56" i="4"/>
  <c r="EC79" i="4"/>
  <c r="MN31" i="4"/>
  <c r="BL32" i="4"/>
  <c r="MN33" i="4"/>
  <c r="QN54" i="4"/>
  <c r="FL55" i="4"/>
  <c r="JL56" i="4"/>
  <c r="RA79" i="4"/>
  <c r="CF54" i="4"/>
  <c r="BL33" i="4"/>
  <c r="NX80" i="4"/>
  <c r="KF32" i="4"/>
  <c r="RH54" i="4"/>
  <c r="KF56" i="4"/>
  <c r="Y80" i="4"/>
  <c r="GZ31" i="4"/>
  <c r="KZ32" i="4"/>
  <c r="X33" i="4"/>
  <c r="OZ33" i="4"/>
  <c r="CZ54" i="4"/>
  <c r="JN79" i="4"/>
  <c r="KO80" i="4"/>
  <c r="CA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<sst xmlns="http://schemas.openxmlformats.org/spreadsheetml/2006/main" count="262" uniqueCount="107">
  <si>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</si>
  <si>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</si>
  <si>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</si>
  <si>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</si>
  <si>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</si>
  <si>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</si>
  <si>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</si>
  <si>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</si>
  <si>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</si>
  <si>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</si>
  <si>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</si>
  <si>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</si>
  <si>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</si>
  <si>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</si>
  <si>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</si>
  <si>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</si>
  <si>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</si>
  <si>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</si>
  <si>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</si>
  <si>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</si>
  <si>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</si>
  <si>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</si>
  <si>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</si>
  <si>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</si>
  <si>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</si>
  <si>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</si>
  <si>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</si>
  <si>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</si>
  <si>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</si>
  <si>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</si>
  <si>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</si>
  <si>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</si>
  <si>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</si>
  <si>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</si>
  <si>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</si>
  <si>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</si>
  <si>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</si>
  <si>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</si>
  <si>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</si>
  <si>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</si>
  <si>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</si>
  <si>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</si>
  <si>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</si>
  <si>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</si>
  <si>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</si>
  <si>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</si>
  <si>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</si>
  <si>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</si>
  <si>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</si>
  <si>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</si>
  <si>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</si>
  <si>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</si>
  <si>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</si>
  <si>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</si>
  <si>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</si>
  <si>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</si>
  <si>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</si>
  <si>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</si>
  <si>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</si>
  <si>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</si>
  <si>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</si>
  <si>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</si>
  <si>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</si>
  <si>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</si>
  <si>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</si>
  <si>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</si>
  <si>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</si>
  <si>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</si>
  <si>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</si>
  <si>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</si>
  <si>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</si>
  <si>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</si>
  <si>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</si>
  <si>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</si>
  <si>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</si>
  <si>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</si>
  <si>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</si>
  <si>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</si>
  <si>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</si>
  <si>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</si>
  <si>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</si>
  <si>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</si>
  <si>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</si>
  <si>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</si>
  <si>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</si>
  <si>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</si>
  <si>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</si>
  <si>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</si>
  <si>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350001</t>
  </si>
  <si>
    <t>46</t>
  </si>
  <si>
    <t>02</t>
  </si>
  <si>
    <t>0</t>
  </si>
  <si>
    <t>000</t>
  </si>
  <si>
    <t>山口県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</si>
  <si>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</si>
  <si>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</si>
  <si>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</si>
  <si>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</si>
  <si>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</si>
  <si>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</si>
  <si>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</si>
  <si>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</si>
  <si>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</si>
  <si>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</si>
  <si>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○経常収支比率は、減価償却費等の費用の増加により減少しているが、１００％以上であり、給水収益以外の収入への依存度も低く、経営の健全性は確保されている。　　　　　　　　　　　　　　　　　　　　　　　　　　　　　　　　　　　　　　　　　　　　　　　　　　　　　　　　　　　　　　○累積欠損金比率は、０％であり、経営の健全性は確保されている。　　　　　　　　　　　　　　　　　　　　　　　　　　　　　　　　　　　　　　　　　　　　　　　　　　　　　　　○流動比率は、１００％以上であり、未払金の減少に伴う流動負債の減少等により増加しており、経営の健全性は確保されている。
○企業債残高対給水収益比率は、減少しているが、全国平均より高い。これは、老朽化・耐震化対策の推進に合わせ企業債を発行しているためである。
○料金回収率は、給水原価の増加により減少しているが、１００％以上であり、経営の健全性は確保されている。
○給水原価は、減価償却費等の経常費用の増加により増加しているが、全国平均より低く、効率的な経営が行われている。　　　　　　　　　　　　　　　　　　　　　　　　　　　　　　　　　　　　　　　　　　　　　　　　　　　　○施設利用率は、横ばいであり、全国平均より高く、施設規模は適正である。
○契約率は、１００％に近く、また全国平均と比較しても高い水準であり、適切な規模の投資ができている。</t>
    <phoneticPr fontId="5"/>
  </si>
  <si>
    <t>○指標の分析からは、これまでのところ、経営は堅調に推移している。　　　　　　　　　　　　　　　　　　　　　　　　　　　　　　　　　　　○「第４次経営計画(2019～2028）」に基づき、安定供給体制の強化や老朽化・耐震化対策を計画的かつ効率的に行っていく。　　　　　　　　　　　　　　　　　　　　　　　　　　　　　　　　　　　　　　　　　　　　　　　　　　　○企業債については、老朽化・耐震化対策による支出の増加が見込まれるが、新規企業債発行の抑制と着実な償還により、計画的な企業債残高の増嵩の抑制を図っていく。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○「工業用水道事業施設整備１０か年計画(2019～2028）」に基づき、計画的かつ効果的な投資を行うとともに、新技術、新工法の導入や効率的な施工方法の採用等で工事コストを削減し、経費支出の抑制に努めていく。　　　　　　　　　　　　　　　　　　　　　　</t>
    <phoneticPr fontId="5"/>
  </si>
  <si>
    <t>○有形固定資産減価償却率は、増加しており、全国平均より低いが、施設の老朽化に伴い、保有資産が法定耐用年数に近づきつつある。これについては、「工業用水道事業施設整備１０か年計画（2019～2028）」に基づき、計画的かつ効率的に施設の更新を行っていく。　　　　　　　　　　　　　　　　　　　　　　　　　　　　　　　　　　　　　　　　　　　　　　　　　　　　　　　　　　　　　　　　　　　　　　　　　　　　　　　　　　○管路経年化率（隧道を含む）は、全国平均を下回っているが、上昇傾向にある。これについては、「工業用水道事業施設整備１０か年計画」に基づき、計画的かつ効率的に更新を行っていく。
○管路更新率（隧道を含む）は、供用開始による新設延長の増があった前年度と比較し減となり、全国平均を下回った。既設管路については、引き続き「工業用水道事業施設整備１０か年計画」に基づき、計画的かつ効率的に更新を行っていく。※Ｒ２から、二条化等により新たに布設した管路延長についても計上している。</t>
    <rPh sb="425" eb="427">
      <t>カンロ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</si>
</sst>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54.02</c:v>
                </c:pt>
                <c:pt idx="1">
                  <c:v>54.61</c:v>
                </c:pt>
                <c:pt idx="2">
                  <c:v>55.25</c:v>
                </c:pt>
                <c:pt idx="3">
                  <c:v>54.09</c:v>
                </c:pt>
                <c:pt idx="4">
                  <c:v>55.25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0-4F93-BDFC-AD5E9B8E7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58.88</c:v>
                </c:pt>
                <c:pt idx="1">
                  <c:v>59.48</c:v>
                </c:pt>
                <c:pt idx="2">
                  <c:v>60.09</c:v>
                </c:pt>
                <c:pt idx="3">
                  <c:v>60.35</c:v>
                </c:pt>
                <c:pt idx="4">
                  <c:v>61.07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0-4F93-BDFC-AD5E9B8E7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5-4558-A9B7-6C089589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18.82</c:v>
                </c:pt>
                <c:pt idx="1">
                  <c:v>17.88</c:v>
                </c:pt>
                <c:pt idx="2">
                  <c:v>16.670000000000002</c:v>
                </c:pt>
                <c:pt idx="3">
                  <c:v>9.4700000000000006</c:v>
                </c:pt>
                <c:pt idx="4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5-4558-A9B7-6C089589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117.22</c:v>
                </c:pt>
                <c:pt idx="1">
                  <c:v>113.43</c:v>
                </c:pt>
                <c:pt idx="2">
                  <c:v>117.76</c:v>
                </c:pt>
                <c:pt idx="3">
                  <c:v>115.49</c:v>
                </c:pt>
                <c:pt idx="4">
                  <c:v>113.94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F-4840-8D56-B4E5118B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121.19</c:v>
                </c:pt>
                <c:pt idx="1">
                  <c:v>120.32</c:v>
                </c:pt>
                <c:pt idx="2">
                  <c:v>119.89</c:v>
                </c:pt>
                <c:pt idx="3">
                  <c:v>119.93</c:v>
                </c:pt>
                <c:pt idx="4">
                  <c:v>118.4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F-4840-8D56-B4E5118B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24.39</c:v>
                </c:pt>
                <c:pt idx="1">
                  <c:v>28.12</c:v>
                </c:pt>
                <c:pt idx="2">
                  <c:v>31.86</c:v>
                </c:pt>
                <c:pt idx="3">
                  <c:v>45.27</c:v>
                </c:pt>
                <c:pt idx="4">
                  <c:v>47.95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1-4EFC-A382-52885135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43.44</c:v>
                </c:pt>
                <c:pt idx="1">
                  <c:v>48.09</c:v>
                </c:pt>
                <c:pt idx="2">
                  <c:v>50.93</c:v>
                </c:pt>
                <c:pt idx="3">
                  <c:v>52.07</c:v>
                </c:pt>
                <c:pt idx="4">
                  <c:v>50.36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1-4EFC-A382-528851356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4.0599999999999996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B-4988-8C22-8CE3BC4A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0.21</c:v>
                </c:pt>
                <c:pt idx="1">
                  <c:v>0.13</c:v>
                </c:pt>
                <c:pt idx="2">
                  <c:v>0.22</c:v>
                </c:pt>
                <c:pt idx="3">
                  <c:v>0.5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B-4988-8C22-8CE3BC4A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177.45</c:v>
                </c:pt>
                <c:pt idx="1">
                  <c:v>339.42</c:v>
                </c:pt>
                <c:pt idx="2">
                  <c:v>190.7</c:v>
                </c:pt>
                <c:pt idx="3">
                  <c:v>271.23</c:v>
                </c:pt>
                <c:pt idx="4">
                  <c:v>400.3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0-4DC8-B3C9-7ACBAD970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379.14</c:v>
                </c:pt>
                <c:pt idx="1">
                  <c:v>394.58</c:v>
                </c:pt>
                <c:pt idx="2">
                  <c:v>368.36</c:v>
                </c:pt>
                <c:pt idx="3">
                  <c:v>380.84</c:v>
                </c:pt>
                <c:pt idx="4">
                  <c:v>424.64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0-4DC8-B3C9-7ACBAD970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310.26</c:v>
                </c:pt>
                <c:pt idx="1">
                  <c:v>317.56</c:v>
                </c:pt>
                <c:pt idx="2">
                  <c:v>294.14999999999998</c:v>
                </c:pt>
                <c:pt idx="3">
                  <c:v>286.16000000000003</c:v>
                </c:pt>
                <c:pt idx="4">
                  <c:v>278.11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7-48A3-8178-357E02FA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242.57</c:v>
                </c:pt>
                <c:pt idx="1">
                  <c:v>235.79</c:v>
                </c:pt>
                <c:pt idx="2">
                  <c:v>227.51</c:v>
                </c:pt>
                <c:pt idx="3">
                  <c:v>225.72</c:v>
                </c:pt>
                <c:pt idx="4">
                  <c:v>217.8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7-48A3-8178-357E02FAE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114.06</c:v>
                </c:pt>
                <c:pt idx="1">
                  <c:v>109.98</c:v>
                </c:pt>
                <c:pt idx="2">
                  <c:v>114.47</c:v>
                </c:pt>
                <c:pt idx="3">
                  <c:v>112.33</c:v>
                </c:pt>
                <c:pt idx="4">
                  <c:v>110.63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E-45BB-900C-DBD2D77D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119.17</c:v>
                </c:pt>
                <c:pt idx="1">
                  <c:v>117.72</c:v>
                </c:pt>
                <c:pt idx="2">
                  <c:v>117.69</c:v>
                </c:pt>
                <c:pt idx="3">
                  <c:v>116.75</c:v>
                </c:pt>
                <c:pt idx="4">
                  <c:v>115.48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E-45BB-900C-DBD2D77D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8.42</c:v>
                </c:pt>
                <c:pt idx="1">
                  <c:v>8.51</c:v>
                </c:pt>
                <c:pt idx="2">
                  <c:v>8.6300000000000008</c:v>
                </c:pt>
                <c:pt idx="3">
                  <c:v>9.0299999999999994</c:v>
                </c:pt>
                <c:pt idx="4">
                  <c:v>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F-4A70-A62E-66F47BB43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16.8</c:v>
                </c:pt>
                <c:pt idx="1">
                  <c:v>17.03</c:v>
                </c:pt>
                <c:pt idx="2">
                  <c:v>17.07</c:v>
                </c:pt>
                <c:pt idx="3">
                  <c:v>17.22</c:v>
                </c:pt>
                <c:pt idx="4">
                  <c:v>17.440000000000001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FF-4A70-A62E-66F47BB43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63.51</c:v>
                </c:pt>
                <c:pt idx="1">
                  <c:v>61.04</c:v>
                </c:pt>
                <c:pt idx="2">
                  <c:v>61.49</c:v>
                </c:pt>
                <c:pt idx="3">
                  <c:v>59.56</c:v>
                </c:pt>
                <c:pt idx="4">
                  <c:v>59.35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5-444C-9DF2-44D8AAA9C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57.69</c:v>
                </c:pt>
                <c:pt idx="1">
                  <c:v>58.56</c:v>
                </c:pt>
                <c:pt idx="2">
                  <c:v>57.96</c:v>
                </c:pt>
                <c:pt idx="3">
                  <c:v>56</c:v>
                </c:pt>
                <c:pt idx="4">
                  <c:v>56.81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5-444C-9DF2-44D8AAA9C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92.02</c:v>
                </c:pt>
                <c:pt idx="1">
                  <c:v>92.41</c:v>
                </c:pt>
                <c:pt idx="2">
                  <c:v>91</c:v>
                </c:pt>
                <c:pt idx="3">
                  <c:v>90.78</c:v>
                </c:pt>
                <c:pt idx="4">
                  <c:v>91.13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9-4646-B6CD-30D0B4EB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79.2</c:v>
                </c:pt>
                <c:pt idx="1">
                  <c:v>80.5</c:v>
                </c:pt>
                <c:pt idx="2">
                  <c:v>80.540000000000006</c:v>
                </c:pt>
                <c:pt idx="3">
                  <c:v>80.08</c:v>
                </c:pt>
                <c:pt idx="4">
                  <c:v>79.69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9-4646-B6CD-30D0B4EB0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GR43" zoomScale="70" zoomScaleNormal="70" workbookViewId="0">
      <selection activeCell="SM66" sqref="SM66:TA67"/>
    </sheetView>
  </sheetViews>
  <sheetFormatPr defaultColWidth="2.6328125" defaultRowHeight="13" x14ac:dyDescent="0.2"/>
  <cols>
    <col min="1" max="1" width="1.90625" customWidth="1"/>
    <col min="2" max="2" width="0.7265625" customWidth="1"/>
    <col min="3" max="9" width="0.453125" customWidth="1"/>
    <col min="10" max="10" width="0.7265625" customWidth="1"/>
    <col min="11" max="125" width="0.453125" customWidth="1"/>
    <col min="126" max="126" width="0.7265625" customWidth="1"/>
    <col min="127" max="133" width="0.453125" customWidth="1"/>
    <col min="134" max="134" width="0.7265625" customWidth="1"/>
    <col min="135" max="161" width="0.453125" customWidth="1"/>
    <col min="162" max="162" width="0.7265625" customWidth="1"/>
    <col min="163" max="177" width="0.453125" customWidth="1"/>
    <col min="178" max="178" width="0.7265625" customWidth="1"/>
    <col min="179" max="249" width="0.453125" customWidth="1"/>
    <col min="250" max="250" width="0.7265625" customWidth="1"/>
    <col min="251" max="257" width="0.453125" customWidth="1"/>
    <col min="258" max="258" width="0.7265625" customWidth="1"/>
    <col min="259" max="329" width="0.453125" customWidth="1"/>
    <col min="330" max="330" width="0.7265625" customWidth="1"/>
    <col min="331" max="345" width="0.453125" customWidth="1"/>
    <col min="346" max="346" width="0.7265625" customWidth="1"/>
    <col min="347" max="373" width="0.453125" customWidth="1"/>
    <col min="374" max="374" width="0.7265625" customWidth="1"/>
    <col min="375" max="381" width="0.453125" customWidth="1"/>
    <col min="382" max="382" width="0.7265625" customWidth="1"/>
    <col min="383" max="497" width="0.453125" customWidth="1"/>
    <col min="498" max="498" width="0.7265625" customWidth="1"/>
    <col min="499" max="505" width="0.453125" customWidth="1"/>
    <col min="506" max="506" width="1.90625" customWidth="1"/>
    <col min="507" max="521" width="3.08984375" customWidth="1"/>
    <col min="522" max="522" width="4.4531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2">
      <c r="A5" s="2"/>
      <c r="B5" s="139" t="str">
        <f>データ!H7</f>
        <v>山口県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</row>
    <row r="6" spans="1:521" ht="18.75" customHeight="1" x14ac:dyDescent="0.2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4"/>
      <c r="KX6" s="143"/>
      <c r="KY6" s="143"/>
      <c r="KZ6" s="143"/>
      <c r="LA6" s="143"/>
      <c r="LB6" s="143"/>
      <c r="LC6" s="5"/>
      <c r="LD6" s="2"/>
      <c r="LE6" s="2"/>
      <c r="LF6" s="2"/>
      <c r="LG6" s="2"/>
      <c r="LH6" s="2"/>
      <c r="LI6" s="4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4"/>
      <c r="MM6" s="4"/>
      <c r="MN6" s="4"/>
      <c r="MO6" s="4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4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4"/>
      <c r="OW6" s="4"/>
      <c r="OX6" s="4"/>
      <c r="OY6" s="4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4"/>
      <c r="QC6" s="6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4"/>
      <c r="RF6" s="4"/>
      <c r="RG6" s="4"/>
      <c r="RH6" s="4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</row>
    <row r="7" spans="1:521" ht="18.75" customHeight="1" x14ac:dyDescent="0.2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4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2">
      <c r="A8" s="7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1726150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大規模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15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1024474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4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2">
      <c r="A9" s="7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8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4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2">
      <c r="A10" s="7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73.599999999999994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133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1572960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自治体職員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10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3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3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3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3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3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3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3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2"/>
      <c r="SL11" s="2"/>
      <c r="SM11" s="12"/>
      <c r="SN11" s="12"/>
      <c r="SO11" s="5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2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2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104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117.22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113.43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117.76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115.49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113.94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177.45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339.42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190.7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271.23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400.3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310.26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317.56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294.14999999999998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286.16000000000003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278.11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121.19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120.32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119.89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119.93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118.4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18.82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17.88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16.670000000000002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9.4700000000000006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11.03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379.14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394.58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368.36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380.84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424.64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242.57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235.79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227.51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225.72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217.8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106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114.06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109.98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114.47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112.33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110.63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8.42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8.51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8.6300000000000008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9.0299999999999994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9.31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63.51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61.04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61.49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59.56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59.35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92.02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92.41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91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90.78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91.13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119.17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117.72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117.69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116.75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115.48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16.8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17.03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17.07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17.22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17.440000000000001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57.69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58.56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57.96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56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56.81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79.2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80.5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80.540000000000006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80.08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79.69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2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2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105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H29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H30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R01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R02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R03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H29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H30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R01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R02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R03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H29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H30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R01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R02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R03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54.02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54.61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55.25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54.09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55.25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24.39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28.12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31.86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45.27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47.95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4.0599999999999996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0.1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58.88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59.48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60.09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60.35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61.07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43.44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48.09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50.93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52.07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50.36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0.21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0.13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0.22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0.5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0.2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0" t="str">
        <f>データ!DC6</f>
        <v>【76.67】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0" t="str">
        <f>データ!DN6</f>
        <v>【60.20】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0" t="str">
        <f>データ!DY6</f>
        <v>【48.27】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0" t="str">
        <f>データ!EJ6</f>
        <v>【0.22】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pwWCZmvBGgybzk9QsOebRJkflSR7qPlzHIeHwh/gp8EuGjUp4FL5cnV/WtRtYnstNeFUNp+habDpDloFvROl5w==" saltValue="Z7Z6S+AibB0c2B5sURrvs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3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" x14ac:dyDescent="0.2"/>
  <cols>
    <col min="1" max="1" width="22.7265625" bestFit="1" customWidth="1"/>
    <col min="2" max="7" width="11.90625" customWidth="1"/>
    <col min="8" max="8" width="16.26953125" bestFit="1" customWidth="1"/>
    <col min="9" max="140" width="11.90625" customWidth="1"/>
  </cols>
  <sheetData>
    <row r="1" spans="1:140" x14ac:dyDescent="0.2">
      <c r="A1" t="s">
        <v>37</v>
      </c>
    </row>
    <row r="2" spans="1:140" x14ac:dyDescent="0.2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2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2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2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117.22</v>
      </c>
      <c r="U6" s="35">
        <f>U7</f>
        <v>113.43</v>
      </c>
      <c r="V6" s="35">
        <f>V7</f>
        <v>117.76</v>
      </c>
      <c r="W6" s="35">
        <f>W7</f>
        <v>115.49</v>
      </c>
      <c r="X6" s="35">
        <f t="shared" si="3"/>
        <v>113.94</v>
      </c>
      <c r="Y6" s="35">
        <f t="shared" si="3"/>
        <v>121.19</v>
      </c>
      <c r="Z6" s="35">
        <f t="shared" si="3"/>
        <v>120.32</v>
      </c>
      <c r="AA6" s="35">
        <f t="shared" si="3"/>
        <v>119.89</v>
      </c>
      <c r="AB6" s="35">
        <f t="shared" si="3"/>
        <v>119.93</v>
      </c>
      <c r="AC6" s="35">
        <f t="shared" si="3"/>
        <v>118.4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18.82</v>
      </c>
      <c r="AK6" s="35">
        <f t="shared" si="3"/>
        <v>17.88</v>
      </c>
      <c r="AL6" s="35">
        <f t="shared" si="3"/>
        <v>16.670000000000002</v>
      </c>
      <c r="AM6" s="35">
        <f t="shared" si="3"/>
        <v>9.4700000000000006</v>
      </c>
      <c r="AN6" s="35">
        <f t="shared" si="3"/>
        <v>11.03</v>
      </c>
      <c r="AO6" s="33" t="str">
        <f>IF(AO7="-","【-】","【"&amp;SUBSTITUTE(TEXT(AO7,"#,##0.00"),"-","△")&amp;"】")</f>
        <v>【23.68】</v>
      </c>
      <c r="AP6" s="35">
        <f t="shared" si="3"/>
        <v>177.45</v>
      </c>
      <c r="AQ6" s="35">
        <f>AQ7</f>
        <v>339.42</v>
      </c>
      <c r="AR6" s="35">
        <f>AR7</f>
        <v>190.7</v>
      </c>
      <c r="AS6" s="35">
        <f>AS7</f>
        <v>271.23</v>
      </c>
      <c r="AT6" s="35">
        <f t="shared" si="3"/>
        <v>400.3</v>
      </c>
      <c r="AU6" s="35">
        <f t="shared" si="3"/>
        <v>379.14</v>
      </c>
      <c r="AV6" s="35">
        <f t="shared" si="3"/>
        <v>394.58</v>
      </c>
      <c r="AW6" s="35">
        <f t="shared" si="3"/>
        <v>368.36</v>
      </c>
      <c r="AX6" s="35">
        <f t="shared" si="3"/>
        <v>380.84</v>
      </c>
      <c r="AY6" s="35">
        <f t="shared" si="3"/>
        <v>424.64</v>
      </c>
      <c r="AZ6" s="33" t="str">
        <f>IF(AZ7="-","【-】","【"&amp;SUBSTITUTE(TEXT(AZ7,"#,##0.00"),"-","△")&amp;"】")</f>
        <v>【462.72】</v>
      </c>
      <c r="BA6" s="35">
        <f t="shared" si="3"/>
        <v>310.26</v>
      </c>
      <c r="BB6" s="35">
        <f>BB7</f>
        <v>317.56</v>
      </c>
      <c r="BC6" s="35">
        <f>BC7</f>
        <v>294.14999999999998</v>
      </c>
      <c r="BD6" s="35">
        <f>BD7</f>
        <v>286.16000000000003</v>
      </c>
      <c r="BE6" s="35">
        <f t="shared" si="3"/>
        <v>278.11</v>
      </c>
      <c r="BF6" s="35">
        <f t="shared" si="3"/>
        <v>242.57</v>
      </c>
      <c r="BG6" s="35">
        <f t="shared" si="3"/>
        <v>235.79</v>
      </c>
      <c r="BH6" s="35">
        <f t="shared" si="3"/>
        <v>227.51</v>
      </c>
      <c r="BI6" s="35">
        <f t="shared" si="3"/>
        <v>225.72</v>
      </c>
      <c r="BJ6" s="35">
        <f t="shared" si="3"/>
        <v>217.8</v>
      </c>
      <c r="BK6" s="33" t="str">
        <f>IF(BK7="-","【-】","【"&amp;SUBSTITUTE(TEXT(BK7,"#,##0.00"),"-","△")&amp;"】")</f>
        <v>【233.92】</v>
      </c>
      <c r="BL6" s="35">
        <f t="shared" si="3"/>
        <v>114.06</v>
      </c>
      <c r="BM6" s="35">
        <f>BM7</f>
        <v>109.98</v>
      </c>
      <c r="BN6" s="35">
        <f>BN7</f>
        <v>114.47</v>
      </c>
      <c r="BO6" s="35">
        <f>BO7</f>
        <v>112.33</v>
      </c>
      <c r="BP6" s="35">
        <f t="shared" si="3"/>
        <v>110.63</v>
      </c>
      <c r="BQ6" s="35">
        <f t="shared" si="3"/>
        <v>119.17</v>
      </c>
      <c r="BR6" s="35">
        <f t="shared" si="3"/>
        <v>117.72</v>
      </c>
      <c r="BS6" s="35">
        <f t="shared" si="3"/>
        <v>117.69</v>
      </c>
      <c r="BT6" s="35">
        <f t="shared" si="3"/>
        <v>116.75</v>
      </c>
      <c r="BU6" s="35">
        <f t="shared" si="3"/>
        <v>115.48</v>
      </c>
      <c r="BV6" s="33" t="str">
        <f>IF(BV7="-","【-】","【"&amp;SUBSTITUTE(TEXT(BV7,"#,##0.00"),"-","△")&amp;"】")</f>
        <v>【112.31】</v>
      </c>
      <c r="BW6" s="35">
        <f t="shared" si="3"/>
        <v>8.42</v>
      </c>
      <c r="BX6" s="35">
        <f>BX7</f>
        <v>8.51</v>
      </c>
      <c r="BY6" s="35">
        <f>BY7</f>
        <v>8.6300000000000008</v>
      </c>
      <c r="BZ6" s="35">
        <f>BZ7</f>
        <v>9.0299999999999994</v>
      </c>
      <c r="CA6" s="35">
        <f t="shared" si="3"/>
        <v>9.31</v>
      </c>
      <c r="CB6" s="35">
        <f t="shared" si="3"/>
        <v>16.8</v>
      </c>
      <c r="CC6" s="35">
        <f t="shared" si="3"/>
        <v>17.03</v>
      </c>
      <c r="CD6" s="35">
        <f t="shared" si="3"/>
        <v>17.07</v>
      </c>
      <c r="CE6" s="35">
        <f t="shared" si="3"/>
        <v>17.22</v>
      </c>
      <c r="CF6" s="35">
        <f t="shared" ref="CF6" si="4">CF7</f>
        <v>17.440000000000001</v>
      </c>
      <c r="CG6" s="33" t="str">
        <f>IF(CG7="-","【-】","【"&amp;SUBSTITUTE(TEXT(CG7,"#,##0.00"),"-","△")&amp;"】")</f>
        <v>【19.07】</v>
      </c>
      <c r="CH6" s="35">
        <f t="shared" ref="CH6:CQ6" si="5">CH7</f>
        <v>63.51</v>
      </c>
      <c r="CI6" s="35">
        <f>CI7</f>
        <v>61.04</v>
      </c>
      <c r="CJ6" s="35">
        <f>CJ7</f>
        <v>61.49</v>
      </c>
      <c r="CK6" s="35">
        <f>CK7</f>
        <v>59.56</v>
      </c>
      <c r="CL6" s="35">
        <f t="shared" si="5"/>
        <v>59.35</v>
      </c>
      <c r="CM6" s="35">
        <f t="shared" si="5"/>
        <v>57.69</v>
      </c>
      <c r="CN6" s="35">
        <f t="shared" si="5"/>
        <v>58.56</v>
      </c>
      <c r="CO6" s="35">
        <f t="shared" si="5"/>
        <v>57.96</v>
      </c>
      <c r="CP6" s="35">
        <f t="shared" si="5"/>
        <v>56</v>
      </c>
      <c r="CQ6" s="35">
        <f t="shared" si="5"/>
        <v>56.81</v>
      </c>
      <c r="CR6" s="33" t="str">
        <f>IF(CR7="-","【-】","【"&amp;SUBSTITUTE(TEXT(CR7,"#,##0.00"),"-","△")&amp;"】")</f>
        <v>【54.01】</v>
      </c>
      <c r="CS6" s="35">
        <f t="shared" ref="CS6:DB6" si="6">CS7</f>
        <v>92.02</v>
      </c>
      <c r="CT6" s="35">
        <f>CT7</f>
        <v>92.41</v>
      </c>
      <c r="CU6" s="35">
        <f>CU7</f>
        <v>91</v>
      </c>
      <c r="CV6" s="35">
        <f>CV7</f>
        <v>90.78</v>
      </c>
      <c r="CW6" s="35">
        <f t="shared" si="6"/>
        <v>91.13</v>
      </c>
      <c r="CX6" s="35">
        <f t="shared" si="6"/>
        <v>79.2</v>
      </c>
      <c r="CY6" s="35">
        <f t="shared" si="6"/>
        <v>80.5</v>
      </c>
      <c r="CZ6" s="35">
        <f t="shared" si="6"/>
        <v>80.540000000000006</v>
      </c>
      <c r="DA6" s="35">
        <f t="shared" si="6"/>
        <v>80.08</v>
      </c>
      <c r="DB6" s="35">
        <f t="shared" si="6"/>
        <v>79.69</v>
      </c>
      <c r="DC6" s="33" t="str">
        <f>IF(DC7="-","【-】","【"&amp;SUBSTITUTE(TEXT(DC7,"#,##0.00"),"-","△")&amp;"】")</f>
        <v>【76.67】</v>
      </c>
      <c r="DD6" s="35">
        <f t="shared" ref="DD6:DM6" si="7">DD7</f>
        <v>54.02</v>
      </c>
      <c r="DE6" s="35">
        <f>DE7</f>
        <v>54.61</v>
      </c>
      <c r="DF6" s="35">
        <f>DF7</f>
        <v>55.25</v>
      </c>
      <c r="DG6" s="35">
        <f>DG7</f>
        <v>54.09</v>
      </c>
      <c r="DH6" s="35">
        <f t="shared" si="7"/>
        <v>55.25</v>
      </c>
      <c r="DI6" s="35">
        <f t="shared" si="7"/>
        <v>58.88</v>
      </c>
      <c r="DJ6" s="35">
        <f t="shared" si="7"/>
        <v>59.48</v>
      </c>
      <c r="DK6" s="35">
        <f t="shared" si="7"/>
        <v>60.09</v>
      </c>
      <c r="DL6" s="35">
        <f t="shared" si="7"/>
        <v>60.35</v>
      </c>
      <c r="DM6" s="35">
        <f t="shared" si="7"/>
        <v>61.07</v>
      </c>
      <c r="DN6" s="33" t="str">
        <f>IF(DN7="-","【-】","【"&amp;SUBSTITUTE(TEXT(DN7,"#,##0.00"),"-","△")&amp;"】")</f>
        <v>【60.20】</v>
      </c>
      <c r="DO6" s="35">
        <f t="shared" ref="DO6:DX6" si="8">DO7</f>
        <v>24.39</v>
      </c>
      <c r="DP6" s="35">
        <f>DP7</f>
        <v>28.12</v>
      </c>
      <c r="DQ6" s="35">
        <f>DQ7</f>
        <v>31.86</v>
      </c>
      <c r="DR6" s="35">
        <f>DR7</f>
        <v>45.27</v>
      </c>
      <c r="DS6" s="35">
        <f t="shared" si="8"/>
        <v>47.95</v>
      </c>
      <c r="DT6" s="35">
        <f t="shared" si="8"/>
        <v>43.44</v>
      </c>
      <c r="DU6" s="35">
        <f t="shared" si="8"/>
        <v>48.09</v>
      </c>
      <c r="DV6" s="35">
        <f t="shared" si="8"/>
        <v>50.93</v>
      </c>
      <c r="DW6" s="35">
        <f t="shared" si="8"/>
        <v>52.07</v>
      </c>
      <c r="DX6" s="35">
        <f t="shared" si="8"/>
        <v>50.36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4.0599999999999996</v>
      </c>
      <c r="ED6" s="35">
        <f t="shared" si="9"/>
        <v>0.1</v>
      </c>
      <c r="EE6" s="35">
        <f t="shared" si="9"/>
        <v>0.21</v>
      </c>
      <c r="EF6" s="35">
        <f t="shared" si="9"/>
        <v>0.13</v>
      </c>
      <c r="EG6" s="35">
        <f t="shared" si="9"/>
        <v>0.22</v>
      </c>
      <c r="EH6" s="35">
        <f t="shared" si="9"/>
        <v>0.5</v>
      </c>
      <c r="EI6" s="35">
        <f t="shared" si="9"/>
        <v>0.2</v>
      </c>
      <c r="EJ6" s="33" t="str">
        <f>IF(EJ7="-","【-】","【"&amp;SUBSTITUTE(TEXT(EJ7,"#,##0.00"),"-","△")&amp;"】")</f>
        <v>【0.22】</v>
      </c>
    </row>
    <row r="7" spans="1:140" s="36" customFormat="1" x14ac:dyDescent="0.2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1726150</v>
      </c>
      <c r="L7" s="37" t="s">
        <v>96</v>
      </c>
      <c r="M7" s="38">
        <v>15</v>
      </c>
      <c r="N7" s="38">
        <v>1024474</v>
      </c>
      <c r="O7" s="39" t="s">
        <v>97</v>
      </c>
      <c r="P7" s="39">
        <v>73.599999999999994</v>
      </c>
      <c r="Q7" s="38">
        <v>133</v>
      </c>
      <c r="R7" s="38">
        <v>1572960</v>
      </c>
      <c r="S7" s="37" t="s">
        <v>98</v>
      </c>
      <c r="T7" s="40">
        <v>117.22</v>
      </c>
      <c r="U7" s="40">
        <v>113.43</v>
      </c>
      <c r="V7" s="40">
        <v>117.76</v>
      </c>
      <c r="W7" s="40">
        <v>115.49</v>
      </c>
      <c r="X7" s="40">
        <v>113.94</v>
      </c>
      <c r="Y7" s="40">
        <v>121.19</v>
      </c>
      <c r="Z7" s="40">
        <v>120.32</v>
      </c>
      <c r="AA7" s="40">
        <v>119.89</v>
      </c>
      <c r="AB7" s="40">
        <v>119.93</v>
      </c>
      <c r="AC7" s="41">
        <v>118.4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18.82</v>
      </c>
      <c r="AK7" s="40">
        <v>17.88</v>
      </c>
      <c r="AL7" s="40">
        <v>16.670000000000002</v>
      </c>
      <c r="AM7" s="40">
        <v>9.4700000000000006</v>
      </c>
      <c r="AN7" s="40">
        <v>11.03</v>
      </c>
      <c r="AO7" s="40">
        <v>23.68</v>
      </c>
      <c r="AP7" s="40">
        <v>177.45</v>
      </c>
      <c r="AQ7" s="40">
        <v>339.42</v>
      </c>
      <c r="AR7" s="40">
        <v>190.7</v>
      </c>
      <c r="AS7" s="40">
        <v>271.23</v>
      </c>
      <c r="AT7" s="40">
        <v>400.3</v>
      </c>
      <c r="AU7" s="40">
        <v>379.14</v>
      </c>
      <c r="AV7" s="40">
        <v>394.58</v>
      </c>
      <c r="AW7" s="40">
        <v>368.36</v>
      </c>
      <c r="AX7" s="40">
        <v>380.84</v>
      </c>
      <c r="AY7" s="40">
        <v>424.64</v>
      </c>
      <c r="AZ7" s="40">
        <v>462.72</v>
      </c>
      <c r="BA7" s="40">
        <v>310.26</v>
      </c>
      <c r="BB7" s="40">
        <v>317.56</v>
      </c>
      <c r="BC7" s="40">
        <v>294.14999999999998</v>
      </c>
      <c r="BD7" s="40">
        <v>286.16000000000003</v>
      </c>
      <c r="BE7" s="40">
        <v>278.11</v>
      </c>
      <c r="BF7" s="40">
        <v>242.57</v>
      </c>
      <c r="BG7" s="40">
        <v>235.79</v>
      </c>
      <c r="BH7" s="40">
        <v>227.51</v>
      </c>
      <c r="BI7" s="40">
        <v>225.72</v>
      </c>
      <c r="BJ7" s="40">
        <v>217.8</v>
      </c>
      <c r="BK7" s="40">
        <v>233.92</v>
      </c>
      <c r="BL7" s="40">
        <v>114.06</v>
      </c>
      <c r="BM7" s="40">
        <v>109.98</v>
      </c>
      <c r="BN7" s="40">
        <v>114.47</v>
      </c>
      <c r="BO7" s="40">
        <v>112.33</v>
      </c>
      <c r="BP7" s="40">
        <v>110.63</v>
      </c>
      <c r="BQ7" s="40">
        <v>119.17</v>
      </c>
      <c r="BR7" s="40">
        <v>117.72</v>
      </c>
      <c r="BS7" s="40">
        <v>117.69</v>
      </c>
      <c r="BT7" s="40">
        <v>116.75</v>
      </c>
      <c r="BU7" s="40">
        <v>115.48</v>
      </c>
      <c r="BV7" s="40">
        <v>112.31</v>
      </c>
      <c r="BW7" s="40">
        <v>8.42</v>
      </c>
      <c r="BX7" s="40">
        <v>8.51</v>
      </c>
      <c r="BY7" s="40">
        <v>8.6300000000000008</v>
      </c>
      <c r="BZ7" s="40">
        <v>9.0299999999999994</v>
      </c>
      <c r="CA7" s="40">
        <v>9.31</v>
      </c>
      <c r="CB7" s="40">
        <v>16.8</v>
      </c>
      <c r="CC7" s="40">
        <v>17.03</v>
      </c>
      <c r="CD7" s="40">
        <v>17.07</v>
      </c>
      <c r="CE7" s="40">
        <v>17.22</v>
      </c>
      <c r="CF7" s="40">
        <v>17.440000000000001</v>
      </c>
      <c r="CG7" s="40">
        <v>19.07</v>
      </c>
      <c r="CH7" s="40">
        <v>63.51</v>
      </c>
      <c r="CI7" s="40">
        <v>61.04</v>
      </c>
      <c r="CJ7" s="40">
        <v>61.49</v>
      </c>
      <c r="CK7" s="40">
        <v>59.56</v>
      </c>
      <c r="CL7" s="40">
        <v>59.35</v>
      </c>
      <c r="CM7" s="40">
        <v>57.69</v>
      </c>
      <c r="CN7" s="40">
        <v>58.56</v>
      </c>
      <c r="CO7" s="40">
        <v>57.96</v>
      </c>
      <c r="CP7" s="40">
        <v>56</v>
      </c>
      <c r="CQ7" s="40">
        <v>56.81</v>
      </c>
      <c r="CR7" s="40">
        <v>54.01</v>
      </c>
      <c r="CS7" s="40">
        <v>92.02</v>
      </c>
      <c r="CT7" s="40">
        <v>92.41</v>
      </c>
      <c r="CU7" s="40">
        <v>91</v>
      </c>
      <c r="CV7" s="40">
        <v>90.78</v>
      </c>
      <c r="CW7" s="40">
        <v>91.13</v>
      </c>
      <c r="CX7" s="40">
        <v>79.2</v>
      </c>
      <c r="CY7" s="40">
        <v>80.5</v>
      </c>
      <c r="CZ7" s="40">
        <v>80.540000000000006</v>
      </c>
      <c r="DA7" s="40">
        <v>80.08</v>
      </c>
      <c r="DB7" s="40">
        <v>79.69</v>
      </c>
      <c r="DC7" s="40">
        <v>76.67</v>
      </c>
      <c r="DD7" s="40">
        <v>54.02</v>
      </c>
      <c r="DE7" s="40">
        <v>54.61</v>
      </c>
      <c r="DF7" s="40">
        <v>55.25</v>
      </c>
      <c r="DG7" s="40">
        <v>54.09</v>
      </c>
      <c r="DH7" s="40">
        <v>55.25</v>
      </c>
      <c r="DI7" s="40">
        <v>58.88</v>
      </c>
      <c r="DJ7" s="40">
        <v>59.48</v>
      </c>
      <c r="DK7" s="40">
        <v>60.09</v>
      </c>
      <c r="DL7" s="40">
        <v>60.35</v>
      </c>
      <c r="DM7" s="40">
        <v>61.07</v>
      </c>
      <c r="DN7" s="40">
        <v>60.2</v>
      </c>
      <c r="DO7" s="40">
        <v>24.39</v>
      </c>
      <c r="DP7" s="40">
        <v>28.12</v>
      </c>
      <c r="DQ7" s="40">
        <v>31.86</v>
      </c>
      <c r="DR7" s="40">
        <v>45.27</v>
      </c>
      <c r="DS7" s="40">
        <v>47.95</v>
      </c>
      <c r="DT7" s="40">
        <v>43.44</v>
      </c>
      <c r="DU7" s="40">
        <v>48.09</v>
      </c>
      <c r="DV7" s="40">
        <v>50.93</v>
      </c>
      <c r="DW7" s="40">
        <v>52.07</v>
      </c>
      <c r="DX7" s="40">
        <v>50.36</v>
      </c>
      <c r="DY7" s="40">
        <v>48.27</v>
      </c>
      <c r="DZ7" s="40">
        <v>0</v>
      </c>
      <c r="EA7" s="40">
        <v>0</v>
      </c>
      <c r="EB7" s="40">
        <v>0</v>
      </c>
      <c r="EC7" s="40">
        <v>4.0599999999999996</v>
      </c>
      <c r="ED7" s="40">
        <v>0.1</v>
      </c>
      <c r="EE7" s="40">
        <v>0.21</v>
      </c>
      <c r="EF7" s="40">
        <v>0.13</v>
      </c>
      <c r="EG7" s="40">
        <v>0.22</v>
      </c>
      <c r="EH7" s="40">
        <v>0.5</v>
      </c>
      <c r="EI7" s="40">
        <v>0.2</v>
      </c>
      <c r="EJ7" s="40">
        <v>0.22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2">
      <c r="T11" s="47" t="s">
        <v>23</v>
      </c>
      <c r="U11" s="48">
        <f>IF(T6="-",NA(),T6)</f>
        <v>117.22</v>
      </c>
      <c r="V11" s="48">
        <f>IF(U6="-",NA(),U6)</f>
        <v>113.43</v>
      </c>
      <c r="W11" s="48">
        <f>IF(V6="-",NA(),V6)</f>
        <v>117.76</v>
      </c>
      <c r="X11" s="48">
        <f>IF(W6="-",NA(),W6)</f>
        <v>115.49</v>
      </c>
      <c r="Y11" s="48">
        <f>IF(X6="-",NA(),X6)</f>
        <v>113.94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177.45</v>
      </c>
      <c r="AR11" s="48">
        <f>IF(AQ6="-",NA(),AQ6)</f>
        <v>339.42</v>
      </c>
      <c r="AS11" s="48">
        <f>IF(AR6="-",NA(),AR6)</f>
        <v>190.7</v>
      </c>
      <c r="AT11" s="48">
        <f>IF(AS6="-",NA(),AS6)</f>
        <v>271.23</v>
      </c>
      <c r="AU11" s="48">
        <f>IF(AT6="-",NA(),AT6)</f>
        <v>400.3</v>
      </c>
      <c r="BA11" s="47" t="s">
        <v>23</v>
      </c>
      <c r="BB11" s="48">
        <f>IF(BA6="-",NA(),BA6)</f>
        <v>310.26</v>
      </c>
      <c r="BC11" s="48">
        <f>IF(BB6="-",NA(),BB6)</f>
        <v>317.56</v>
      </c>
      <c r="BD11" s="48">
        <f>IF(BC6="-",NA(),BC6)</f>
        <v>294.14999999999998</v>
      </c>
      <c r="BE11" s="48">
        <f>IF(BD6="-",NA(),BD6)</f>
        <v>286.16000000000003</v>
      </c>
      <c r="BF11" s="48">
        <f>IF(BE6="-",NA(),BE6)</f>
        <v>278.11</v>
      </c>
      <c r="BL11" s="47" t="s">
        <v>23</v>
      </c>
      <c r="BM11" s="48">
        <f>IF(BL6="-",NA(),BL6)</f>
        <v>114.06</v>
      </c>
      <c r="BN11" s="48">
        <f>IF(BM6="-",NA(),BM6)</f>
        <v>109.98</v>
      </c>
      <c r="BO11" s="48">
        <f>IF(BN6="-",NA(),BN6)</f>
        <v>114.47</v>
      </c>
      <c r="BP11" s="48">
        <f>IF(BO6="-",NA(),BO6)</f>
        <v>112.33</v>
      </c>
      <c r="BQ11" s="48">
        <f>IF(BP6="-",NA(),BP6)</f>
        <v>110.63</v>
      </c>
      <c r="BW11" s="47" t="s">
        <v>23</v>
      </c>
      <c r="BX11" s="48">
        <f>IF(BW6="-",NA(),BW6)</f>
        <v>8.42</v>
      </c>
      <c r="BY11" s="48">
        <f>IF(BX6="-",NA(),BX6)</f>
        <v>8.51</v>
      </c>
      <c r="BZ11" s="48">
        <f>IF(BY6="-",NA(),BY6)</f>
        <v>8.6300000000000008</v>
      </c>
      <c r="CA11" s="48">
        <f>IF(BZ6="-",NA(),BZ6)</f>
        <v>9.0299999999999994</v>
      </c>
      <c r="CB11" s="48">
        <f>IF(CA6="-",NA(),CA6)</f>
        <v>9.31</v>
      </c>
      <c r="CH11" s="47" t="s">
        <v>23</v>
      </c>
      <c r="CI11" s="48">
        <f>IF(CH6="-",NA(),CH6)</f>
        <v>63.51</v>
      </c>
      <c r="CJ11" s="48">
        <f>IF(CI6="-",NA(),CI6)</f>
        <v>61.04</v>
      </c>
      <c r="CK11" s="48">
        <f>IF(CJ6="-",NA(),CJ6)</f>
        <v>61.49</v>
      </c>
      <c r="CL11" s="48">
        <f>IF(CK6="-",NA(),CK6)</f>
        <v>59.56</v>
      </c>
      <c r="CM11" s="48">
        <f>IF(CL6="-",NA(),CL6)</f>
        <v>59.35</v>
      </c>
      <c r="CS11" s="47" t="s">
        <v>23</v>
      </c>
      <c r="CT11" s="48">
        <f>IF(CS6="-",NA(),CS6)</f>
        <v>92.02</v>
      </c>
      <c r="CU11" s="48">
        <f>IF(CT6="-",NA(),CT6)</f>
        <v>92.41</v>
      </c>
      <c r="CV11" s="48">
        <f>IF(CU6="-",NA(),CU6)</f>
        <v>91</v>
      </c>
      <c r="CW11" s="48">
        <f>IF(CV6="-",NA(),CV6)</f>
        <v>90.78</v>
      </c>
      <c r="CX11" s="48">
        <f>IF(CW6="-",NA(),CW6)</f>
        <v>91.13</v>
      </c>
      <c r="DD11" s="47" t="s">
        <v>23</v>
      </c>
      <c r="DE11" s="48">
        <f>IF(DD6="-",NA(),DD6)</f>
        <v>54.02</v>
      </c>
      <c r="DF11" s="48">
        <f>IF(DE6="-",NA(),DE6)</f>
        <v>54.61</v>
      </c>
      <c r="DG11" s="48">
        <f>IF(DF6="-",NA(),DF6)</f>
        <v>55.25</v>
      </c>
      <c r="DH11" s="48">
        <f>IF(DG6="-",NA(),DG6)</f>
        <v>54.09</v>
      </c>
      <c r="DI11" s="48">
        <f>IF(DH6="-",NA(),DH6)</f>
        <v>55.25</v>
      </c>
      <c r="DO11" s="47" t="s">
        <v>23</v>
      </c>
      <c r="DP11" s="48">
        <f>IF(DO6="-",NA(),DO6)</f>
        <v>24.39</v>
      </c>
      <c r="DQ11" s="48">
        <f>IF(DP6="-",NA(),DP6)</f>
        <v>28.12</v>
      </c>
      <c r="DR11" s="48">
        <f>IF(DQ6="-",NA(),DQ6)</f>
        <v>31.86</v>
      </c>
      <c r="DS11" s="48">
        <f>IF(DR6="-",NA(),DR6)</f>
        <v>45.27</v>
      </c>
      <c r="DT11" s="48">
        <f>IF(DS6="-",NA(),DS6)</f>
        <v>47.95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4.0599999999999996</v>
      </c>
      <c r="EE11" s="48">
        <f>IF(ED6="-",NA(),ED6)</f>
        <v>0.1</v>
      </c>
    </row>
    <row r="12" spans="1:140" x14ac:dyDescent="0.2">
      <c r="T12" s="47" t="s">
        <v>24</v>
      </c>
      <c r="U12" s="48">
        <f>IF(Y6="-",NA(),Y6)</f>
        <v>121.19</v>
      </c>
      <c r="V12" s="48">
        <f>IF(Z6="-",NA(),Z6)</f>
        <v>120.32</v>
      </c>
      <c r="W12" s="48">
        <f>IF(AA6="-",NA(),AA6)</f>
        <v>119.89</v>
      </c>
      <c r="X12" s="48">
        <f>IF(AB6="-",NA(),AB6)</f>
        <v>119.93</v>
      </c>
      <c r="Y12" s="48">
        <f>IF(AC6="-",NA(),AC6)</f>
        <v>118.4</v>
      </c>
      <c r="AE12" s="47" t="s">
        <v>24</v>
      </c>
      <c r="AF12" s="48">
        <f>IF(AJ6="-",NA(),AJ6)</f>
        <v>18.82</v>
      </c>
      <c r="AG12" s="48">
        <f t="shared" ref="AG12:AJ12" si="10">IF(AK6="-",NA(),AK6)</f>
        <v>17.88</v>
      </c>
      <c r="AH12" s="48">
        <f t="shared" si="10"/>
        <v>16.670000000000002</v>
      </c>
      <c r="AI12" s="48">
        <f t="shared" si="10"/>
        <v>9.4700000000000006</v>
      </c>
      <c r="AJ12" s="48">
        <f t="shared" si="10"/>
        <v>11.03</v>
      </c>
      <c r="AP12" s="47" t="s">
        <v>24</v>
      </c>
      <c r="AQ12" s="48">
        <f>IF(AU6="-",NA(),AU6)</f>
        <v>379.14</v>
      </c>
      <c r="AR12" s="48">
        <f t="shared" ref="AR12:AU12" si="11">IF(AV6="-",NA(),AV6)</f>
        <v>394.58</v>
      </c>
      <c r="AS12" s="48">
        <f t="shared" si="11"/>
        <v>368.36</v>
      </c>
      <c r="AT12" s="48">
        <f t="shared" si="11"/>
        <v>380.84</v>
      </c>
      <c r="AU12" s="48">
        <f t="shared" si="11"/>
        <v>424.64</v>
      </c>
      <c r="BA12" s="47" t="s">
        <v>24</v>
      </c>
      <c r="BB12" s="48">
        <f>IF(BF6="-",NA(),BF6)</f>
        <v>242.57</v>
      </c>
      <c r="BC12" s="48">
        <f t="shared" ref="BC12:BF12" si="12">IF(BG6="-",NA(),BG6)</f>
        <v>235.79</v>
      </c>
      <c r="BD12" s="48">
        <f t="shared" si="12"/>
        <v>227.51</v>
      </c>
      <c r="BE12" s="48">
        <f t="shared" si="12"/>
        <v>225.72</v>
      </c>
      <c r="BF12" s="48">
        <f t="shared" si="12"/>
        <v>217.8</v>
      </c>
      <c r="BL12" s="47" t="s">
        <v>24</v>
      </c>
      <c r="BM12" s="48">
        <f>IF(BQ6="-",NA(),BQ6)</f>
        <v>119.17</v>
      </c>
      <c r="BN12" s="48">
        <f t="shared" ref="BN12:BQ12" si="13">IF(BR6="-",NA(),BR6)</f>
        <v>117.72</v>
      </c>
      <c r="BO12" s="48">
        <f t="shared" si="13"/>
        <v>117.69</v>
      </c>
      <c r="BP12" s="48">
        <f t="shared" si="13"/>
        <v>116.75</v>
      </c>
      <c r="BQ12" s="48">
        <f t="shared" si="13"/>
        <v>115.48</v>
      </c>
      <c r="BW12" s="47" t="s">
        <v>24</v>
      </c>
      <c r="BX12" s="48">
        <f>IF(CB6="-",NA(),CB6)</f>
        <v>16.8</v>
      </c>
      <c r="BY12" s="48">
        <f t="shared" ref="BY12:CB12" si="14">IF(CC6="-",NA(),CC6)</f>
        <v>17.03</v>
      </c>
      <c r="BZ12" s="48">
        <f t="shared" si="14"/>
        <v>17.07</v>
      </c>
      <c r="CA12" s="48">
        <f t="shared" si="14"/>
        <v>17.22</v>
      </c>
      <c r="CB12" s="48">
        <f t="shared" si="14"/>
        <v>17.440000000000001</v>
      </c>
      <c r="CH12" s="47" t="s">
        <v>24</v>
      </c>
      <c r="CI12" s="48">
        <f>IF(CM6="-",NA(),CM6)</f>
        <v>57.69</v>
      </c>
      <c r="CJ12" s="48">
        <f t="shared" ref="CJ12:CM12" si="15">IF(CN6="-",NA(),CN6)</f>
        <v>58.56</v>
      </c>
      <c r="CK12" s="48">
        <f t="shared" si="15"/>
        <v>57.96</v>
      </c>
      <c r="CL12" s="48">
        <f t="shared" si="15"/>
        <v>56</v>
      </c>
      <c r="CM12" s="48">
        <f t="shared" si="15"/>
        <v>56.81</v>
      </c>
      <c r="CS12" s="47" t="s">
        <v>24</v>
      </c>
      <c r="CT12" s="48">
        <f>IF(CX6="-",NA(),CX6)</f>
        <v>79.2</v>
      </c>
      <c r="CU12" s="48">
        <f t="shared" ref="CU12:CX12" si="16">IF(CY6="-",NA(),CY6)</f>
        <v>80.5</v>
      </c>
      <c r="CV12" s="48">
        <f t="shared" si="16"/>
        <v>80.540000000000006</v>
      </c>
      <c r="CW12" s="48">
        <f t="shared" si="16"/>
        <v>80.08</v>
      </c>
      <c r="CX12" s="48">
        <f t="shared" si="16"/>
        <v>79.69</v>
      </c>
      <c r="DD12" s="47" t="s">
        <v>24</v>
      </c>
      <c r="DE12" s="48">
        <f>IF(DI6="-",NA(),DI6)</f>
        <v>58.88</v>
      </c>
      <c r="DF12" s="48">
        <f t="shared" ref="DF12:DI12" si="17">IF(DJ6="-",NA(),DJ6)</f>
        <v>59.48</v>
      </c>
      <c r="DG12" s="48">
        <f t="shared" si="17"/>
        <v>60.09</v>
      </c>
      <c r="DH12" s="48">
        <f t="shared" si="17"/>
        <v>60.35</v>
      </c>
      <c r="DI12" s="48">
        <f t="shared" si="17"/>
        <v>61.07</v>
      </c>
      <c r="DO12" s="47" t="s">
        <v>24</v>
      </c>
      <c r="DP12" s="48">
        <f>IF(DT6="-",NA(),DT6)</f>
        <v>43.44</v>
      </c>
      <c r="DQ12" s="48">
        <f t="shared" ref="DQ12:DT12" si="18">IF(DU6="-",NA(),DU6)</f>
        <v>48.09</v>
      </c>
      <c r="DR12" s="48">
        <f t="shared" si="18"/>
        <v>50.93</v>
      </c>
      <c r="DS12" s="48">
        <f t="shared" si="18"/>
        <v>52.07</v>
      </c>
      <c r="DT12" s="48">
        <f t="shared" si="18"/>
        <v>50.36</v>
      </c>
      <c r="DZ12" s="47" t="s">
        <v>24</v>
      </c>
      <c r="EA12" s="48">
        <f>IF(EE6="-",NA(),EE6)</f>
        <v>0.21</v>
      </c>
      <c r="EB12" s="48">
        <f t="shared" ref="EB12:EE12" si="19">IF(EF6="-",NA(),EF6)</f>
        <v>0.13</v>
      </c>
      <c r="EC12" s="48">
        <f t="shared" si="19"/>
        <v>0.22</v>
      </c>
      <c r="ED12" s="48">
        <f t="shared" si="19"/>
        <v>0.5</v>
      </c>
      <c r="EE12" s="48">
        <f t="shared" si="19"/>
        <v>0.2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村川　純一</cp:lastModifiedBy>
  <cp:lastPrinted>2023-01-17T06:17:58Z</cp:lastPrinted>
  <dcterms:created xsi:type="dcterms:W3CDTF">2022-12-01T02:35:57Z</dcterms:created>
  <dcterms:modified xsi:type="dcterms:W3CDTF">2023-01-17T06:18:23Z</dcterms:modified>
  <cp:category/>
</cp:coreProperties>
</file>