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015007\Downloads\（〆切：124）】公営企業に係る経営比較分析表（令和３年度決算）の分析等について（総務省）\【経営比較分析表】2021_357500_46_060\"/>
    </mc:Choice>
  </mc:AlternateContent>
  <xr:revisionPtr revIDLastSave="0" documentId="13_ncr:1_{243FA9EA-D7A0-4553-A2F2-37DB743472CE}" xr6:coauthVersionLast="36" xr6:coauthVersionMax="36" xr10:uidLastSave="{00000000-0000-0000-0000-000000000000}"/>
  <workbookProtection workbookAlgorithmName="SHA-512" workbookHashValue="nZHFubaGZanBKt6E/V/BufDJQbeAFHWRTsi5gisyZbYp6HpnKr3VSxH/sfpfmQLe7QH9C7FyRSbOhcsioqZrDA==" workbookSaltValue="a0zJ3+XNC5QFBN8bvdzckw==" workbookSpinCount="100000" lockStructure="1"/>
  <bookViews>
    <workbookView xWindow="0" yWindow="0" windowWidth="15360" windowHeight="76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AB6" i="5"/>
  <c r="AA6" i="5"/>
  <c r="Z6" i="5"/>
  <c r="Y6" i="5"/>
  <c r="X6" i="5"/>
  <c r="W6" i="5"/>
  <c r="V6" i="5"/>
  <c r="AU12" i="4" s="1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B12" i="4"/>
  <c r="ID10" i="4"/>
  <c r="FZ10" i="4"/>
  <c r="CN10" i="4"/>
  <c r="AU10" i="4"/>
  <c r="B10" i="4"/>
  <c r="LP8" i="4"/>
  <c r="JW8" i="4"/>
  <c r="ID8" i="4"/>
  <c r="FZ8" i="4"/>
  <c r="CN8" i="4"/>
  <c r="AU8" i="4"/>
  <c r="B8" i="4"/>
  <c r="IZ32" i="4" l="1"/>
  <c r="HM78" i="4"/>
  <c r="FL54" i="4"/>
  <c r="BX54" i="4"/>
  <c r="BX32" i="4"/>
  <c r="CS78" i="4"/>
  <c r="MN54" i="4"/>
  <c r="MN32" i="4"/>
  <c r="MH78" i="4"/>
  <c r="IZ54" i="4"/>
  <c r="FL32" i="4"/>
  <c r="C11" i="5"/>
  <c r="D11" i="5"/>
  <c r="E11" i="5"/>
  <c r="B11" i="5"/>
  <c r="AN78" i="4" l="1"/>
  <c r="AE54" i="4"/>
  <c r="KU54" i="4"/>
  <c r="KC78" i="4"/>
  <c r="HG54" i="4"/>
  <c r="HG32" i="4"/>
  <c r="FH78" i="4"/>
  <c r="DS54" i="4"/>
  <c r="DS32" i="4"/>
  <c r="AE32" i="4"/>
  <c r="KU32" i="4"/>
  <c r="JJ78" i="4"/>
  <c r="GR32" i="4"/>
  <c r="DD32" i="4"/>
  <c r="U78" i="4"/>
  <c r="P54" i="4"/>
  <c r="KF54" i="4"/>
  <c r="KF32" i="4"/>
  <c r="GR54" i="4"/>
  <c r="EO78" i="4"/>
  <c r="DD54" i="4"/>
  <c r="P32" i="4"/>
  <c r="IK54" i="4"/>
  <c r="EW54" i="4"/>
  <c r="IK32" i="4"/>
  <c r="GT78" i="4"/>
  <c r="BZ78" i="4"/>
  <c r="BI54" i="4"/>
  <c r="BI32" i="4"/>
  <c r="LY54" i="4"/>
  <c r="LY32" i="4"/>
  <c r="LO78" i="4"/>
  <c r="EW32" i="4"/>
  <c r="AT54" i="4"/>
  <c r="AT32" i="4"/>
  <c r="LJ32" i="4"/>
  <c r="HV32" i="4"/>
  <c r="KV78" i="4"/>
  <c r="GA78" i="4"/>
  <c r="EH54" i="4"/>
  <c r="EH32" i="4"/>
  <c r="BG78" i="4"/>
  <c r="LJ54" i="4"/>
  <c r="HV54" i="4"/>
</calcChain>
</file>

<file path=xl/sharedStrings.xml><?xml version="1.0" encoding="utf-8"?>
<sst xmlns="http://schemas.openxmlformats.org/spreadsheetml/2006/main" count="330" uniqueCount="196">
  <si>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</si>
  <si>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</si>
  <si>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</si>
  <si>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</si>
  <si>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</si>
  <si>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</si>
  <si>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</si>
  <si>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</si>
  <si>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</si>
  <si>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</si>
  <si>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</si>
  <si>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</si>
  <si>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</si>
  <si>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</si>
  <si>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</si>
  <si>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</si>
  <si>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</si>
  <si>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</si>
  <si>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</si>
  <si>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</si>
  <si>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</si>
  <si>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</si>
  <si>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</si>
  <si>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</si>
  <si>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</si>
  <si>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</si>
  <si>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</si>
  <si>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</si>
  <si>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</si>
  <si>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</si>
  <si>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</si>
  <si>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</si>
  <si>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</si>
  <si>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</si>
  <si>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</si>
  <si>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</si>
  <si>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</si>
  <si>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</si>
  <si>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</si>
  <si>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</si>
  <si>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</si>
  <si>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</si>
  <si>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</si>
  <si>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</si>
  <si>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</si>
  <si>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</si>
  <si>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</si>
  <si>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</si>
  <si>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</si>
  <si>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</si>
  <si>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</si>
  <si>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</si>
  <si>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</si>
  <si>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</si>
  <si>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</si>
  <si>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</si>
  <si>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</si>
  <si>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</si>
  <si>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</si>
  <si>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</si>
  <si>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</si>
  <si>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</si>
  <si>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</si>
  <si>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</si>
  <si>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</si>
  <si>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</si>
  <si>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</si>
  <si>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</si>
  <si>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</si>
  <si>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</si>
  <si>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</si>
  <si>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</si>
  <si>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</si>
  <si>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</si>
  <si>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</si>
  <si>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</si>
  <si>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</si>
  <si>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</si>
  <si>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</si>
  <si>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</si>
  <si>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</si>
  <si>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</si>
  <si>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</si>
  <si>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</si>
  <si>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</si>
  <si>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</si>
  <si>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</si>
  <si>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</si>
  <si>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</si>
  <si>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</si>
  <si>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</si>
  <si>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</si>
  <si>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</si>
  <si>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</si>
  <si>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</si>
  <si>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</si>
  <si>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</si>
  <si>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</si>
  <si>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</si>
  <si>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</si>
  <si>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</si>
  <si>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</si>
  <si>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</si>
  <si>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</si>
  <si>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</si>
  <si>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</si>
  <si>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</si>
  <si>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</si>
  <si>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</si>
  <si>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</si>
  <si>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</si>
  <si>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</si>
  <si>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</si>
  <si>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</si>
  <si>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</si>
  <si>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</si>
  <si>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</si>
  <si>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</si>
  <si>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</si>
  <si>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</si>
  <si>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</si>
  <si>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</si>
  <si>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</si>
  <si>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</si>
  <si>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</si>
  <si>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</si>
  <si>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</si>
  <si>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</si>
  <si>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</si>
  <si>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</si>
  <si>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</si>
  <si>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</si>
  <si>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</si>
  <si>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</si>
  <si>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</si>
  <si>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</si>
  <si>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</si>
  <si>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</si>
  <si>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</si>
  <si>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</si>
  <si>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</si>
  <si>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</si>
  <si>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</si>
  <si>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</si>
  <si>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</si>
  <si>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</si>
  <si>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</si>
  <si>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</si>
  <si>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</si>
  <si>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</si>
  <si>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</si>
  <si>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</si>
  <si>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</si>
  <si>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</si>
  <si>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</si>
  <si>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</si>
  <si>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</si>
  <si>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</si>
  <si>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</si>
  <si>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</si>
  <si>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</si>
  <si>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</si>
  <si>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</si>
  <si>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</si>
  <si>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</si>
  <si>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</si>
  <si>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</si>
  <si>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</si>
  <si>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</si>
  <si>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</si>
  <si>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</si>
  <si>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</si>
  <si>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</si>
  <si>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</si>
  <si>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</si>
  <si>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</si>
  <si>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</si>
  <si>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</si>
  <si>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</si>
  <si>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</si>
  <si>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</si>
  <si>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</si>
  <si>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</si>
  <si>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</si>
  <si>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</si>
  <si>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</si>
  <si>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</si>
  <si>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</si>
  <si>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</si>
  <si>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</si>
  <si>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</si>
  <si>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</si>
  <si>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</si>
  <si>
    <t>〇経常収支比率は、平均値を下回る傾向があり、引き続き、新規入院患者の確保等に努める。
○医業収支比率は、平均値を上回っている。
○病床利用率は、平均値を大きく上回っている。
○入院患者1人1日当たり収益は、平均値を上回っているが、外来患者1人1日当たり収益は、平均値を下回っている。
○職員給与費対医業収益比率、材料費対医業収益比率ともに平均値を下回っている。今後も、収入の確保、費用の節減・適正化に努める。</t>
  </si>
  <si>
    <t>○医業収支比率及び病床利用率は平均値を上回っている一方で、経常収支比率は令和３年度に100％を下回る結果となっている。
○引き続き、第3期中期計画（令和元年度～令和４年度）に基づき、効率的で効果的な業務運営に努める。
○施設設備については、施設整備計画及び機器整備計画に基づき、計画的な整備に努める。</t>
    <rPh sb="25" eb="27">
      <t>イッポウ</t>
    </rPh>
    <rPh sb="36" eb="38">
      <t>レイワ</t>
    </rPh>
    <rPh sb="44" eb="46">
      <t>イジョウ</t>
    </rPh>
    <rPh sb="47" eb="49">
      <t>シタマワ</t>
    </rPh>
    <rPh sb="50" eb="52">
      <t>ケッカ</t>
    </rPh>
    <phoneticPr fontId="5"/>
  </si>
  <si>
    <t>○有形固定資産減価償却率及び1床当たり有形固定資産は、平均値を下回っている。器械備品減価償却率は、直近２ヵ年は平均値を下回っている。引き続き、高度な診断、診療に必要な機器等を、計画的に整備する。</t>
    <rPh sb="49" eb="51">
      <t>チョッキン</t>
    </rPh>
    <rPh sb="53" eb="54">
      <t>ネン</t>
    </rPh>
    <rPh sb="55" eb="58">
      <t>ヘイキンチ</t>
    </rPh>
    <rPh sb="59" eb="61">
      <t>シタマワ</t>
    </rPh>
    <rPh sb="71" eb="73">
      <t>コウド</t>
    </rPh>
    <rPh sb="74" eb="76">
      <t>シンダン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</si>
</sst>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92.4</c:v>
                </c:pt>
                <c:pt idx="2">
                  <c:v>91.6</c:v>
                </c:pt>
                <c:pt idx="3">
                  <c:v>89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7-4D82-B8FE-F36E4556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69.8</c:v>
                </c:pt>
                <c:pt idx="3">
                  <c:v>65.3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7-4D82-B8FE-F36E4556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6824</c:v>
                </c:pt>
                <c:pt idx="1">
                  <c:v>6905</c:v>
                </c:pt>
                <c:pt idx="2">
                  <c:v>7232</c:v>
                </c:pt>
                <c:pt idx="3">
                  <c:v>7114</c:v>
                </c:pt>
                <c:pt idx="4">
                  <c:v>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DA3-BBF5-EF7AE0BB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8542</c:v>
                </c:pt>
                <c:pt idx="1">
                  <c:v>8518</c:v>
                </c:pt>
                <c:pt idx="2">
                  <c:v>7891</c:v>
                </c:pt>
                <c:pt idx="3">
                  <c:v>8706</c:v>
                </c:pt>
                <c:pt idx="4">
                  <c:v>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5-4DA3-BBF5-EF7AE0BB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22578</c:v>
                </c:pt>
                <c:pt idx="1">
                  <c:v>22573</c:v>
                </c:pt>
                <c:pt idx="2">
                  <c:v>22384</c:v>
                </c:pt>
                <c:pt idx="3">
                  <c:v>22303</c:v>
                </c:pt>
                <c:pt idx="4">
                  <c:v>23203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6-4EED-90C0-5B0E6367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21037</c:v>
                </c:pt>
                <c:pt idx="1">
                  <c:v>21418</c:v>
                </c:pt>
                <c:pt idx="2">
                  <c:v>21604</c:v>
                </c:pt>
                <c:pt idx="3">
                  <c:v>22234</c:v>
                </c:pt>
                <c:pt idx="4">
                  <c:v>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6-4EED-90C0-5B0E6367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9-4B39-9BBE-7B0AB543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179</c:v>
                </c:pt>
                <c:pt idx="1">
                  <c:v>176.9</c:v>
                </c:pt>
                <c:pt idx="2">
                  <c:v>177.9</c:v>
                </c:pt>
                <c:pt idx="3">
                  <c:v>197.8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9-4B39-9BBE-7B0AB543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79.2</c:v>
                </c:pt>
                <c:pt idx="1">
                  <c:v>82.8</c:v>
                </c:pt>
                <c:pt idx="2">
                  <c:v>80.599999999999994</c:v>
                </c:pt>
                <c:pt idx="3">
                  <c:v>76.3</c:v>
                </c:pt>
                <c:pt idx="4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8-4C14-8433-D8477875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68.400000000000006</c:v>
                </c:pt>
                <c:pt idx="2">
                  <c:v>66.900000000000006</c:v>
                </c:pt>
                <c:pt idx="3">
                  <c:v>64.8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8-4C14-8433-D8477875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103.1</c:v>
                </c:pt>
                <c:pt idx="2">
                  <c:v>100.6</c:v>
                </c:pt>
                <c:pt idx="3">
                  <c:v>100.1</c:v>
                </c:pt>
                <c:pt idx="4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2-452E-A588-58E42D30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100.9</c:v>
                </c:pt>
                <c:pt idx="2">
                  <c:v>99.7</c:v>
                </c:pt>
                <c:pt idx="3">
                  <c:v>102.3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2-452E-A588-58E42D30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32.799999999999997</c:v>
                </c:pt>
                <c:pt idx="1">
                  <c:v>37.5</c:v>
                </c:pt>
                <c:pt idx="2">
                  <c:v>41.9</c:v>
                </c:pt>
                <c:pt idx="3">
                  <c:v>45.6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1-4CDA-ADB4-D3B359E6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50.2</c:v>
                </c:pt>
                <c:pt idx="2">
                  <c:v>52.3</c:v>
                </c:pt>
                <c:pt idx="3">
                  <c:v>54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1-4CDA-ADB4-D3B359E6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75.5</c:v>
                </c:pt>
                <c:pt idx="2">
                  <c:v>80.400000000000006</c:v>
                </c:pt>
                <c:pt idx="3">
                  <c:v>64.900000000000006</c:v>
                </c:pt>
                <c:pt idx="4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6-40A4-B032-9ED81CF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68.2</c:v>
                </c:pt>
                <c:pt idx="2">
                  <c:v>69.5</c:v>
                </c:pt>
                <c:pt idx="3">
                  <c:v>67.5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6-40A4-B032-9ED81CF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24194622</c:v>
                </c:pt>
                <c:pt idx="1">
                  <c:v>24241078</c:v>
                </c:pt>
                <c:pt idx="2">
                  <c:v>24314956</c:v>
                </c:pt>
                <c:pt idx="3">
                  <c:v>24727456</c:v>
                </c:pt>
                <c:pt idx="4">
                  <c:v>24627622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D-4FDF-BFD3-085C2926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27577179</c:v>
                </c:pt>
                <c:pt idx="1">
                  <c:v>27722473</c:v>
                </c:pt>
                <c:pt idx="2">
                  <c:v>27879712</c:v>
                </c:pt>
                <c:pt idx="3">
                  <c:v>28287536</c:v>
                </c:pt>
                <c:pt idx="4">
                  <c:v>28070344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D-4FDF-BFD3-085C2926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4.4000000000000004</c:v>
                </c:pt>
                <c:pt idx="1">
                  <c:v>4.2</c:v>
                </c:pt>
                <c:pt idx="2">
                  <c:v>4.4000000000000004</c:v>
                </c:pt>
                <c:pt idx="3">
                  <c:v>4.2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0-4D06-B713-249EAFCB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0-4D06-B713-249EAFCB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67.099999999999994</c:v>
                </c:pt>
                <c:pt idx="2">
                  <c:v>69.7</c:v>
                </c:pt>
                <c:pt idx="3">
                  <c:v>70.099999999999994</c:v>
                </c:pt>
                <c:pt idx="4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8-4922-B386-744ABE92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87.6</c:v>
                </c:pt>
                <c:pt idx="2">
                  <c:v>89.7</c:v>
                </c:pt>
                <c:pt idx="3">
                  <c:v>92.2</c:v>
                </c:pt>
                <c:pt idx="4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8-4922-B386-744ABE92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AH4" zoomScale="82" zoomScaleNormal="82" zoomScaleSheetLayoutView="70" workbookViewId="0">
      <selection activeCell="B85" sqref="B85:NH85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山口県地方独立行政法人山口県立病院機構　県立こころの医療センター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地方独立行政法人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精神科病院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精神病院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 t="str">
        <f>データ!Z6</f>
        <v>-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1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-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臨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>
        <f>データ!AC6</f>
        <v>180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180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9" t="str">
        <f>データ!U6</f>
        <v>-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13216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１５：１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 t="str">
        <f>データ!AF6</f>
        <v>-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 t="str">
        <f>データ!AH6</f>
        <v>-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2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 x14ac:dyDescent="0.2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 x14ac:dyDescent="0.2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 x14ac:dyDescent="0.2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69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 x14ac:dyDescent="0.2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 x14ac:dyDescent="0.2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2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2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192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2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2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2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2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2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2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2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2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2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2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2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100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103.1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100.6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100.1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96.7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79.2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82.8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80.599999999999994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76.3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74.900000000000006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0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0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0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0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3.7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87.6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92.4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91.6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89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84.2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2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100.9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100.9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102.3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103.5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68.900000000000006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68.400000000000006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66.900000000000006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64.8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64.099999999999994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179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176.9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177.9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197.8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171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72.3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72.099999999999994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63.1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 x14ac:dyDescent="0.2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2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2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2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2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193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2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2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2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2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2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2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2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2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2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2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2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2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2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2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2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195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2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22578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22573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22384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22303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23203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6824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6905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7232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7114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7089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69.599999999999994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67.099999999999994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69.7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70.099999999999994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71.7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4.4000000000000004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4.2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4.4000000000000004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4.2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4.5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2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21037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21418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21604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22234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22875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8542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8518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7891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8706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8691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86.5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87.6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89.7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92.2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91.4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8.1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7.9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8.1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7.9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7.7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2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2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2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2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2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2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2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2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2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2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2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2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2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194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2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2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2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2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2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2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2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2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2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32.799999999999997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37.5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41.9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45.6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49.2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72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75.5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80.400000000000006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64.900000000000006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58.8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24194622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24241078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24314956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24727456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24627622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2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48.4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50.2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52.3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70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68.2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69.5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67.5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68.7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27577179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27722473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27879712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28287536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28070344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2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2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2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2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2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2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2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2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IZg8/2iZzjTxhyyyDAXyFsjPDDRWqjZcjq567NSaUs7DtxMrPhN31h8Y6fAar9DEl8SnRU80wqU4WU8d43AWIg==" saltValue="kLhN1HKrPXJHLkZsSoYr8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54" width="11.90625" customWidth="1"/>
    <col min="155" max="155" width="10.90625" customWidth="1"/>
  </cols>
  <sheetData>
    <row r="1" spans="1:155" x14ac:dyDescent="0.2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2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2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2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2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144</v>
      </c>
      <c r="AV5" s="52" t="s">
        <v>155</v>
      </c>
      <c r="AW5" s="52" t="s">
        <v>156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157</v>
      </c>
      <c r="BF5" s="52" t="s">
        <v>158</v>
      </c>
      <c r="BG5" s="52" t="s">
        <v>159</v>
      </c>
      <c r="BH5" s="52" t="s">
        <v>160</v>
      </c>
      <c r="BI5" s="52" t="s">
        <v>161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162</v>
      </c>
      <c r="BQ5" s="52" t="s">
        <v>163</v>
      </c>
      <c r="BR5" s="52" t="s">
        <v>164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165</v>
      </c>
      <c r="CC5" s="52" t="s">
        <v>155</v>
      </c>
      <c r="CD5" s="52" t="s">
        <v>156</v>
      </c>
      <c r="CE5" s="52" t="s">
        <v>166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167</v>
      </c>
      <c r="CM5" s="52" t="s">
        <v>163</v>
      </c>
      <c r="CN5" s="52" t="s">
        <v>159</v>
      </c>
      <c r="CO5" s="52" t="s">
        <v>146</v>
      </c>
      <c r="CP5" s="52" t="s">
        <v>168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163</v>
      </c>
      <c r="CY5" s="52" t="s">
        <v>155</v>
      </c>
      <c r="CZ5" s="52" t="s">
        <v>146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157</v>
      </c>
      <c r="DI5" s="52" t="s">
        <v>144</v>
      </c>
      <c r="DJ5" s="52" t="s">
        <v>159</v>
      </c>
      <c r="DK5" s="52" t="s">
        <v>146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154</v>
      </c>
      <c r="DT5" s="52" t="s">
        <v>158</v>
      </c>
      <c r="DU5" s="52" t="s">
        <v>164</v>
      </c>
      <c r="DV5" s="52" t="s">
        <v>156</v>
      </c>
      <c r="DW5" s="52" t="s">
        <v>169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167</v>
      </c>
      <c r="EE5" s="52" t="s">
        <v>170</v>
      </c>
      <c r="EF5" s="52" t="s">
        <v>164</v>
      </c>
      <c r="EG5" s="52" t="s">
        <v>146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171</v>
      </c>
      <c r="EO5" s="52" t="s">
        <v>154</v>
      </c>
      <c r="EP5" s="52" t="s">
        <v>144</v>
      </c>
      <c r="EQ5" s="52" t="s">
        <v>155</v>
      </c>
      <c r="ER5" s="52" t="s">
        <v>172</v>
      </c>
      <c r="ES5" s="52" t="s">
        <v>161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2">
      <c r="A6" s="38" t="s">
        <v>173</v>
      </c>
      <c r="B6" s="53">
        <f>B8</f>
        <v>2021</v>
      </c>
      <c r="C6" s="53">
        <f t="shared" ref="C6:M6" si="2">C8</f>
        <v>357500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2</v>
      </c>
      <c r="H6" s="158" t="str">
        <f>IF(H8&lt;&gt;I8,H8,"")&amp;IF(I8&lt;&gt;J8,I8,"")&amp;"　"&amp;J8</f>
        <v>山口県地方独立行政法人山口県立病院機構　県立こころの医療センター</v>
      </c>
      <c r="I6" s="159"/>
      <c r="J6" s="160"/>
      <c r="K6" s="53" t="str">
        <f t="shared" si="2"/>
        <v>地方独立行政法人</v>
      </c>
      <c r="L6" s="53" t="str">
        <f t="shared" si="2"/>
        <v>病院事業</v>
      </c>
      <c r="M6" s="53" t="str">
        <f t="shared" si="2"/>
        <v>精神科病院</v>
      </c>
      <c r="N6" s="53" t="str">
        <f>N8</f>
        <v>精神病院</v>
      </c>
      <c r="O6" s="53" t="str">
        <f>O8</f>
        <v>非設置</v>
      </c>
      <c r="P6" s="53" t="str">
        <f>P8</f>
        <v>直営</v>
      </c>
      <c r="Q6" s="54">
        <f t="shared" ref="Q6:AH6" si="3">Q8</f>
        <v>1</v>
      </c>
      <c r="R6" s="53" t="str">
        <f t="shared" si="3"/>
        <v>-</v>
      </c>
      <c r="S6" s="53" t="str">
        <f t="shared" si="3"/>
        <v>-</v>
      </c>
      <c r="T6" s="53" t="str">
        <f t="shared" si="3"/>
        <v>臨</v>
      </c>
      <c r="U6" s="54" t="str">
        <f>U8</f>
        <v>-</v>
      </c>
      <c r="V6" s="54">
        <f>V8</f>
        <v>13216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１５：１</v>
      </c>
      <c r="Z6" s="54" t="str">
        <f t="shared" si="3"/>
        <v>-</v>
      </c>
      <c r="AA6" s="54" t="str">
        <f t="shared" si="3"/>
        <v>-</v>
      </c>
      <c r="AB6" s="54" t="str">
        <f t="shared" si="3"/>
        <v>-</v>
      </c>
      <c r="AC6" s="54">
        <f t="shared" si="3"/>
        <v>180</v>
      </c>
      <c r="AD6" s="54" t="str">
        <f t="shared" si="3"/>
        <v>-</v>
      </c>
      <c r="AE6" s="54">
        <f t="shared" si="3"/>
        <v>180</v>
      </c>
      <c r="AF6" s="54" t="str">
        <f t="shared" si="3"/>
        <v>-</v>
      </c>
      <c r="AG6" s="54" t="str">
        <f t="shared" si="3"/>
        <v>-</v>
      </c>
      <c r="AH6" s="54" t="str">
        <f t="shared" si="3"/>
        <v>-</v>
      </c>
      <c r="AI6" s="55">
        <f>IF(AI8="-",NA(),AI8)</f>
        <v>100</v>
      </c>
      <c r="AJ6" s="55">
        <f t="shared" ref="AJ6:AR6" si="5">IF(AJ8="-",NA(),AJ8)</f>
        <v>103.1</v>
      </c>
      <c r="AK6" s="55">
        <f t="shared" si="5"/>
        <v>100.6</v>
      </c>
      <c r="AL6" s="55">
        <f t="shared" si="5"/>
        <v>100.1</v>
      </c>
      <c r="AM6" s="55">
        <f t="shared" si="5"/>
        <v>96.7</v>
      </c>
      <c r="AN6" s="55">
        <f t="shared" si="5"/>
        <v>100.9</v>
      </c>
      <c r="AO6" s="55">
        <f t="shared" si="5"/>
        <v>100.9</v>
      </c>
      <c r="AP6" s="55">
        <f t="shared" si="5"/>
        <v>99.7</v>
      </c>
      <c r="AQ6" s="55">
        <f t="shared" si="5"/>
        <v>102.3</v>
      </c>
      <c r="AR6" s="55">
        <f t="shared" si="5"/>
        <v>103.5</v>
      </c>
      <c r="AS6" s="55" t="str">
        <f>IF(AS8="-","【-】","【"&amp;SUBSTITUTE(TEXT(AS8,"#,##0.0"),"-","△")&amp;"】")</f>
        <v>【106.2】</v>
      </c>
      <c r="AT6" s="55">
        <f>IF(AT8="-",NA(),AT8)</f>
        <v>79.2</v>
      </c>
      <c r="AU6" s="55">
        <f t="shared" ref="AU6:BC6" si="6">IF(AU8="-",NA(),AU8)</f>
        <v>82.8</v>
      </c>
      <c r="AV6" s="55">
        <f t="shared" si="6"/>
        <v>80.599999999999994</v>
      </c>
      <c r="AW6" s="55">
        <f t="shared" si="6"/>
        <v>76.3</v>
      </c>
      <c r="AX6" s="55">
        <f t="shared" si="6"/>
        <v>74.900000000000006</v>
      </c>
      <c r="AY6" s="55">
        <f t="shared" si="6"/>
        <v>68.900000000000006</v>
      </c>
      <c r="AZ6" s="55">
        <f t="shared" si="6"/>
        <v>68.400000000000006</v>
      </c>
      <c r="BA6" s="55">
        <f t="shared" si="6"/>
        <v>66.900000000000006</v>
      </c>
      <c r="BB6" s="55">
        <f t="shared" si="6"/>
        <v>64.8</v>
      </c>
      <c r="BC6" s="55">
        <f t="shared" si="6"/>
        <v>64.099999999999994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3.7</v>
      </c>
      <c r="BJ6" s="55">
        <f t="shared" si="7"/>
        <v>179</v>
      </c>
      <c r="BK6" s="55">
        <f t="shared" si="7"/>
        <v>176.9</v>
      </c>
      <c r="BL6" s="55">
        <f t="shared" si="7"/>
        <v>177.9</v>
      </c>
      <c r="BM6" s="55">
        <f t="shared" si="7"/>
        <v>197.8</v>
      </c>
      <c r="BN6" s="55">
        <f t="shared" si="7"/>
        <v>171</v>
      </c>
      <c r="BO6" s="55" t="str">
        <f>IF(BO8="-","【-】","【"&amp;SUBSTITUTE(TEXT(BO8,"#,##0.0"),"-","△")&amp;"】")</f>
        <v>【70.7】</v>
      </c>
      <c r="BP6" s="55">
        <f>IF(BP8="-",NA(),BP8)</f>
        <v>87.6</v>
      </c>
      <c r="BQ6" s="55">
        <f t="shared" ref="BQ6:BY6" si="8">IF(BQ8="-",NA(),BQ8)</f>
        <v>92.4</v>
      </c>
      <c r="BR6" s="55">
        <f t="shared" si="8"/>
        <v>91.6</v>
      </c>
      <c r="BS6" s="55">
        <f t="shared" si="8"/>
        <v>89</v>
      </c>
      <c r="BT6" s="55">
        <f t="shared" si="8"/>
        <v>84.2</v>
      </c>
      <c r="BU6" s="55">
        <f t="shared" si="8"/>
        <v>72.3</v>
      </c>
      <c r="BV6" s="55">
        <f t="shared" si="8"/>
        <v>72.099999999999994</v>
      </c>
      <c r="BW6" s="55">
        <f t="shared" si="8"/>
        <v>69.8</v>
      </c>
      <c r="BX6" s="55">
        <f t="shared" si="8"/>
        <v>65.3</v>
      </c>
      <c r="BY6" s="55">
        <f t="shared" si="8"/>
        <v>63.1</v>
      </c>
      <c r="BZ6" s="55" t="str">
        <f>IF(BZ8="-","【-】","【"&amp;SUBSTITUTE(TEXT(BZ8,"#,##0.0"),"-","△")&amp;"】")</f>
        <v>【67.1】</v>
      </c>
      <c r="CA6" s="56">
        <f>IF(CA8="-",NA(),CA8)</f>
        <v>22578</v>
      </c>
      <c r="CB6" s="56">
        <f t="shared" ref="CB6:CJ6" si="9">IF(CB8="-",NA(),CB8)</f>
        <v>22573</v>
      </c>
      <c r="CC6" s="56">
        <f t="shared" si="9"/>
        <v>22384</v>
      </c>
      <c r="CD6" s="56">
        <f t="shared" si="9"/>
        <v>22303</v>
      </c>
      <c r="CE6" s="56">
        <f t="shared" si="9"/>
        <v>23203</v>
      </c>
      <c r="CF6" s="56">
        <f t="shared" si="9"/>
        <v>21037</v>
      </c>
      <c r="CG6" s="56">
        <f t="shared" si="9"/>
        <v>21418</v>
      </c>
      <c r="CH6" s="56">
        <f t="shared" si="9"/>
        <v>21604</v>
      </c>
      <c r="CI6" s="56">
        <f t="shared" si="9"/>
        <v>22234</v>
      </c>
      <c r="CJ6" s="56">
        <f t="shared" si="9"/>
        <v>22875</v>
      </c>
      <c r="CK6" s="55" t="str">
        <f>IF(CK8="-","【-】","【"&amp;SUBSTITUTE(TEXT(CK8,"#,##0"),"-","△")&amp;"】")</f>
        <v>【59,287】</v>
      </c>
      <c r="CL6" s="56">
        <f>IF(CL8="-",NA(),CL8)</f>
        <v>6824</v>
      </c>
      <c r="CM6" s="56">
        <f t="shared" ref="CM6:CU6" si="10">IF(CM8="-",NA(),CM8)</f>
        <v>6905</v>
      </c>
      <c r="CN6" s="56">
        <f t="shared" si="10"/>
        <v>7232</v>
      </c>
      <c r="CO6" s="56">
        <f t="shared" si="10"/>
        <v>7114</v>
      </c>
      <c r="CP6" s="56">
        <f t="shared" si="10"/>
        <v>7089</v>
      </c>
      <c r="CQ6" s="56">
        <f t="shared" si="10"/>
        <v>8542</v>
      </c>
      <c r="CR6" s="56">
        <f t="shared" si="10"/>
        <v>8518</v>
      </c>
      <c r="CS6" s="56">
        <f t="shared" si="10"/>
        <v>7891</v>
      </c>
      <c r="CT6" s="56">
        <f t="shared" si="10"/>
        <v>8706</v>
      </c>
      <c r="CU6" s="56">
        <f t="shared" si="10"/>
        <v>8691</v>
      </c>
      <c r="CV6" s="55" t="str">
        <f>IF(CV8="-","【-】","【"&amp;SUBSTITUTE(TEXT(CV8,"#,##0"),"-","△")&amp;"】")</f>
        <v>【17,202】</v>
      </c>
      <c r="CW6" s="55">
        <f>IF(CW8="-",NA(),CW8)</f>
        <v>69.599999999999994</v>
      </c>
      <c r="CX6" s="55">
        <f t="shared" ref="CX6:DF6" si="11">IF(CX8="-",NA(),CX8)</f>
        <v>67.099999999999994</v>
      </c>
      <c r="CY6" s="55">
        <f t="shared" si="11"/>
        <v>69.7</v>
      </c>
      <c r="CZ6" s="55">
        <f t="shared" si="11"/>
        <v>70.099999999999994</v>
      </c>
      <c r="DA6" s="55">
        <f t="shared" si="11"/>
        <v>71.7</v>
      </c>
      <c r="DB6" s="55">
        <f t="shared" si="11"/>
        <v>86.5</v>
      </c>
      <c r="DC6" s="55">
        <f t="shared" si="11"/>
        <v>87.6</v>
      </c>
      <c r="DD6" s="55">
        <f t="shared" si="11"/>
        <v>89.7</v>
      </c>
      <c r="DE6" s="55">
        <f t="shared" si="11"/>
        <v>92.2</v>
      </c>
      <c r="DF6" s="55">
        <f t="shared" si="11"/>
        <v>91.4</v>
      </c>
      <c r="DG6" s="55" t="str">
        <f>IF(DG8="-","【-】","【"&amp;SUBSTITUTE(TEXT(DG8,"#,##0.0"),"-","△")&amp;"】")</f>
        <v>【56.4】</v>
      </c>
      <c r="DH6" s="55">
        <f>IF(DH8="-",NA(),DH8)</f>
        <v>4.4000000000000004</v>
      </c>
      <c r="DI6" s="55">
        <f t="shared" ref="DI6:DQ6" si="12">IF(DI8="-",NA(),DI8)</f>
        <v>4.2</v>
      </c>
      <c r="DJ6" s="55">
        <f t="shared" si="12"/>
        <v>4.4000000000000004</v>
      </c>
      <c r="DK6" s="55">
        <f t="shared" si="12"/>
        <v>4.2</v>
      </c>
      <c r="DL6" s="55">
        <f t="shared" si="12"/>
        <v>4.5</v>
      </c>
      <c r="DM6" s="55">
        <f t="shared" si="12"/>
        <v>8.1</v>
      </c>
      <c r="DN6" s="55">
        <f t="shared" si="12"/>
        <v>7.9</v>
      </c>
      <c r="DO6" s="55">
        <f t="shared" si="12"/>
        <v>8.1</v>
      </c>
      <c r="DP6" s="55">
        <f t="shared" si="12"/>
        <v>7.9</v>
      </c>
      <c r="DQ6" s="55">
        <f t="shared" si="12"/>
        <v>7.7</v>
      </c>
      <c r="DR6" s="55" t="str">
        <f>IF(DR8="-","【-】","【"&amp;SUBSTITUTE(TEXT(DR8,"#,##0.0"),"-","△")&amp;"】")</f>
        <v>【24.8】</v>
      </c>
      <c r="DS6" s="55">
        <f>IF(DS8="-",NA(),DS8)</f>
        <v>32.799999999999997</v>
      </c>
      <c r="DT6" s="55">
        <f t="shared" ref="DT6:EB6" si="13">IF(DT8="-",NA(),DT8)</f>
        <v>37.5</v>
      </c>
      <c r="DU6" s="55">
        <f t="shared" si="13"/>
        <v>41.9</v>
      </c>
      <c r="DV6" s="55">
        <f t="shared" si="13"/>
        <v>45.6</v>
      </c>
      <c r="DW6" s="55">
        <f t="shared" si="13"/>
        <v>49.2</v>
      </c>
      <c r="DX6" s="55">
        <f t="shared" si="13"/>
        <v>48.4</v>
      </c>
      <c r="DY6" s="55">
        <f t="shared" si="13"/>
        <v>50.2</v>
      </c>
      <c r="DZ6" s="55">
        <f t="shared" si="13"/>
        <v>52.3</v>
      </c>
      <c r="EA6" s="55">
        <f t="shared" si="13"/>
        <v>54</v>
      </c>
      <c r="EB6" s="55">
        <f t="shared" si="13"/>
        <v>55.1</v>
      </c>
      <c r="EC6" s="55" t="str">
        <f>IF(EC8="-","【-】","【"&amp;SUBSTITUTE(TEXT(EC8,"#,##0.0"),"-","△")&amp;"】")</f>
        <v>【56.0】</v>
      </c>
      <c r="ED6" s="55">
        <f>IF(ED8="-",NA(),ED8)</f>
        <v>72</v>
      </c>
      <c r="EE6" s="55">
        <f t="shared" ref="EE6:EM6" si="14">IF(EE8="-",NA(),EE8)</f>
        <v>75.5</v>
      </c>
      <c r="EF6" s="55">
        <f t="shared" si="14"/>
        <v>80.400000000000006</v>
      </c>
      <c r="EG6" s="55">
        <f t="shared" si="14"/>
        <v>64.900000000000006</v>
      </c>
      <c r="EH6" s="55">
        <f t="shared" si="14"/>
        <v>58.8</v>
      </c>
      <c r="EI6" s="55">
        <f t="shared" si="14"/>
        <v>70</v>
      </c>
      <c r="EJ6" s="55">
        <f t="shared" si="14"/>
        <v>68.2</v>
      </c>
      <c r="EK6" s="55">
        <f t="shared" si="14"/>
        <v>69.5</v>
      </c>
      <c r="EL6" s="55">
        <f t="shared" si="14"/>
        <v>67.5</v>
      </c>
      <c r="EM6" s="55">
        <f t="shared" si="14"/>
        <v>68.7</v>
      </c>
      <c r="EN6" s="55" t="str">
        <f>IF(EN8="-","【-】","【"&amp;SUBSTITUTE(TEXT(EN8,"#,##0.0"),"-","△")&amp;"】")</f>
        <v>【70.7】</v>
      </c>
      <c r="EO6" s="56">
        <f>IF(EO8="-",NA(),EO8)</f>
        <v>24194622</v>
      </c>
      <c r="EP6" s="56">
        <f t="shared" ref="EP6:EX6" si="15">IF(EP8="-",NA(),EP8)</f>
        <v>24241078</v>
      </c>
      <c r="EQ6" s="56">
        <f t="shared" si="15"/>
        <v>24314956</v>
      </c>
      <c r="ER6" s="56">
        <f t="shared" si="15"/>
        <v>24727456</v>
      </c>
      <c r="ES6" s="56">
        <f t="shared" si="15"/>
        <v>24627622</v>
      </c>
      <c r="ET6" s="56">
        <f t="shared" si="15"/>
        <v>27577179</v>
      </c>
      <c r="EU6" s="56">
        <f t="shared" si="15"/>
        <v>27722473</v>
      </c>
      <c r="EV6" s="56">
        <f t="shared" si="15"/>
        <v>27879712</v>
      </c>
      <c r="EW6" s="56">
        <f t="shared" si="15"/>
        <v>28287536</v>
      </c>
      <c r="EX6" s="56">
        <f t="shared" si="15"/>
        <v>28070344</v>
      </c>
      <c r="EY6" s="56" t="str">
        <f>IF(EY8="-","【-】","【"&amp;SUBSTITUTE(TEXT(EY8,"#,##0"),"-","△")&amp;"】")</f>
        <v>【49,765,843】</v>
      </c>
    </row>
    <row r="7" spans="1:155" s="57" customFormat="1" x14ac:dyDescent="0.2">
      <c r="A7" s="38" t="s">
        <v>174</v>
      </c>
      <c r="B7" s="53">
        <f t="shared" ref="B7:AH7" si="16">B8</f>
        <v>2021</v>
      </c>
      <c r="C7" s="53">
        <f t="shared" si="16"/>
        <v>357500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2</v>
      </c>
      <c r="H7" s="53"/>
      <c r="I7" s="53"/>
      <c r="J7" s="53"/>
      <c r="K7" s="53" t="str">
        <f t="shared" si="16"/>
        <v>地方独立行政法人</v>
      </c>
      <c r="L7" s="53" t="str">
        <f t="shared" si="16"/>
        <v>病院事業</v>
      </c>
      <c r="M7" s="53" t="str">
        <f t="shared" si="16"/>
        <v>精神科病院</v>
      </c>
      <c r="N7" s="53" t="str">
        <f>N8</f>
        <v>精神病院</v>
      </c>
      <c r="O7" s="53" t="str">
        <f>O8</f>
        <v>非設置</v>
      </c>
      <c r="P7" s="53" t="str">
        <f>P8</f>
        <v>直営</v>
      </c>
      <c r="Q7" s="54">
        <f t="shared" si="16"/>
        <v>1</v>
      </c>
      <c r="R7" s="53" t="str">
        <f t="shared" si="16"/>
        <v>-</v>
      </c>
      <c r="S7" s="53" t="str">
        <f t="shared" si="16"/>
        <v>-</v>
      </c>
      <c r="T7" s="53" t="str">
        <f t="shared" si="16"/>
        <v>臨</v>
      </c>
      <c r="U7" s="54" t="str">
        <f>U8</f>
        <v>-</v>
      </c>
      <c r="V7" s="54">
        <f>V8</f>
        <v>13216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１５：１</v>
      </c>
      <c r="Z7" s="54" t="str">
        <f t="shared" si="16"/>
        <v>-</v>
      </c>
      <c r="AA7" s="54" t="str">
        <f t="shared" si="16"/>
        <v>-</v>
      </c>
      <c r="AB7" s="54" t="str">
        <f t="shared" si="16"/>
        <v>-</v>
      </c>
      <c r="AC7" s="54">
        <f t="shared" si="16"/>
        <v>180</v>
      </c>
      <c r="AD7" s="54" t="str">
        <f t="shared" si="16"/>
        <v>-</v>
      </c>
      <c r="AE7" s="54">
        <f t="shared" si="16"/>
        <v>180</v>
      </c>
      <c r="AF7" s="54" t="str">
        <f t="shared" si="16"/>
        <v>-</v>
      </c>
      <c r="AG7" s="54" t="str">
        <f t="shared" si="16"/>
        <v>-</v>
      </c>
      <c r="AH7" s="54" t="str">
        <f t="shared" si="16"/>
        <v>-</v>
      </c>
      <c r="AI7" s="55">
        <f>AI8</f>
        <v>100</v>
      </c>
      <c r="AJ7" s="55">
        <f t="shared" ref="AJ7:AR7" si="17">AJ8</f>
        <v>103.1</v>
      </c>
      <c r="AK7" s="55">
        <f t="shared" si="17"/>
        <v>100.6</v>
      </c>
      <c r="AL7" s="55">
        <f t="shared" si="17"/>
        <v>100.1</v>
      </c>
      <c r="AM7" s="55">
        <f t="shared" si="17"/>
        <v>96.7</v>
      </c>
      <c r="AN7" s="55">
        <f t="shared" si="17"/>
        <v>100.9</v>
      </c>
      <c r="AO7" s="55">
        <f t="shared" si="17"/>
        <v>100.9</v>
      </c>
      <c r="AP7" s="55">
        <f t="shared" si="17"/>
        <v>99.7</v>
      </c>
      <c r="AQ7" s="55">
        <f t="shared" si="17"/>
        <v>102.3</v>
      </c>
      <c r="AR7" s="55">
        <f t="shared" si="17"/>
        <v>103.5</v>
      </c>
      <c r="AS7" s="55"/>
      <c r="AT7" s="55">
        <f>AT8</f>
        <v>79.2</v>
      </c>
      <c r="AU7" s="55">
        <f t="shared" ref="AU7:BC7" si="18">AU8</f>
        <v>82.8</v>
      </c>
      <c r="AV7" s="55">
        <f t="shared" si="18"/>
        <v>80.599999999999994</v>
      </c>
      <c r="AW7" s="55">
        <f t="shared" si="18"/>
        <v>76.3</v>
      </c>
      <c r="AX7" s="55">
        <f t="shared" si="18"/>
        <v>74.900000000000006</v>
      </c>
      <c r="AY7" s="55">
        <f t="shared" si="18"/>
        <v>68.900000000000006</v>
      </c>
      <c r="AZ7" s="55">
        <f t="shared" si="18"/>
        <v>68.400000000000006</v>
      </c>
      <c r="BA7" s="55">
        <f t="shared" si="18"/>
        <v>66.900000000000006</v>
      </c>
      <c r="BB7" s="55">
        <f t="shared" si="18"/>
        <v>64.8</v>
      </c>
      <c r="BC7" s="55">
        <f t="shared" si="18"/>
        <v>64.099999999999994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3.7</v>
      </c>
      <c r="BJ7" s="55">
        <f t="shared" si="19"/>
        <v>179</v>
      </c>
      <c r="BK7" s="55">
        <f t="shared" si="19"/>
        <v>176.9</v>
      </c>
      <c r="BL7" s="55">
        <f t="shared" si="19"/>
        <v>177.9</v>
      </c>
      <c r="BM7" s="55">
        <f t="shared" si="19"/>
        <v>197.8</v>
      </c>
      <c r="BN7" s="55">
        <f t="shared" si="19"/>
        <v>171</v>
      </c>
      <c r="BO7" s="55"/>
      <c r="BP7" s="55">
        <f>BP8</f>
        <v>87.6</v>
      </c>
      <c r="BQ7" s="55">
        <f t="shared" ref="BQ7:BY7" si="20">BQ8</f>
        <v>92.4</v>
      </c>
      <c r="BR7" s="55">
        <f t="shared" si="20"/>
        <v>91.6</v>
      </c>
      <c r="BS7" s="55">
        <f t="shared" si="20"/>
        <v>89</v>
      </c>
      <c r="BT7" s="55">
        <f t="shared" si="20"/>
        <v>84.2</v>
      </c>
      <c r="BU7" s="55">
        <f t="shared" si="20"/>
        <v>72.3</v>
      </c>
      <c r="BV7" s="55">
        <f t="shared" si="20"/>
        <v>72.099999999999994</v>
      </c>
      <c r="BW7" s="55">
        <f t="shared" si="20"/>
        <v>69.8</v>
      </c>
      <c r="BX7" s="55">
        <f t="shared" si="20"/>
        <v>65.3</v>
      </c>
      <c r="BY7" s="55">
        <f t="shared" si="20"/>
        <v>63.1</v>
      </c>
      <c r="BZ7" s="55"/>
      <c r="CA7" s="56">
        <f>CA8</f>
        <v>22578</v>
      </c>
      <c r="CB7" s="56">
        <f t="shared" ref="CB7:CJ7" si="21">CB8</f>
        <v>22573</v>
      </c>
      <c r="CC7" s="56">
        <f t="shared" si="21"/>
        <v>22384</v>
      </c>
      <c r="CD7" s="56">
        <f t="shared" si="21"/>
        <v>22303</v>
      </c>
      <c r="CE7" s="56">
        <f t="shared" si="21"/>
        <v>23203</v>
      </c>
      <c r="CF7" s="56">
        <f t="shared" si="21"/>
        <v>21037</v>
      </c>
      <c r="CG7" s="56">
        <f t="shared" si="21"/>
        <v>21418</v>
      </c>
      <c r="CH7" s="56">
        <f t="shared" si="21"/>
        <v>21604</v>
      </c>
      <c r="CI7" s="56">
        <f t="shared" si="21"/>
        <v>22234</v>
      </c>
      <c r="CJ7" s="56">
        <f t="shared" si="21"/>
        <v>22875</v>
      </c>
      <c r="CK7" s="55"/>
      <c r="CL7" s="56">
        <f>CL8</f>
        <v>6824</v>
      </c>
      <c r="CM7" s="56">
        <f t="shared" ref="CM7:CU7" si="22">CM8</f>
        <v>6905</v>
      </c>
      <c r="CN7" s="56">
        <f t="shared" si="22"/>
        <v>7232</v>
      </c>
      <c r="CO7" s="56">
        <f t="shared" si="22"/>
        <v>7114</v>
      </c>
      <c r="CP7" s="56">
        <f t="shared" si="22"/>
        <v>7089</v>
      </c>
      <c r="CQ7" s="56">
        <f t="shared" si="22"/>
        <v>8542</v>
      </c>
      <c r="CR7" s="56">
        <f t="shared" si="22"/>
        <v>8518</v>
      </c>
      <c r="CS7" s="56">
        <f t="shared" si="22"/>
        <v>7891</v>
      </c>
      <c r="CT7" s="56">
        <f t="shared" si="22"/>
        <v>8706</v>
      </c>
      <c r="CU7" s="56">
        <f t="shared" si="22"/>
        <v>8691</v>
      </c>
      <c r="CV7" s="55"/>
      <c r="CW7" s="55">
        <f>CW8</f>
        <v>69.599999999999994</v>
      </c>
      <c r="CX7" s="55">
        <f t="shared" ref="CX7:DF7" si="23">CX8</f>
        <v>67.099999999999994</v>
      </c>
      <c r="CY7" s="55">
        <f t="shared" si="23"/>
        <v>69.7</v>
      </c>
      <c r="CZ7" s="55">
        <f t="shared" si="23"/>
        <v>70.099999999999994</v>
      </c>
      <c r="DA7" s="55">
        <f t="shared" si="23"/>
        <v>71.7</v>
      </c>
      <c r="DB7" s="55">
        <f t="shared" si="23"/>
        <v>86.5</v>
      </c>
      <c r="DC7" s="55">
        <f t="shared" si="23"/>
        <v>87.6</v>
      </c>
      <c r="DD7" s="55">
        <f t="shared" si="23"/>
        <v>89.7</v>
      </c>
      <c r="DE7" s="55">
        <f t="shared" si="23"/>
        <v>92.2</v>
      </c>
      <c r="DF7" s="55">
        <f t="shared" si="23"/>
        <v>91.4</v>
      </c>
      <c r="DG7" s="55"/>
      <c r="DH7" s="55">
        <f>DH8</f>
        <v>4.4000000000000004</v>
      </c>
      <c r="DI7" s="55">
        <f t="shared" ref="DI7:DQ7" si="24">DI8</f>
        <v>4.2</v>
      </c>
      <c r="DJ7" s="55">
        <f t="shared" si="24"/>
        <v>4.4000000000000004</v>
      </c>
      <c r="DK7" s="55">
        <f t="shared" si="24"/>
        <v>4.2</v>
      </c>
      <c r="DL7" s="55">
        <f t="shared" si="24"/>
        <v>4.5</v>
      </c>
      <c r="DM7" s="55">
        <f t="shared" si="24"/>
        <v>8.1</v>
      </c>
      <c r="DN7" s="55">
        <f t="shared" si="24"/>
        <v>7.9</v>
      </c>
      <c r="DO7" s="55">
        <f t="shared" si="24"/>
        <v>8.1</v>
      </c>
      <c r="DP7" s="55">
        <f t="shared" si="24"/>
        <v>7.9</v>
      </c>
      <c r="DQ7" s="55">
        <f t="shared" si="24"/>
        <v>7.7</v>
      </c>
      <c r="DR7" s="55"/>
      <c r="DS7" s="55">
        <f>DS8</f>
        <v>32.799999999999997</v>
      </c>
      <c r="DT7" s="55">
        <f t="shared" ref="DT7:EB7" si="25">DT8</f>
        <v>37.5</v>
      </c>
      <c r="DU7" s="55">
        <f t="shared" si="25"/>
        <v>41.9</v>
      </c>
      <c r="DV7" s="55">
        <f t="shared" si="25"/>
        <v>45.6</v>
      </c>
      <c r="DW7" s="55">
        <f t="shared" si="25"/>
        <v>49.2</v>
      </c>
      <c r="DX7" s="55">
        <f t="shared" si="25"/>
        <v>48.4</v>
      </c>
      <c r="DY7" s="55">
        <f t="shared" si="25"/>
        <v>50.2</v>
      </c>
      <c r="DZ7" s="55">
        <f t="shared" si="25"/>
        <v>52.3</v>
      </c>
      <c r="EA7" s="55">
        <f t="shared" si="25"/>
        <v>54</v>
      </c>
      <c r="EB7" s="55">
        <f t="shared" si="25"/>
        <v>55.1</v>
      </c>
      <c r="EC7" s="55"/>
      <c r="ED7" s="55">
        <f>ED8</f>
        <v>72</v>
      </c>
      <c r="EE7" s="55">
        <f t="shared" ref="EE7:EM7" si="26">EE8</f>
        <v>75.5</v>
      </c>
      <c r="EF7" s="55">
        <f t="shared" si="26"/>
        <v>80.400000000000006</v>
      </c>
      <c r="EG7" s="55">
        <f t="shared" si="26"/>
        <v>64.900000000000006</v>
      </c>
      <c r="EH7" s="55">
        <f t="shared" si="26"/>
        <v>58.8</v>
      </c>
      <c r="EI7" s="55">
        <f t="shared" si="26"/>
        <v>70</v>
      </c>
      <c r="EJ7" s="55">
        <f t="shared" si="26"/>
        <v>68.2</v>
      </c>
      <c r="EK7" s="55">
        <f t="shared" si="26"/>
        <v>69.5</v>
      </c>
      <c r="EL7" s="55">
        <f t="shared" si="26"/>
        <v>67.5</v>
      </c>
      <c r="EM7" s="55">
        <f t="shared" si="26"/>
        <v>68.7</v>
      </c>
      <c r="EN7" s="55"/>
      <c r="EO7" s="56">
        <f>EO8</f>
        <v>24194622</v>
      </c>
      <c r="EP7" s="56">
        <f t="shared" ref="EP7:EX7" si="27">EP8</f>
        <v>24241078</v>
      </c>
      <c r="EQ7" s="56">
        <f t="shared" si="27"/>
        <v>24314956</v>
      </c>
      <c r="ER7" s="56">
        <f t="shared" si="27"/>
        <v>24727456</v>
      </c>
      <c r="ES7" s="56">
        <f t="shared" si="27"/>
        <v>24627622</v>
      </c>
      <c r="ET7" s="56">
        <f t="shared" si="27"/>
        <v>27577179</v>
      </c>
      <c r="EU7" s="56">
        <f t="shared" si="27"/>
        <v>27722473</v>
      </c>
      <c r="EV7" s="56">
        <f t="shared" si="27"/>
        <v>27879712</v>
      </c>
      <c r="EW7" s="56">
        <f t="shared" si="27"/>
        <v>28287536</v>
      </c>
      <c r="EX7" s="56">
        <f t="shared" si="27"/>
        <v>28070344</v>
      </c>
      <c r="EY7" s="56"/>
    </row>
    <row r="8" spans="1:155" s="57" customFormat="1" x14ac:dyDescent="0.2">
      <c r="A8" s="38"/>
      <c r="B8" s="58">
        <v>2021</v>
      </c>
      <c r="C8" s="58">
        <v>357500</v>
      </c>
      <c r="D8" s="58">
        <v>46</v>
      </c>
      <c r="E8" s="58">
        <v>6</v>
      </c>
      <c r="F8" s="58">
        <v>0</v>
      </c>
      <c r="G8" s="58">
        <v>2</v>
      </c>
      <c r="H8" s="58" t="s">
        <v>175</v>
      </c>
      <c r="I8" s="58" t="s">
        <v>176</v>
      </c>
      <c r="J8" s="58" t="s">
        <v>177</v>
      </c>
      <c r="K8" s="58" t="s">
        <v>178</v>
      </c>
      <c r="L8" s="58" t="s">
        <v>179</v>
      </c>
      <c r="M8" s="58" t="s">
        <v>180</v>
      </c>
      <c r="N8" s="58" t="s">
        <v>181</v>
      </c>
      <c r="O8" s="58" t="s">
        <v>182</v>
      </c>
      <c r="P8" s="58" t="s">
        <v>183</v>
      </c>
      <c r="Q8" s="59">
        <v>1</v>
      </c>
      <c r="R8" s="58" t="s">
        <v>39</v>
      </c>
      <c r="S8" s="58" t="s">
        <v>39</v>
      </c>
      <c r="T8" s="58" t="s">
        <v>184</v>
      </c>
      <c r="U8" s="59" t="s">
        <v>39</v>
      </c>
      <c r="V8" s="59">
        <v>13216</v>
      </c>
      <c r="W8" s="58" t="s">
        <v>185</v>
      </c>
      <c r="X8" s="58" t="s">
        <v>185</v>
      </c>
      <c r="Y8" s="60" t="s">
        <v>186</v>
      </c>
      <c r="Z8" s="59" t="s">
        <v>39</v>
      </c>
      <c r="AA8" s="59" t="s">
        <v>39</v>
      </c>
      <c r="AB8" s="59" t="s">
        <v>39</v>
      </c>
      <c r="AC8" s="59">
        <v>180</v>
      </c>
      <c r="AD8" s="59" t="s">
        <v>39</v>
      </c>
      <c r="AE8" s="59">
        <v>180</v>
      </c>
      <c r="AF8" s="59" t="s">
        <v>39</v>
      </c>
      <c r="AG8" s="59" t="s">
        <v>39</v>
      </c>
      <c r="AH8" s="59" t="s">
        <v>39</v>
      </c>
      <c r="AI8" s="61">
        <v>100</v>
      </c>
      <c r="AJ8" s="61">
        <v>103.1</v>
      </c>
      <c r="AK8" s="61">
        <v>100.6</v>
      </c>
      <c r="AL8" s="61">
        <v>100.1</v>
      </c>
      <c r="AM8" s="61">
        <v>96.7</v>
      </c>
      <c r="AN8" s="61">
        <v>100.9</v>
      </c>
      <c r="AO8" s="61">
        <v>100.9</v>
      </c>
      <c r="AP8" s="61">
        <v>99.7</v>
      </c>
      <c r="AQ8" s="61">
        <v>102.3</v>
      </c>
      <c r="AR8" s="61">
        <v>103.5</v>
      </c>
      <c r="AS8" s="61">
        <v>106.2</v>
      </c>
      <c r="AT8" s="61">
        <v>79.2</v>
      </c>
      <c r="AU8" s="61">
        <v>82.8</v>
      </c>
      <c r="AV8" s="61">
        <v>80.599999999999994</v>
      </c>
      <c r="AW8" s="61">
        <v>76.3</v>
      </c>
      <c r="AX8" s="61">
        <v>74.900000000000006</v>
      </c>
      <c r="AY8" s="61">
        <v>68.900000000000006</v>
      </c>
      <c r="AZ8" s="61">
        <v>68.400000000000006</v>
      </c>
      <c r="BA8" s="61">
        <v>66.900000000000006</v>
      </c>
      <c r="BB8" s="61">
        <v>64.8</v>
      </c>
      <c r="BC8" s="61">
        <v>64.099999999999994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3.7</v>
      </c>
      <c r="BJ8" s="62">
        <v>179</v>
      </c>
      <c r="BK8" s="62">
        <v>176.9</v>
      </c>
      <c r="BL8" s="62">
        <v>177.9</v>
      </c>
      <c r="BM8" s="62">
        <v>197.8</v>
      </c>
      <c r="BN8" s="62">
        <v>171</v>
      </c>
      <c r="BO8" s="62">
        <v>70.7</v>
      </c>
      <c r="BP8" s="61">
        <v>87.6</v>
      </c>
      <c r="BQ8" s="61">
        <v>92.4</v>
      </c>
      <c r="BR8" s="61">
        <v>91.6</v>
      </c>
      <c r="BS8" s="61">
        <v>89</v>
      </c>
      <c r="BT8" s="61">
        <v>84.2</v>
      </c>
      <c r="BU8" s="61">
        <v>72.3</v>
      </c>
      <c r="BV8" s="61">
        <v>72.099999999999994</v>
      </c>
      <c r="BW8" s="61">
        <v>69.8</v>
      </c>
      <c r="BX8" s="61">
        <v>65.3</v>
      </c>
      <c r="BY8" s="61">
        <v>63.1</v>
      </c>
      <c r="BZ8" s="61">
        <v>67.099999999999994</v>
      </c>
      <c r="CA8" s="62">
        <v>22578</v>
      </c>
      <c r="CB8" s="62">
        <v>22573</v>
      </c>
      <c r="CC8" s="62">
        <v>22384</v>
      </c>
      <c r="CD8" s="62">
        <v>22303</v>
      </c>
      <c r="CE8" s="62">
        <v>23203</v>
      </c>
      <c r="CF8" s="62">
        <v>21037</v>
      </c>
      <c r="CG8" s="62">
        <v>21418</v>
      </c>
      <c r="CH8" s="62">
        <v>21604</v>
      </c>
      <c r="CI8" s="62">
        <v>22234</v>
      </c>
      <c r="CJ8" s="62">
        <v>22875</v>
      </c>
      <c r="CK8" s="61">
        <v>59287</v>
      </c>
      <c r="CL8" s="62">
        <v>6824</v>
      </c>
      <c r="CM8" s="62">
        <v>6905</v>
      </c>
      <c r="CN8" s="62">
        <v>7232</v>
      </c>
      <c r="CO8" s="62">
        <v>7114</v>
      </c>
      <c r="CP8" s="62">
        <v>7089</v>
      </c>
      <c r="CQ8" s="62">
        <v>8542</v>
      </c>
      <c r="CR8" s="62">
        <v>8518</v>
      </c>
      <c r="CS8" s="62">
        <v>7891</v>
      </c>
      <c r="CT8" s="62">
        <v>8706</v>
      </c>
      <c r="CU8" s="62">
        <v>8691</v>
      </c>
      <c r="CV8" s="61">
        <v>17202</v>
      </c>
      <c r="CW8" s="62">
        <v>69.599999999999994</v>
      </c>
      <c r="CX8" s="62">
        <v>67.099999999999994</v>
      </c>
      <c r="CY8" s="62">
        <v>69.7</v>
      </c>
      <c r="CZ8" s="62">
        <v>70.099999999999994</v>
      </c>
      <c r="DA8" s="62">
        <v>71.7</v>
      </c>
      <c r="DB8" s="62">
        <v>86.5</v>
      </c>
      <c r="DC8" s="62">
        <v>87.6</v>
      </c>
      <c r="DD8" s="62">
        <v>89.7</v>
      </c>
      <c r="DE8" s="62">
        <v>92.2</v>
      </c>
      <c r="DF8" s="62">
        <v>91.4</v>
      </c>
      <c r="DG8" s="62">
        <v>56.4</v>
      </c>
      <c r="DH8" s="62">
        <v>4.4000000000000004</v>
      </c>
      <c r="DI8" s="62">
        <v>4.2</v>
      </c>
      <c r="DJ8" s="62">
        <v>4.4000000000000004</v>
      </c>
      <c r="DK8" s="62">
        <v>4.2</v>
      </c>
      <c r="DL8" s="62">
        <v>4.5</v>
      </c>
      <c r="DM8" s="62">
        <v>8.1</v>
      </c>
      <c r="DN8" s="62">
        <v>7.9</v>
      </c>
      <c r="DO8" s="62">
        <v>8.1</v>
      </c>
      <c r="DP8" s="62">
        <v>7.9</v>
      </c>
      <c r="DQ8" s="62">
        <v>7.7</v>
      </c>
      <c r="DR8" s="62">
        <v>24.8</v>
      </c>
      <c r="DS8" s="61">
        <v>32.799999999999997</v>
      </c>
      <c r="DT8" s="61">
        <v>37.5</v>
      </c>
      <c r="DU8" s="61">
        <v>41.9</v>
      </c>
      <c r="DV8" s="61">
        <v>45.6</v>
      </c>
      <c r="DW8" s="61">
        <v>49.2</v>
      </c>
      <c r="DX8" s="61">
        <v>48.4</v>
      </c>
      <c r="DY8" s="61">
        <v>50.2</v>
      </c>
      <c r="DZ8" s="61">
        <v>52.3</v>
      </c>
      <c r="EA8" s="61">
        <v>54</v>
      </c>
      <c r="EB8" s="61">
        <v>55.1</v>
      </c>
      <c r="EC8" s="61">
        <v>56</v>
      </c>
      <c r="ED8" s="61">
        <v>72</v>
      </c>
      <c r="EE8" s="61">
        <v>75.5</v>
      </c>
      <c r="EF8" s="61">
        <v>80.400000000000006</v>
      </c>
      <c r="EG8" s="61">
        <v>64.900000000000006</v>
      </c>
      <c r="EH8" s="61">
        <v>58.8</v>
      </c>
      <c r="EI8" s="61">
        <v>70</v>
      </c>
      <c r="EJ8" s="61">
        <v>68.2</v>
      </c>
      <c r="EK8" s="61">
        <v>69.5</v>
      </c>
      <c r="EL8" s="61">
        <v>67.5</v>
      </c>
      <c r="EM8" s="61">
        <v>68.7</v>
      </c>
      <c r="EN8" s="61">
        <v>70.7</v>
      </c>
      <c r="EO8" s="62">
        <v>24194622</v>
      </c>
      <c r="EP8" s="62">
        <v>24241078</v>
      </c>
      <c r="EQ8" s="62">
        <v>24314956</v>
      </c>
      <c r="ER8" s="62">
        <v>24727456</v>
      </c>
      <c r="ES8" s="62">
        <v>24627622</v>
      </c>
      <c r="ET8" s="62">
        <v>27577179</v>
      </c>
      <c r="EU8" s="62">
        <v>27722473</v>
      </c>
      <c r="EV8" s="62">
        <v>27879712</v>
      </c>
      <c r="EW8" s="62">
        <v>28287536</v>
      </c>
      <c r="EX8" s="62">
        <v>28070344</v>
      </c>
      <c r="EY8" s="62">
        <v>49765843</v>
      </c>
    </row>
    <row r="9" spans="1:155" x14ac:dyDescent="0.2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2">
      <c r="A10" s="67"/>
      <c r="B10" s="67" t="s">
        <v>187</v>
      </c>
      <c r="C10" s="67" t="s">
        <v>188</v>
      </c>
      <c r="D10" s="67" t="s">
        <v>189</v>
      </c>
      <c r="E10" s="67" t="s">
        <v>190</v>
      </c>
      <c r="F10" s="67" t="s">
        <v>191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2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2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2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2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2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2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2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2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2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2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2023-01-19T07:10:15Z</cp:lastPrinted>
  <dcterms:created xsi:type="dcterms:W3CDTF">2022-12-01T02:29:44Z</dcterms:created>
  <dcterms:modified xsi:type="dcterms:W3CDTF">2023-01-19T08:09:07Z</dcterms:modified>
  <cp:category/>
</cp:coreProperties>
</file>