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3\経営比較分析表\"/>
    </mc:Choice>
  </mc:AlternateContent>
  <workbookProtection workbookAlgorithmName="SHA-512" workbookHashValue="GU33h/WPGzE1uwdGlBoNOkIP/dIEf1VAW2CUz/J2ug5hPLaJy4IgCaJb7UByjuPN8f0zrPyncUUIShtiPjJKhQ==" workbookSaltValue="iKZRGzXn7P+RJykLmdmn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54" i="4"/>
  <c r="IZ32" i="4"/>
  <c r="HM78" i="4"/>
  <c r="BX54" i="4"/>
  <c r="BX32" i="4"/>
  <c r="CS78" i="4"/>
  <c r="MN54" i="4"/>
  <c r="MN32" i="4"/>
  <c r="FL54" i="4"/>
  <c r="FL32" i="4"/>
  <c r="C11" i="5"/>
  <c r="D11" i="5"/>
  <c r="E11" i="5"/>
  <c r="B11" i="5"/>
  <c r="JJ78" i="4" l="1"/>
  <c r="GR54" i="4"/>
  <c r="GR32" i="4"/>
  <c r="DD32" i="4"/>
  <c r="U78" i="4"/>
  <c r="P54" i="4"/>
  <c r="KF54" i="4"/>
  <c r="KF32" i="4"/>
  <c r="EO78" i="4"/>
  <c r="DD54" i="4"/>
  <c r="P32" i="4"/>
  <c r="FH78" i="4"/>
  <c r="DS54" i="4"/>
  <c r="DS32" i="4"/>
  <c r="AN78" i="4"/>
  <c r="AE54" i="4"/>
  <c r="KU32" i="4"/>
  <c r="AE32" i="4"/>
  <c r="KC78" i="4"/>
  <c r="HG54" i="4"/>
  <c r="HG32" i="4"/>
  <c r="KU54" i="4"/>
  <c r="LY54" i="4"/>
  <c r="LY32" i="4"/>
  <c r="IK54" i="4"/>
  <c r="IK32" i="4"/>
  <c r="EW32" i="4"/>
  <c r="BZ78" i="4"/>
  <c r="BI54" i="4"/>
  <c r="BI32" i="4"/>
  <c r="LO78" i="4"/>
  <c r="GT78" i="4"/>
  <c r="EW54" i="4"/>
  <c r="BG78" i="4"/>
  <c r="AT54" i="4"/>
  <c r="AT32" i="4"/>
  <c r="KV78" i="4"/>
  <c r="HV54" i="4"/>
  <c r="LJ54" i="4"/>
  <c r="HV32" i="4"/>
  <c r="GA78" i="4"/>
  <c r="EH54" i="4"/>
  <c r="EH32" i="4"/>
  <c r="LJ32" i="4"/>
</calcChain>
</file>

<file path=xl/sharedStrings.xml><?xml version="1.0" encoding="utf-8"?>
<sst xmlns="http://schemas.openxmlformats.org/spreadsheetml/2006/main" count="325" uniqueCount="181">
  <si>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</si>
  <si>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</si>
  <si>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</si>
  <si>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</si>
  <si>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</si>
  <si>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</si>
  <si>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</si>
  <si>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</si>
  <si>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</si>
  <si>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</si>
  <si>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</si>
  <si>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</si>
  <si>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</si>
  <si>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</si>
  <si>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</si>
  <si>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</si>
  <si>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</si>
  <si>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</si>
  <si>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</si>
  <si>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</si>
  <si>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</si>
  <si>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</si>
  <si>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</si>
  <si>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</si>
  <si>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</si>
  <si>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</si>
  <si>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</si>
  <si>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</si>
  <si>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</si>
  <si>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</si>
  <si>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</si>
  <si>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</si>
  <si>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</si>
  <si>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</si>
  <si>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</si>
  <si>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</si>
  <si>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</si>
  <si>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</si>
  <si>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</si>
  <si>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</si>
  <si>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</si>
  <si>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</si>
  <si>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</si>
  <si>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</si>
  <si>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</si>
  <si>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</si>
  <si>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</si>
  <si>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</si>
  <si>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</si>
  <si>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</si>
  <si>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</si>
  <si>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</si>
  <si>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</si>
  <si>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</si>
  <si>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</si>
  <si>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</si>
  <si>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</si>
  <si>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</si>
  <si>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</si>
  <si>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</si>
  <si>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</si>
  <si>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</si>
  <si>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</si>
  <si>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</si>
  <si>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</si>
  <si>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</si>
  <si>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</si>
  <si>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</si>
  <si>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</si>
  <si>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</si>
  <si>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</si>
  <si>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</si>
  <si>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</si>
  <si>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</si>
  <si>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</si>
  <si>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</si>
  <si>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</si>
  <si>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</si>
  <si>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</si>
  <si>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</si>
  <si>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</si>
  <si>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</si>
  <si>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</si>
  <si>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</si>
  <si>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</si>
  <si>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</si>
  <si>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</si>
  <si>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</si>
  <si>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</si>
  <si>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</si>
  <si>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</si>
  <si>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</si>
  <si>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</si>
  <si>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</si>
  <si>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</si>
  <si>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</si>
  <si>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</si>
  <si>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</si>
  <si>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</si>
  <si>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</si>
  <si>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</si>
  <si>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</si>
  <si>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</si>
  <si>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</si>
  <si>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</si>
  <si>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</si>
  <si>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</si>
  <si>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</si>
  <si>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</si>
  <si>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</si>
  <si>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</si>
  <si>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</si>
  <si>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</si>
  <si>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</si>
  <si>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</si>
  <si>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</si>
  <si>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</si>
  <si>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</si>
  <si>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</si>
  <si>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</si>
  <si>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</si>
  <si>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</si>
  <si>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</si>
  <si>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</si>
  <si>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</si>
  <si>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</si>
  <si>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</si>
  <si>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</si>
  <si>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</si>
  <si>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</si>
  <si>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</si>
  <si>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</si>
  <si>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</si>
  <si>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</si>
  <si>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</si>
  <si>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</si>
  <si>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</si>
  <si>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</si>
  <si>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</si>
  <si>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</si>
  <si>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</si>
  <si>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</si>
  <si>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</si>
  <si>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</si>
  <si>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</si>
  <si>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</si>
  <si>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</si>
  <si>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</si>
  <si>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</si>
  <si>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</si>
  <si>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</si>
  <si>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</si>
  <si>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</si>
  <si>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</si>
  <si>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</si>
  <si>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</si>
  <si>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</si>
  <si>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</si>
  <si>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</si>
  <si>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</si>
  <si>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海部病院</t>
  </si>
  <si>
    <t>条例全部</t>
  </si>
  <si>
    <t>病院事業</t>
  </si>
  <si>
    <t>一般病院</t>
  </si>
  <si>
    <t>100床以上～200床未満</t>
  </si>
  <si>
    <t>学術・研究機関出身</t>
  </si>
  <si>
    <t>直営</t>
  </si>
  <si>
    <t>対象</t>
  </si>
  <si>
    <t>訓</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</si>
  <si>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</si>
  <si>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</si>
  <si>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</si>
  <si>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</si>
  <si>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</si>
  <si>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</si>
  <si>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</si>
  <si>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</si>
  <si>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海部病院の主たる診療圏は，海部郡一円と高知県東部の一部であり，近年過疎化が進み，受診対象人口が減少しております。
　当病院は，地域における中核病院として，広く地域住民の医療需要に対応するため，救急医療等の不採算部門や高度特殊医療等の政策医療も担っております。</t>
    <rPh sb="1" eb="5">
      <t>カイフビョウイン</t>
    </rPh>
    <rPh sb="6" eb="7">
      <t>シュ</t>
    </rPh>
    <rPh sb="9" eb="12">
      <t>シンリョウケン</t>
    </rPh>
    <rPh sb="14" eb="19">
      <t>カイフグンイチエン</t>
    </rPh>
    <rPh sb="20" eb="25">
      <t>コウチケントウブ</t>
    </rPh>
    <rPh sb="26" eb="28">
      <t>イチブ</t>
    </rPh>
    <rPh sb="32" eb="34">
      <t>キンネン</t>
    </rPh>
    <rPh sb="34" eb="37">
      <t>カソカ</t>
    </rPh>
    <rPh sb="38" eb="39">
      <t>スス</t>
    </rPh>
    <rPh sb="41" eb="47">
      <t>ジュシンタイショウジンコウ</t>
    </rPh>
    <rPh sb="48" eb="50">
      <t>ゲンショウ</t>
    </rPh>
    <rPh sb="59" eb="62">
      <t>トウビョウイン</t>
    </rPh>
    <rPh sb="64" eb="66">
      <t>チイキ</t>
    </rPh>
    <rPh sb="70" eb="74">
      <t>チュウカクビョウイン</t>
    </rPh>
    <rPh sb="78" eb="79">
      <t>ヒロ</t>
    </rPh>
    <rPh sb="80" eb="84">
      <t>チイキジュウミン</t>
    </rPh>
    <rPh sb="85" eb="89">
      <t>イリョウジュヨウ</t>
    </rPh>
    <rPh sb="90" eb="92">
      <t>タイオウ</t>
    </rPh>
    <rPh sb="97" eb="102">
      <t>キュウキュウイリョウトウ</t>
    </rPh>
    <rPh sb="103" eb="108">
      <t>フサイサンブモン</t>
    </rPh>
    <rPh sb="109" eb="116">
      <t>コウドトクシュイリョウトウ</t>
    </rPh>
    <rPh sb="117" eb="121">
      <t>セイサクイリョウ</t>
    </rPh>
    <rPh sb="122" eb="123">
      <t>ニナ</t>
    </rPh>
    <phoneticPr fontId="5"/>
  </si>
  <si>
    <t>　海部病院は，県南地域の中核病院として，救急医療等の不採算部門や高度特殊医療等の政策医療を担いながら，経営の健全化を図っているところであります。
　平成29年5月に新病院が開院し，維持管理経費や減価償却費などの費用が増加しておりますが，令和元年度には地域包括ケア病棟の導入により診療収益が増加し，収支改善が図られたところです。令和2年度，令和3年度は新型コロナウイルス感染症の影響により患者の受入が制限されておりましたが，今後も，地域の医療ニーズに対応しながら，施設基準の積極的取得に努め，診療収益の拡大を図ることで経営の健全化に努めてまいります。
　また，後発医薬品の使用拡大や医療器械，医薬品，診療材料の共同購入等を推進して経費削減に努めるとともに，医療器械の整備につきましても，投資効果を十分に検討したうえで戦略的に整備を行うことで，更なる経営の効率化を図ってまいります。</t>
    <rPh sb="1" eb="5">
      <t>カイフビョウイン</t>
    </rPh>
    <rPh sb="7" eb="11">
      <t>ケンナンチイキ</t>
    </rPh>
    <rPh sb="12" eb="14">
      <t>チュウカク</t>
    </rPh>
    <rPh sb="14" eb="16">
      <t>ビョウイン</t>
    </rPh>
    <rPh sb="20" eb="25">
      <t>キュウキュウイリョウトウ</t>
    </rPh>
    <rPh sb="26" eb="31">
      <t>フサイサンブモン</t>
    </rPh>
    <rPh sb="32" eb="39">
      <t>コウドトクシュイリョウトウ</t>
    </rPh>
    <rPh sb="40" eb="44">
      <t>セイサクイリョウ</t>
    </rPh>
    <rPh sb="45" eb="46">
      <t>ニナ</t>
    </rPh>
    <rPh sb="51" eb="53">
      <t>ケイエイ</t>
    </rPh>
    <rPh sb="54" eb="57">
      <t>ケンゼンカ</t>
    </rPh>
    <rPh sb="58" eb="59">
      <t>ハカ</t>
    </rPh>
    <rPh sb="75" eb="77">
      <t>ヘイセイ</t>
    </rPh>
    <rPh sb="79" eb="80">
      <t>ネン</t>
    </rPh>
    <rPh sb="81" eb="82">
      <t>ガツ</t>
    </rPh>
    <rPh sb="83" eb="86">
      <t>シンビョウイン</t>
    </rPh>
    <rPh sb="87" eb="89">
      <t>カイイン</t>
    </rPh>
    <rPh sb="91" eb="97">
      <t>イジカンリケイヒ</t>
    </rPh>
    <rPh sb="98" eb="103">
      <t>ゲンカショウキャクヒ</t>
    </rPh>
    <rPh sb="106" eb="108">
      <t>ヒヨウ</t>
    </rPh>
    <rPh sb="109" eb="111">
      <t>ゾウカ</t>
    </rPh>
    <rPh sb="119" eb="121">
      <t>レイワ</t>
    </rPh>
    <rPh sb="121" eb="124">
      <t>ガンネンド</t>
    </rPh>
    <rPh sb="126" eb="130">
      <t>チイキホウカツ</t>
    </rPh>
    <rPh sb="132" eb="134">
      <t>ビョウトウ</t>
    </rPh>
    <rPh sb="135" eb="137">
      <t>ドウニュウ</t>
    </rPh>
    <rPh sb="140" eb="144">
      <t>シンリョウシュウエキ</t>
    </rPh>
    <rPh sb="145" eb="147">
      <t>ゾウカ</t>
    </rPh>
    <rPh sb="149" eb="153">
      <t>シュウシカイゼン</t>
    </rPh>
    <rPh sb="154" eb="155">
      <t>ハカ</t>
    </rPh>
    <rPh sb="164" eb="166">
      <t>レイワ</t>
    </rPh>
    <rPh sb="167" eb="169">
      <t>ネンド</t>
    </rPh>
    <rPh sb="170" eb="172">
      <t>レイワ</t>
    </rPh>
    <rPh sb="173" eb="175">
      <t>ネンド</t>
    </rPh>
    <rPh sb="176" eb="178">
      <t>シンガタ</t>
    </rPh>
    <rPh sb="185" eb="188">
      <t>カンセンショウ</t>
    </rPh>
    <rPh sb="189" eb="191">
      <t>エイキョウ</t>
    </rPh>
    <rPh sb="194" eb="196">
      <t>カンジャ</t>
    </rPh>
    <rPh sb="197" eb="199">
      <t>ウケイレ</t>
    </rPh>
    <rPh sb="200" eb="202">
      <t>セイゲン</t>
    </rPh>
    <rPh sb="212" eb="214">
      <t>コンゴ</t>
    </rPh>
    <rPh sb="216" eb="218">
      <t>チイキ</t>
    </rPh>
    <rPh sb="219" eb="221">
      <t>イリョウ</t>
    </rPh>
    <rPh sb="225" eb="227">
      <t>タイオウ</t>
    </rPh>
    <rPh sb="232" eb="236">
      <t>シセツキジュン</t>
    </rPh>
    <rPh sb="237" eb="240">
      <t>セッキョクテキ</t>
    </rPh>
    <rPh sb="240" eb="242">
      <t>シュトク</t>
    </rPh>
    <rPh sb="243" eb="244">
      <t>ツト</t>
    </rPh>
    <rPh sb="246" eb="250">
      <t>シンリョウシュウエキ</t>
    </rPh>
    <rPh sb="251" eb="253">
      <t>カクダイ</t>
    </rPh>
    <rPh sb="254" eb="255">
      <t>ハカ</t>
    </rPh>
    <rPh sb="259" eb="261">
      <t>ケイエイ</t>
    </rPh>
    <rPh sb="262" eb="265">
      <t>ケンゼンカ</t>
    </rPh>
    <rPh sb="266" eb="267">
      <t>ツト</t>
    </rPh>
    <rPh sb="372" eb="373">
      <t>サラ</t>
    </rPh>
    <rPh sb="375" eb="377">
      <t>ケイエイ</t>
    </rPh>
    <phoneticPr fontId="5"/>
  </si>
  <si>
    <t xml:space="preserve">①経常収支比率，②医業収支比率
　地域包括ケア病床，病棟の導入による診療収益の増加等により，平成29年度以降は数値が改善しておりましたが，令和2年度，令和3年度は新型コロナウイルス感染症の影響による診療収益の減少により，令和元年度と比較して数値が悪化しております。
③累積欠損比率
　過疎化が進む地域で不採算部門を担っていることから赤字が続いており，全国平均より大幅に高い数値で推移しておりますが，令和元年度は地域包括ケア病棟の導入による診療収益の増加，令和2年度，令和3年度は病床確保料の受入により数値が改善しております。
④病床利用率
　全国平均よりも低い数値で推移しておりますが，令和元年度は地域包括ケア病棟の導入により数値が改善いたしました。令和2年度，令和3年度は新型コロナウイルス感染症患者受入のための病床確保の影響により，数値が悪化しております。
⑤入院患者1人1日当たり収益，⑥外来患者1人1日当たり収益
　医療の高度化の進展，地域包括ケア病棟の導入等により，全国平均より高い数値で推移しております。
⑦職員給与費対医業収益比率
　平成30年度，令和元年度は地域包括ケア病棟の導入による診療収益の増加により，全国平均より低い数値となっておりましたが，令和2年度は新型コロナウイルス感染症の影響による診療収益の減少により，全国平均より高い数値となりました。令和3年度は令和2年度と比べて診療収益の数値が改善したことで，再び全国平均より低い数値となっております。
⑧材料費対医業収益比率
　全国平均より高い数値で推移しており，令和3年度は手術件数の増加により，数値が上昇しております。
</t>
    <rPh sb="1" eb="7">
      <t>ケイジョウシュウシヒリツ</t>
    </rPh>
    <rPh sb="9" eb="15">
      <t>イギョウシュウシヒリツ</t>
    </rPh>
    <rPh sb="135" eb="139">
      <t>ルイセキケッソン</t>
    </rPh>
    <rPh sb="139" eb="141">
      <t>ヒリツ</t>
    </rPh>
    <rPh sb="266" eb="271">
      <t>ビョウショウリヨウリツ</t>
    </rPh>
    <rPh sb="385" eb="389">
      <t>ニュウインカンジャ</t>
    </rPh>
    <rPh sb="390" eb="391">
      <t>ニン</t>
    </rPh>
    <rPh sb="392" eb="393">
      <t>ニチ</t>
    </rPh>
    <rPh sb="393" eb="394">
      <t>ア</t>
    </rPh>
    <rPh sb="396" eb="398">
      <t>シュウエキ</t>
    </rPh>
    <rPh sb="400" eb="402">
      <t>ガイライ</t>
    </rPh>
    <rPh sb="464" eb="469">
      <t>ショクインキュウヨヒ</t>
    </rPh>
    <rPh sb="469" eb="470">
      <t>タイ</t>
    </rPh>
    <rPh sb="470" eb="474">
      <t>イギョウシュウエキ</t>
    </rPh>
    <rPh sb="474" eb="476">
      <t>ヒリツ</t>
    </rPh>
    <rPh sb="644" eb="647">
      <t>ザイリョウヒ</t>
    </rPh>
    <rPh sb="647" eb="648">
      <t>タイ</t>
    </rPh>
    <rPh sb="648" eb="650">
      <t>イギョウ</t>
    </rPh>
    <rPh sb="650" eb="652">
      <t>シュウエキ</t>
    </rPh>
    <rPh sb="652" eb="654">
      <t>ヒリツ</t>
    </rPh>
    <phoneticPr fontId="5"/>
  </si>
  <si>
    <t>①有形固定資産減価償却率～③1床当たり有形固定資産
　海部病院は，南海トラフ大地震による津波被害への抜本的対策として，高台への移転改築工事を行い，平成29年5月に新病院が開院し，これにあわせて器械備品の整備も行っているため，平成29年度以降は有形固定資産と器械備品の減価償却率は全国平均より低い数値となっており，1床当たりの有形固定資産は全国平均より高い数値となっております。</t>
    <rPh sb="1" eb="7">
      <t>ユウケイコテイシサン</t>
    </rPh>
    <rPh sb="7" eb="12">
      <t>ゲンカショウキャクリツ</t>
    </rPh>
    <rPh sb="15" eb="17">
      <t>ショウア</t>
    </rPh>
    <rPh sb="19" eb="25">
      <t>ユウケイコテイシサン</t>
    </rPh>
    <rPh sb="27" eb="31">
      <t>カイフビョウイン</t>
    </rPh>
    <rPh sb="33" eb="35">
      <t>ナンカイ</t>
    </rPh>
    <rPh sb="38" eb="41">
      <t>ダイジシン</t>
    </rPh>
    <rPh sb="44" eb="48">
      <t>ツナミヒガイ</t>
    </rPh>
    <rPh sb="50" eb="55">
      <t>バッポンテキタイサク</t>
    </rPh>
    <rPh sb="59" eb="61">
      <t>タカダイ</t>
    </rPh>
    <rPh sb="63" eb="69">
      <t>イテンカイチクコウジ</t>
    </rPh>
    <rPh sb="70" eb="71">
      <t>オコナ</t>
    </rPh>
    <rPh sb="73" eb="75">
      <t>ヘイセイ</t>
    </rPh>
    <rPh sb="77" eb="78">
      <t>ネン</t>
    </rPh>
    <rPh sb="79" eb="80">
      <t>ガツ</t>
    </rPh>
    <rPh sb="81" eb="84">
      <t>シンビョウイン</t>
    </rPh>
    <rPh sb="85" eb="87">
      <t>カイイン</t>
    </rPh>
    <rPh sb="96" eb="100">
      <t>キカイビヒン</t>
    </rPh>
    <rPh sb="101" eb="103">
      <t>セイビ</t>
    </rPh>
    <rPh sb="104" eb="105">
      <t>オコナ</t>
    </rPh>
    <rPh sb="112" eb="114">
      <t>ヘイセイ</t>
    </rPh>
    <rPh sb="116" eb="120">
      <t>ネンドイコウ</t>
    </rPh>
    <rPh sb="121" eb="127">
      <t>ユウケイコテイシサン</t>
    </rPh>
    <rPh sb="128" eb="132">
      <t>キカイビヒン</t>
    </rPh>
    <rPh sb="133" eb="138">
      <t>ゲンカショウキャクリツ</t>
    </rPh>
    <rPh sb="139" eb="143">
      <t>ゼンコクヘイキン</t>
    </rPh>
    <rPh sb="145" eb="146">
      <t>ヒク</t>
    </rPh>
    <rPh sb="147" eb="149">
      <t>スウチ</t>
    </rPh>
    <rPh sb="157" eb="159">
      <t>ショウア</t>
    </rPh>
    <rPh sb="162" eb="168">
      <t>ユウケイコテイシサン</t>
    </rPh>
    <rPh sb="169" eb="173">
      <t>ゼンコクヘイキン</t>
    </rPh>
    <rPh sb="175" eb="176">
      <t>タカ</t>
    </rPh>
    <rPh sb="177" eb="17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</si>
</sst>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60.8</c:v>
                </c:pt>
                <c:pt idx="1">
                  <c:v>59.4</c:v>
                </c:pt>
                <c:pt idx="2">
                  <c:v>65.400000000000006</c:v>
                </c:pt>
                <c:pt idx="3">
                  <c:v>46</c:v>
                </c:pt>
                <c:pt idx="4">
                  <c:v>45.5</c:v>
                </c:pt>
              </c:numCache>
            </c:numRef>
          </c:val>
          <c:extLst>
            <c:ext xmlns:c16="http://schemas.microsoft.com/office/drawing/2014/chart" uri="{C3380CC4-5D6E-409C-BE32-E72D297353CC}">
              <c16:uniqueId val="{00000000-9C4B-4B89-8206-C3EA395643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C4B-4B89-8206-C3EA395643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254.7</c:v>
                </c:pt>
                <c:pt idx="1">
                  <c:v>259.3</c:v>
                </c:pt>
                <c:pt idx="2">
                  <c:v>250.1</c:v>
                </c:pt>
                <c:pt idx="3">
                  <c:v>248.5</c:v>
                </c:pt>
                <c:pt idx="4">
                  <c:v>170.3</c:v>
                </c:pt>
              </c:numCache>
            </c:numRef>
          </c:val>
          <c:extLst>
            <c:ext xmlns:c16="http://schemas.microsoft.com/office/drawing/2014/chart" uri="{C3380CC4-5D6E-409C-BE32-E72D297353CC}">
              <c16:uniqueId val="{00000000-4EAD-46E2-A1CA-1468A7FAED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4EAD-46E2-A1CA-1468A7FAED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68.099999999999994</c:v>
                </c:pt>
                <c:pt idx="1">
                  <c:v>72.8</c:v>
                </c:pt>
                <c:pt idx="2">
                  <c:v>76</c:v>
                </c:pt>
                <c:pt idx="3">
                  <c:v>68</c:v>
                </c:pt>
                <c:pt idx="4">
                  <c:v>71.5</c:v>
                </c:pt>
              </c:numCache>
            </c:numRef>
          </c:val>
          <c:extLst>
            <c:ext xmlns:c16="http://schemas.microsoft.com/office/drawing/2014/chart" uri="{C3380CC4-5D6E-409C-BE32-E72D297353CC}">
              <c16:uniqueId val="{00000000-BB12-43D6-A802-76340C4D28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B12-43D6-A802-76340C4D28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85.1</c:v>
                </c:pt>
                <c:pt idx="1">
                  <c:v>88.5</c:v>
                </c:pt>
                <c:pt idx="2">
                  <c:v>91.8</c:v>
                </c:pt>
                <c:pt idx="3">
                  <c:v>85.6</c:v>
                </c:pt>
                <c:pt idx="4">
                  <c:v>87.8</c:v>
                </c:pt>
              </c:numCache>
            </c:numRef>
          </c:val>
          <c:extLst>
            <c:ext xmlns:c16="http://schemas.microsoft.com/office/drawing/2014/chart" uri="{C3380CC4-5D6E-409C-BE32-E72D297353CC}">
              <c16:uniqueId val="{00000000-C5EB-43AD-ADEB-C7B9EF2701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5EB-43AD-ADEB-C7B9EF2701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27.3</c:v>
                </c:pt>
                <c:pt idx="1">
                  <c:v>28.9</c:v>
                </c:pt>
                <c:pt idx="2">
                  <c:v>33</c:v>
                </c:pt>
                <c:pt idx="3">
                  <c:v>36.799999999999997</c:v>
                </c:pt>
                <c:pt idx="4">
                  <c:v>40.9</c:v>
                </c:pt>
              </c:numCache>
            </c:numRef>
          </c:val>
          <c:extLst>
            <c:ext xmlns:c16="http://schemas.microsoft.com/office/drawing/2014/chart" uri="{C3380CC4-5D6E-409C-BE32-E72D297353CC}">
              <c16:uniqueId val="{00000000-6326-440C-AC92-A0F9E1D08A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326-440C-AC92-A0F9E1D08A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51.2</c:v>
                </c:pt>
                <c:pt idx="1">
                  <c:v>39.799999999999997</c:v>
                </c:pt>
                <c:pt idx="2">
                  <c:v>49.8</c:v>
                </c:pt>
                <c:pt idx="3">
                  <c:v>56.4</c:v>
                </c:pt>
                <c:pt idx="4">
                  <c:v>65</c:v>
                </c:pt>
              </c:numCache>
            </c:numRef>
          </c:val>
          <c:extLst>
            <c:ext xmlns:c16="http://schemas.microsoft.com/office/drawing/2014/chart" uri="{C3380CC4-5D6E-409C-BE32-E72D297353CC}">
              <c16:uniqueId val="{00000000-0C03-4DE9-8FB4-4EB0A50088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0C03-4DE9-8FB4-4EB0A50088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80904736</c:v>
                </c:pt>
                <c:pt idx="1">
                  <c:v>81806391</c:v>
                </c:pt>
                <c:pt idx="2">
                  <c:v>81840682</c:v>
                </c:pt>
                <c:pt idx="3">
                  <c:v>82405300</c:v>
                </c:pt>
                <c:pt idx="4">
                  <c:v>82826555</c:v>
                </c:pt>
              </c:numCache>
            </c:numRef>
          </c:val>
          <c:extLst>
            <c:ext xmlns:c16="http://schemas.microsoft.com/office/drawing/2014/chart" uri="{C3380CC4-5D6E-409C-BE32-E72D297353CC}">
              <c16:uniqueId val="{00000000-4792-46D9-BDDD-D5AC903480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4792-46D9-BDDD-D5AC903480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19.8</c:v>
                </c:pt>
                <c:pt idx="1">
                  <c:v>20.6</c:v>
                </c:pt>
                <c:pt idx="2">
                  <c:v>19.899999999999999</c:v>
                </c:pt>
                <c:pt idx="3">
                  <c:v>19</c:v>
                </c:pt>
                <c:pt idx="4">
                  <c:v>21.8</c:v>
                </c:pt>
              </c:numCache>
            </c:numRef>
          </c:val>
          <c:extLst>
            <c:ext xmlns:c16="http://schemas.microsoft.com/office/drawing/2014/chart" uri="{C3380CC4-5D6E-409C-BE32-E72D297353CC}">
              <c16:uniqueId val="{00000000-2473-4E0A-AE8E-FE51B7C4FB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2473-4E0A-AE8E-FE51B7C4FB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65.900000000000006</c:v>
                </c:pt>
                <c:pt idx="1">
                  <c:v>61.8</c:v>
                </c:pt>
                <c:pt idx="2">
                  <c:v>59.7</c:v>
                </c:pt>
                <c:pt idx="3">
                  <c:v>70.400000000000006</c:v>
                </c:pt>
                <c:pt idx="4">
                  <c:v>66.2</c:v>
                </c:pt>
              </c:numCache>
            </c:numRef>
          </c:val>
          <c:extLst>
            <c:ext xmlns:c16="http://schemas.microsoft.com/office/drawing/2014/chart" uri="{C3380CC4-5D6E-409C-BE32-E72D297353CC}">
              <c16:uniqueId val="{00000000-25E6-46BF-B51C-283787C748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5E6-46BF-B51C-283787C7481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12115</c:v>
                </c:pt>
                <c:pt idx="1">
                  <c:v>13525</c:v>
                </c:pt>
                <c:pt idx="2">
                  <c:v>14627</c:v>
                </c:pt>
                <c:pt idx="3">
                  <c:v>13960</c:v>
                </c:pt>
                <c:pt idx="4">
                  <c:v>15144</c:v>
                </c:pt>
              </c:numCache>
            </c:numRef>
          </c:val>
          <c:extLst>
            <c:ext xmlns:c16="http://schemas.microsoft.com/office/drawing/2014/chart" uri="{C3380CC4-5D6E-409C-BE32-E72D297353CC}">
              <c16:uniqueId val="{00000000-2B77-4AB6-AB75-62CE7EB26B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B77-4AB6-AB75-62CE7EB26B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34887</c:v>
                </c:pt>
                <c:pt idx="1">
                  <c:v>36439</c:v>
                </c:pt>
                <c:pt idx="2">
                  <c:v>37970</c:v>
                </c:pt>
                <c:pt idx="3">
                  <c:v>43807</c:v>
                </c:pt>
                <c:pt idx="4">
                  <c:v>53759</c:v>
                </c:pt>
              </c:numCache>
            </c:numRef>
          </c:val>
          <c:extLst>
            <c:ext xmlns:c16="http://schemas.microsoft.com/office/drawing/2014/chart" uri="{C3380CC4-5D6E-409C-BE32-E72D297353CC}">
              <c16:uniqueId val="{00000000-19B2-4696-95FC-A65B29B35A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19B2-4696-95FC-A65B29B35A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K1" zoomScale="130" zoomScaleNormal="13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徳島県　海部病院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102</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4</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へ 災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110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726729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23052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98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98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85.1</v>
      </c>
      <c r="Q33" s="129"/>
      <c r="R33" s="129"/>
      <c r="S33" s="129"/>
      <c r="T33" s="129"/>
      <c r="U33" s="129"/>
      <c r="V33" s="129"/>
      <c r="W33" s="129"/>
      <c r="X33" s="129"/>
      <c r="Y33" s="129"/>
      <c r="Z33" s="129"/>
      <c r="AA33" s="129"/>
      <c r="AB33" s="129"/>
      <c r="AC33" s="129"/>
      <c r="AD33" s="130"/>
      <c r="AE33" s="128">
        <f>データ!AJ7</f>
        <v>88.5</v>
      </c>
      <c r="AF33" s="129"/>
      <c r="AG33" s="129"/>
      <c r="AH33" s="129"/>
      <c r="AI33" s="129"/>
      <c r="AJ33" s="129"/>
      <c r="AK33" s="129"/>
      <c r="AL33" s="129"/>
      <c r="AM33" s="129"/>
      <c r="AN33" s="129"/>
      <c r="AO33" s="129"/>
      <c r="AP33" s="129"/>
      <c r="AQ33" s="129"/>
      <c r="AR33" s="129"/>
      <c r="AS33" s="130"/>
      <c r="AT33" s="128">
        <f>データ!AK7</f>
        <v>91.8</v>
      </c>
      <c r="AU33" s="129"/>
      <c r="AV33" s="129"/>
      <c r="AW33" s="129"/>
      <c r="AX33" s="129"/>
      <c r="AY33" s="129"/>
      <c r="AZ33" s="129"/>
      <c r="BA33" s="129"/>
      <c r="BB33" s="129"/>
      <c r="BC33" s="129"/>
      <c r="BD33" s="129"/>
      <c r="BE33" s="129"/>
      <c r="BF33" s="129"/>
      <c r="BG33" s="129"/>
      <c r="BH33" s="130"/>
      <c r="BI33" s="128">
        <f>データ!AL7</f>
        <v>85.6</v>
      </c>
      <c r="BJ33" s="129"/>
      <c r="BK33" s="129"/>
      <c r="BL33" s="129"/>
      <c r="BM33" s="129"/>
      <c r="BN33" s="129"/>
      <c r="BO33" s="129"/>
      <c r="BP33" s="129"/>
      <c r="BQ33" s="129"/>
      <c r="BR33" s="129"/>
      <c r="BS33" s="129"/>
      <c r="BT33" s="129"/>
      <c r="BU33" s="129"/>
      <c r="BV33" s="129"/>
      <c r="BW33" s="130"/>
      <c r="BX33" s="128">
        <f>データ!AM7</f>
        <v>87.8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68.099999999999994</v>
      </c>
      <c r="DE33" s="129"/>
      <c r="DF33" s="129"/>
      <c r="DG33" s="129"/>
      <c r="DH33" s="129"/>
      <c r="DI33" s="129"/>
      <c r="DJ33" s="129"/>
      <c r="DK33" s="129"/>
      <c r="DL33" s="129"/>
      <c r="DM33" s="129"/>
      <c r="DN33" s="129"/>
      <c r="DO33" s="129"/>
      <c r="DP33" s="129"/>
      <c r="DQ33" s="129"/>
      <c r="DR33" s="130"/>
      <c r="DS33" s="128">
        <f>データ!AU7</f>
        <v>72.8</v>
      </c>
      <c r="DT33" s="129"/>
      <c r="DU33" s="129"/>
      <c r="DV33" s="129"/>
      <c r="DW33" s="129"/>
      <c r="DX33" s="129"/>
      <c r="DY33" s="129"/>
      <c r="DZ33" s="129"/>
      <c r="EA33" s="129"/>
      <c r="EB33" s="129"/>
      <c r="EC33" s="129"/>
      <c r="ED33" s="129"/>
      <c r="EE33" s="129"/>
      <c r="EF33" s="129"/>
      <c r="EG33" s="130"/>
      <c r="EH33" s="128">
        <f>データ!AV7</f>
        <v>76</v>
      </c>
      <c r="EI33" s="129"/>
      <c r="EJ33" s="129"/>
      <c r="EK33" s="129"/>
      <c r="EL33" s="129"/>
      <c r="EM33" s="129"/>
      <c r="EN33" s="129"/>
      <c r="EO33" s="129"/>
      <c r="EP33" s="129"/>
      <c r="EQ33" s="129"/>
      <c r="ER33" s="129"/>
      <c r="ES33" s="129"/>
      <c r="ET33" s="129"/>
      <c r="EU33" s="129"/>
      <c r="EV33" s="130"/>
      <c r="EW33" s="128">
        <f>データ!AW7</f>
        <v>68</v>
      </c>
      <c r="EX33" s="129"/>
      <c r="EY33" s="129"/>
      <c r="EZ33" s="129"/>
      <c r="FA33" s="129"/>
      <c r="FB33" s="129"/>
      <c r="FC33" s="129"/>
      <c r="FD33" s="129"/>
      <c r="FE33" s="129"/>
      <c r="FF33" s="129"/>
      <c r="FG33" s="129"/>
      <c r="FH33" s="129"/>
      <c r="FI33" s="129"/>
      <c r="FJ33" s="129"/>
      <c r="FK33" s="130"/>
      <c r="FL33" s="128">
        <f>データ!AX7</f>
        <v>71.5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254.7</v>
      </c>
      <c r="GS33" s="129"/>
      <c r="GT33" s="129"/>
      <c r="GU33" s="129"/>
      <c r="GV33" s="129"/>
      <c r="GW33" s="129"/>
      <c r="GX33" s="129"/>
      <c r="GY33" s="129"/>
      <c r="GZ33" s="129"/>
      <c r="HA33" s="129"/>
      <c r="HB33" s="129"/>
      <c r="HC33" s="129"/>
      <c r="HD33" s="129"/>
      <c r="HE33" s="129"/>
      <c r="HF33" s="130"/>
      <c r="HG33" s="128">
        <f>データ!BF7</f>
        <v>259.3</v>
      </c>
      <c r="HH33" s="129"/>
      <c r="HI33" s="129"/>
      <c r="HJ33" s="129"/>
      <c r="HK33" s="129"/>
      <c r="HL33" s="129"/>
      <c r="HM33" s="129"/>
      <c r="HN33" s="129"/>
      <c r="HO33" s="129"/>
      <c r="HP33" s="129"/>
      <c r="HQ33" s="129"/>
      <c r="HR33" s="129"/>
      <c r="HS33" s="129"/>
      <c r="HT33" s="129"/>
      <c r="HU33" s="130"/>
      <c r="HV33" s="128">
        <f>データ!BG7</f>
        <v>250.1</v>
      </c>
      <c r="HW33" s="129"/>
      <c r="HX33" s="129"/>
      <c r="HY33" s="129"/>
      <c r="HZ33" s="129"/>
      <c r="IA33" s="129"/>
      <c r="IB33" s="129"/>
      <c r="IC33" s="129"/>
      <c r="ID33" s="129"/>
      <c r="IE33" s="129"/>
      <c r="IF33" s="129"/>
      <c r="IG33" s="129"/>
      <c r="IH33" s="129"/>
      <c r="II33" s="129"/>
      <c r="IJ33" s="130"/>
      <c r="IK33" s="128">
        <f>データ!BH7</f>
        <v>248.5</v>
      </c>
      <c r="IL33" s="129"/>
      <c r="IM33" s="129"/>
      <c r="IN33" s="129"/>
      <c r="IO33" s="129"/>
      <c r="IP33" s="129"/>
      <c r="IQ33" s="129"/>
      <c r="IR33" s="129"/>
      <c r="IS33" s="129"/>
      <c r="IT33" s="129"/>
      <c r="IU33" s="129"/>
      <c r="IV33" s="129"/>
      <c r="IW33" s="129"/>
      <c r="IX33" s="129"/>
      <c r="IY33" s="130"/>
      <c r="IZ33" s="128">
        <f>データ!BI7</f>
        <v>170.3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60.8</v>
      </c>
      <c r="KG33" s="129"/>
      <c r="KH33" s="129"/>
      <c r="KI33" s="129"/>
      <c r="KJ33" s="129"/>
      <c r="KK33" s="129"/>
      <c r="KL33" s="129"/>
      <c r="KM33" s="129"/>
      <c r="KN33" s="129"/>
      <c r="KO33" s="129"/>
      <c r="KP33" s="129"/>
      <c r="KQ33" s="129"/>
      <c r="KR33" s="129"/>
      <c r="KS33" s="129"/>
      <c r="KT33" s="130"/>
      <c r="KU33" s="128">
        <f>データ!BQ7</f>
        <v>59.4</v>
      </c>
      <c r="KV33" s="129"/>
      <c r="KW33" s="129"/>
      <c r="KX33" s="129"/>
      <c r="KY33" s="129"/>
      <c r="KZ33" s="129"/>
      <c r="LA33" s="129"/>
      <c r="LB33" s="129"/>
      <c r="LC33" s="129"/>
      <c r="LD33" s="129"/>
      <c r="LE33" s="129"/>
      <c r="LF33" s="129"/>
      <c r="LG33" s="129"/>
      <c r="LH33" s="129"/>
      <c r="LI33" s="130"/>
      <c r="LJ33" s="128">
        <f>データ!BR7</f>
        <v>65.400000000000006</v>
      </c>
      <c r="LK33" s="129"/>
      <c r="LL33" s="129"/>
      <c r="LM33" s="129"/>
      <c r="LN33" s="129"/>
      <c r="LO33" s="129"/>
      <c r="LP33" s="129"/>
      <c r="LQ33" s="129"/>
      <c r="LR33" s="129"/>
      <c r="LS33" s="129"/>
      <c r="LT33" s="129"/>
      <c r="LU33" s="129"/>
      <c r="LV33" s="129"/>
      <c r="LW33" s="129"/>
      <c r="LX33" s="130"/>
      <c r="LY33" s="128">
        <f>データ!BS7</f>
        <v>46</v>
      </c>
      <c r="LZ33" s="129"/>
      <c r="MA33" s="129"/>
      <c r="MB33" s="129"/>
      <c r="MC33" s="129"/>
      <c r="MD33" s="129"/>
      <c r="ME33" s="129"/>
      <c r="MF33" s="129"/>
      <c r="MG33" s="129"/>
      <c r="MH33" s="129"/>
      <c r="MI33" s="129"/>
      <c r="MJ33" s="129"/>
      <c r="MK33" s="129"/>
      <c r="ML33" s="129"/>
      <c r="MM33" s="130"/>
      <c r="MN33" s="128">
        <f>データ!BT7</f>
        <v>45.5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179</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180</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34887</v>
      </c>
      <c r="Q55" s="144"/>
      <c r="R55" s="144"/>
      <c r="S55" s="144"/>
      <c r="T55" s="144"/>
      <c r="U55" s="144"/>
      <c r="V55" s="144"/>
      <c r="W55" s="144"/>
      <c r="X55" s="144"/>
      <c r="Y55" s="144"/>
      <c r="Z55" s="144"/>
      <c r="AA55" s="144"/>
      <c r="AB55" s="144"/>
      <c r="AC55" s="144"/>
      <c r="AD55" s="145"/>
      <c r="AE55" s="143">
        <f>データ!CB7</f>
        <v>36439</v>
      </c>
      <c r="AF55" s="144"/>
      <c r="AG55" s="144"/>
      <c r="AH55" s="144"/>
      <c r="AI55" s="144"/>
      <c r="AJ55" s="144"/>
      <c r="AK55" s="144"/>
      <c r="AL55" s="144"/>
      <c r="AM55" s="144"/>
      <c r="AN55" s="144"/>
      <c r="AO55" s="144"/>
      <c r="AP55" s="144"/>
      <c r="AQ55" s="144"/>
      <c r="AR55" s="144"/>
      <c r="AS55" s="145"/>
      <c r="AT55" s="143">
        <f>データ!CC7</f>
        <v>37970</v>
      </c>
      <c r="AU55" s="144"/>
      <c r="AV55" s="144"/>
      <c r="AW55" s="144"/>
      <c r="AX55" s="144"/>
      <c r="AY55" s="144"/>
      <c r="AZ55" s="144"/>
      <c r="BA55" s="144"/>
      <c r="BB55" s="144"/>
      <c r="BC55" s="144"/>
      <c r="BD55" s="144"/>
      <c r="BE55" s="144"/>
      <c r="BF55" s="144"/>
      <c r="BG55" s="144"/>
      <c r="BH55" s="145"/>
      <c r="BI55" s="143">
        <f>データ!CD7</f>
        <v>43807</v>
      </c>
      <c r="BJ55" s="144"/>
      <c r="BK55" s="144"/>
      <c r="BL55" s="144"/>
      <c r="BM55" s="144"/>
      <c r="BN55" s="144"/>
      <c r="BO55" s="144"/>
      <c r="BP55" s="144"/>
      <c r="BQ55" s="144"/>
      <c r="BR55" s="144"/>
      <c r="BS55" s="144"/>
      <c r="BT55" s="144"/>
      <c r="BU55" s="144"/>
      <c r="BV55" s="144"/>
      <c r="BW55" s="145"/>
      <c r="BX55" s="143">
        <f>データ!CE7</f>
        <v>53759</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12115</v>
      </c>
      <c r="DE55" s="144"/>
      <c r="DF55" s="144"/>
      <c r="DG55" s="144"/>
      <c r="DH55" s="144"/>
      <c r="DI55" s="144"/>
      <c r="DJ55" s="144"/>
      <c r="DK55" s="144"/>
      <c r="DL55" s="144"/>
      <c r="DM55" s="144"/>
      <c r="DN55" s="144"/>
      <c r="DO55" s="144"/>
      <c r="DP55" s="144"/>
      <c r="DQ55" s="144"/>
      <c r="DR55" s="145"/>
      <c r="DS55" s="143">
        <f>データ!CM7</f>
        <v>13525</v>
      </c>
      <c r="DT55" s="144"/>
      <c r="DU55" s="144"/>
      <c r="DV55" s="144"/>
      <c r="DW55" s="144"/>
      <c r="DX55" s="144"/>
      <c r="DY55" s="144"/>
      <c r="DZ55" s="144"/>
      <c r="EA55" s="144"/>
      <c r="EB55" s="144"/>
      <c r="EC55" s="144"/>
      <c r="ED55" s="144"/>
      <c r="EE55" s="144"/>
      <c r="EF55" s="144"/>
      <c r="EG55" s="145"/>
      <c r="EH55" s="143">
        <f>データ!CN7</f>
        <v>14627</v>
      </c>
      <c r="EI55" s="144"/>
      <c r="EJ55" s="144"/>
      <c r="EK55" s="144"/>
      <c r="EL55" s="144"/>
      <c r="EM55" s="144"/>
      <c r="EN55" s="144"/>
      <c r="EO55" s="144"/>
      <c r="EP55" s="144"/>
      <c r="EQ55" s="144"/>
      <c r="ER55" s="144"/>
      <c r="ES55" s="144"/>
      <c r="ET55" s="144"/>
      <c r="EU55" s="144"/>
      <c r="EV55" s="145"/>
      <c r="EW55" s="143">
        <f>データ!CO7</f>
        <v>13960</v>
      </c>
      <c r="EX55" s="144"/>
      <c r="EY55" s="144"/>
      <c r="EZ55" s="144"/>
      <c r="FA55" s="144"/>
      <c r="FB55" s="144"/>
      <c r="FC55" s="144"/>
      <c r="FD55" s="144"/>
      <c r="FE55" s="144"/>
      <c r="FF55" s="144"/>
      <c r="FG55" s="144"/>
      <c r="FH55" s="144"/>
      <c r="FI55" s="144"/>
      <c r="FJ55" s="144"/>
      <c r="FK55" s="145"/>
      <c r="FL55" s="143">
        <f>データ!CP7</f>
        <v>15144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65.900000000000006</v>
      </c>
      <c r="GS55" s="129"/>
      <c r="GT55" s="129"/>
      <c r="GU55" s="129"/>
      <c r="GV55" s="129"/>
      <c r="GW55" s="129"/>
      <c r="GX55" s="129"/>
      <c r="GY55" s="129"/>
      <c r="GZ55" s="129"/>
      <c r="HA55" s="129"/>
      <c r="HB55" s="129"/>
      <c r="HC55" s="129"/>
      <c r="HD55" s="129"/>
      <c r="HE55" s="129"/>
      <c r="HF55" s="130"/>
      <c r="HG55" s="128">
        <f>データ!CX7</f>
        <v>61.8</v>
      </c>
      <c r="HH55" s="129"/>
      <c r="HI55" s="129"/>
      <c r="HJ55" s="129"/>
      <c r="HK55" s="129"/>
      <c r="HL55" s="129"/>
      <c r="HM55" s="129"/>
      <c r="HN55" s="129"/>
      <c r="HO55" s="129"/>
      <c r="HP55" s="129"/>
      <c r="HQ55" s="129"/>
      <c r="HR55" s="129"/>
      <c r="HS55" s="129"/>
      <c r="HT55" s="129"/>
      <c r="HU55" s="130"/>
      <c r="HV55" s="128">
        <f>データ!CY7</f>
        <v>59.7</v>
      </c>
      <c r="HW55" s="129"/>
      <c r="HX55" s="129"/>
      <c r="HY55" s="129"/>
      <c r="HZ55" s="129"/>
      <c r="IA55" s="129"/>
      <c r="IB55" s="129"/>
      <c r="IC55" s="129"/>
      <c r="ID55" s="129"/>
      <c r="IE55" s="129"/>
      <c r="IF55" s="129"/>
      <c r="IG55" s="129"/>
      <c r="IH55" s="129"/>
      <c r="II55" s="129"/>
      <c r="IJ55" s="130"/>
      <c r="IK55" s="128">
        <f>データ!CZ7</f>
        <v>70.400000000000006</v>
      </c>
      <c r="IL55" s="129"/>
      <c r="IM55" s="129"/>
      <c r="IN55" s="129"/>
      <c r="IO55" s="129"/>
      <c r="IP55" s="129"/>
      <c r="IQ55" s="129"/>
      <c r="IR55" s="129"/>
      <c r="IS55" s="129"/>
      <c r="IT55" s="129"/>
      <c r="IU55" s="129"/>
      <c r="IV55" s="129"/>
      <c r="IW55" s="129"/>
      <c r="IX55" s="129"/>
      <c r="IY55" s="130"/>
      <c r="IZ55" s="128">
        <f>データ!DA7</f>
        <v>66.2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19.8</v>
      </c>
      <c r="KG55" s="129"/>
      <c r="KH55" s="129"/>
      <c r="KI55" s="129"/>
      <c r="KJ55" s="129"/>
      <c r="KK55" s="129"/>
      <c r="KL55" s="129"/>
      <c r="KM55" s="129"/>
      <c r="KN55" s="129"/>
      <c r="KO55" s="129"/>
      <c r="KP55" s="129"/>
      <c r="KQ55" s="129"/>
      <c r="KR55" s="129"/>
      <c r="KS55" s="129"/>
      <c r="KT55" s="130"/>
      <c r="KU55" s="128">
        <f>データ!DI7</f>
        <v>20.6</v>
      </c>
      <c r="KV55" s="129"/>
      <c r="KW55" s="129"/>
      <c r="KX55" s="129"/>
      <c r="KY55" s="129"/>
      <c r="KZ55" s="129"/>
      <c r="LA55" s="129"/>
      <c r="LB55" s="129"/>
      <c r="LC55" s="129"/>
      <c r="LD55" s="129"/>
      <c r="LE55" s="129"/>
      <c r="LF55" s="129"/>
      <c r="LG55" s="129"/>
      <c r="LH55" s="129"/>
      <c r="LI55" s="130"/>
      <c r="LJ55" s="128">
        <f>データ!DJ7</f>
        <v>19.899999999999999</v>
      </c>
      <c r="LK55" s="129"/>
      <c r="LL55" s="129"/>
      <c r="LM55" s="129"/>
      <c r="LN55" s="129"/>
      <c r="LO55" s="129"/>
      <c r="LP55" s="129"/>
      <c r="LQ55" s="129"/>
      <c r="LR55" s="129"/>
      <c r="LS55" s="129"/>
      <c r="LT55" s="129"/>
      <c r="LU55" s="129"/>
      <c r="LV55" s="129"/>
      <c r="LW55" s="129"/>
      <c r="LX55" s="130"/>
      <c r="LY55" s="128">
        <f>データ!DK7</f>
        <v>19</v>
      </c>
      <c r="LZ55" s="129"/>
      <c r="MA55" s="129"/>
      <c r="MB55" s="129"/>
      <c r="MC55" s="129"/>
      <c r="MD55" s="129"/>
      <c r="ME55" s="129"/>
      <c r="MF55" s="129"/>
      <c r="MG55" s="129"/>
      <c r="MH55" s="129"/>
      <c r="MI55" s="129"/>
      <c r="MJ55" s="129"/>
      <c r="MK55" s="129"/>
      <c r="ML55" s="129"/>
      <c r="MM55" s="130"/>
      <c r="MN55" s="128">
        <f>データ!DL7</f>
        <v>21.8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1" t="s">
        <v>178</v>
      </c>
      <c r="NK70" s="162"/>
      <c r="NL70" s="162"/>
      <c r="NM70" s="162"/>
      <c r="NN70" s="162"/>
      <c r="NO70" s="162"/>
      <c r="NP70" s="162"/>
      <c r="NQ70" s="162"/>
      <c r="NR70" s="162"/>
      <c r="NS70" s="162"/>
      <c r="NT70" s="162"/>
      <c r="NU70" s="162"/>
      <c r="NV70" s="162"/>
      <c r="NW70" s="162"/>
      <c r="NX70" s="16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1"/>
      <c r="NK71" s="162"/>
      <c r="NL71" s="162"/>
      <c r="NM71" s="162"/>
      <c r="NN71" s="162"/>
      <c r="NO71" s="162"/>
      <c r="NP71" s="162"/>
      <c r="NQ71" s="162"/>
      <c r="NR71" s="162"/>
      <c r="NS71" s="162"/>
      <c r="NT71" s="162"/>
      <c r="NU71" s="162"/>
      <c r="NV71" s="162"/>
      <c r="NW71" s="162"/>
      <c r="NX71" s="16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1"/>
      <c r="NK72" s="162"/>
      <c r="NL72" s="162"/>
      <c r="NM72" s="162"/>
      <c r="NN72" s="162"/>
      <c r="NO72" s="162"/>
      <c r="NP72" s="162"/>
      <c r="NQ72" s="162"/>
      <c r="NR72" s="162"/>
      <c r="NS72" s="162"/>
      <c r="NT72" s="162"/>
      <c r="NU72" s="162"/>
      <c r="NV72" s="162"/>
      <c r="NW72" s="162"/>
      <c r="NX72" s="16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1"/>
      <c r="NK73" s="162"/>
      <c r="NL73" s="162"/>
      <c r="NM73" s="162"/>
      <c r="NN73" s="162"/>
      <c r="NO73" s="162"/>
      <c r="NP73" s="162"/>
      <c r="NQ73" s="162"/>
      <c r="NR73" s="162"/>
      <c r="NS73" s="162"/>
      <c r="NT73" s="162"/>
      <c r="NU73" s="162"/>
      <c r="NV73" s="162"/>
      <c r="NW73" s="162"/>
      <c r="NX73" s="16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1"/>
      <c r="NK74" s="162"/>
      <c r="NL74" s="162"/>
      <c r="NM74" s="162"/>
      <c r="NN74" s="162"/>
      <c r="NO74" s="162"/>
      <c r="NP74" s="162"/>
      <c r="NQ74" s="162"/>
      <c r="NR74" s="162"/>
      <c r="NS74" s="162"/>
      <c r="NT74" s="162"/>
      <c r="NU74" s="162"/>
      <c r="NV74" s="162"/>
      <c r="NW74" s="162"/>
      <c r="NX74" s="16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1"/>
      <c r="NK75" s="162"/>
      <c r="NL75" s="162"/>
      <c r="NM75" s="162"/>
      <c r="NN75" s="162"/>
      <c r="NO75" s="162"/>
      <c r="NP75" s="162"/>
      <c r="NQ75" s="162"/>
      <c r="NR75" s="162"/>
      <c r="NS75" s="162"/>
      <c r="NT75" s="162"/>
      <c r="NU75" s="162"/>
      <c r="NV75" s="162"/>
      <c r="NW75" s="162"/>
      <c r="NX75" s="16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1"/>
      <c r="NK76" s="162"/>
      <c r="NL76" s="162"/>
      <c r="NM76" s="162"/>
      <c r="NN76" s="162"/>
      <c r="NO76" s="162"/>
      <c r="NP76" s="162"/>
      <c r="NQ76" s="162"/>
      <c r="NR76" s="162"/>
      <c r="NS76" s="162"/>
      <c r="NT76" s="162"/>
      <c r="NU76" s="162"/>
      <c r="NV76" s="162"/>
      <c r="NW76" s="162"/>
      <c r="NX76" s="16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1"/>
      <c r="NK77" s="162"/>
      <c r="NL77" s="162"/>
      <c r="NM77" s="162"/>
      <c r="NN77" s="162"/>
      <c r="NO77" s="162"/>
      <c r="NP77" s="162"/>
      <c r="NQ77" s="162"/>
      <c r="NR77" s="162"/>
      <c r="NS77" s="162"/>
      <c r="NT77" s="162"/>
      <c r="NU77" s="162"/>
      <c r="NV77" s="162"/>
      <c r="NW77" s="162"/>
      <c r="NX77" s="163"/>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61"/>
      <c r="NK78" s="162"/>
      <c r="NL78" s="162"/>
      <c r="NM78" s="162"/>
      <c r="NN78" s="162"/>
      <c r="NO78" s="162"/>
      <c r="NP78" s="162"/>
      <c r="NQ78" s="162"/>
      <c r="NR78" s="162"/>
      <c r="NS78" s="162"/>
      <c r="NT78" s="162"/>
      <c r="NU78" s="162"/>
      <c r="NV78" s="162"/>
      <c r="NW78" s="162"/>
      <c r="NX78" s="163"/>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27.3</v>
      </c>
      <c r="V79" s="150"/>
      <c r="W79" s="150"/>
      <c r="X79" s="150"/>
      <c r="Y79" s="150"/>
      <c r="Z79" s="150"/>
      <c r="AA79" s="150"/>
      <c r="AB79" s="150"/>
      <c r="AC79" s="150"/>
      <c r="AD79" s="150"/>
      <c r="AE79" s="150"/>
      <c r="AF79" s="150"/>
      <c r="AG79" s="150"/>
      <c r="AH79" s="150"/>
      <c r="AI79" s="150"/>
      <c r="AJ79" s="150"/>
      <c r="AK79" s="150"/>
      <c r="AL79" s="150"/>
      <c r="AM79" s="150"/>
      <c r="AN79" s="150">
        <f>データ!DT7</f>
        <v>28.9</v>
      </c>
      <c r="AO79" s="150"/>
      <c r="AP79" s="150"/>
      <c r="AQ79" s="150"/>
      <c r="AR79" s="150"/>
      <c r="AS79" s="150"/>
      <c r="AT79" s="150"/>
      <c r="AU79" s="150"/>
      <c r="AV79" s="150"/>
      <c r="AW79" s="150"/>
      <c r="AX79" s="150"/>
      <c r="AY79" s="150"/>
      <c r="AZ79" s="150"/>
      <c r="BA79" s="150"/>
      <c r="BB79" s="150"/>
      <c r="BC79" s="150"/>
      <c r="BD79" s="150"/>
      <c r="BE79" s="150"/>
      <c r="BF79" s="150"/>
      <c r="BG79" s="150">
        <f>データ!DU7</f>
        <v>33</v>
      </c>
      <c r="BH79" s="150"/>
      <c r="BI79" s="150"/>
      <c r="BJ79" s="150"/>
      <c r="BK79" s="150"/>
      <c r="BL79" s="150"/>
      <c r="BM79" s="150"/>
      <c r="BN79" s="150"/>
      <c r="BO79" s="150"/>
      <c r="BP79" s="150"/>
      <c r="BQ79" s="150"/>
      <c r="BR79" s="150"/>
      <c r="BS79" s="150"/>
      <c r="BT79" s="150"/>
      <c r="BU79" s="150"/>
      <c r="BV79" s="150"/>
      <c r="BW79" s="150"/>
      <c r="BX79" s="150"/>
      <c r="BY79" s="150"/>
      <c r="BZ79" s="150">
        <f>データ!DV7</f>
        <v>36.799999999999997</v>
      </c>
      <c r="CA79" s="150"/>
      <c r="CB79" s="150"/>
      <c r="CC79" s="150"/>
      <c r="CD79" s="150"/>
      <c r="CE79" s="150"/>
      <c r="CF79" s="150"/>
      <c r="CG79" s="150"/>
      <c r="CH79" s="150"/>
      <c r="CI79" s="150"/>
      <c r="CJ79" s="150"/>
      <c r="CK79" s="150"/>
      <c r="CL79" s="150"/>
      <c r="CM79" s="150"/>
      <c r="CN79" s="150"/>
      <c r="CO79" s="150"/>
      <c r="CP79" s="150"/>
      <c r="CQ79" s="150"/>
      <c r="CR79" s="150"/>
      <c r="CS79" s="150">
        <f>データ!DW7</f>
        <v>40.9</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51.2</v>
      </c>
      <c r="EP79" s="150"/>
      <c r="EQ79" s="150"/>
      <c r="ER79" s="150"/>
      <c r="ES79" s="150"/>
      <c r="ET79" s="150"/>
      <c r="EU79" s="150"/>
      <c r="EV79" s="150"/>
      <c r="EW79" s="150"/>
      <c r="EX79" s="150"/>
      <c r="EY79" s="150"/>
      <c r="EZ79" s="150"/>
      <c r="FA79" s="150"/>
      <c r="FB79" s="150"/>
      <c r="FC79" s="150"/>
      <c r="FD79" s="150"/>
      <c r="FE79" s="150"/>
      <c r="FF79" s="150"/>
      <c r="FG79" s="150"/>
      <c r="FH79" s="150">
        <f>データ!EE7</f>
        <v>39.799999999999997</v>
      </c>
      <c r="FI79" s="150"/>
      <c r="FJ79" s="150"/>
      <c r="FK79" s="150"/>
      <c r="FL79" s="150"/>
      <c r="FM79" s="150"/>
      <c r="FN79" s="150"/>
      <c r="FO79" s="150"/>
      <c r="FP79" s="150"/>
      <c r="FQ79" s="150"/>
      <c r="FR79" s="150"/>
      <c r="FS79" s="150"/>
      <c r="FT79" s="150"/>
      <c r="FU79" s="150"/>
      <c r="FV79" s="150"/>
      <c r="FW79" s="150"/>
      <c r="FX79" s="150"/>
      <c r="FY79" s="150"/>
      <c r="FZ79" s="150"/>
      <c r="GA79" s="150">
        <f>データ!EF7</f>
        <v>49.8</v>
      </c>
      <c r="GB79" s="150"/>
      <c r="GC79" s="150"/>
      <c r="GD79" s="150"/>
      <c r="GE79" s="150"/>
      <c r="GF79" s="150"/>
      <c r="GG79" s="150"/>
      <c r="GH79" s="150"/>
      <c r="GI79" s="150"/>
      <c r="GJ79" s="150"/>
      <c r="GK79" s="150"/>
      <c r="GL79" s="150"/>
      <c r="GM79" s="150"/>
      <c r="GN79" s="150"/>
      <c r="GO79" s="150"/>
      <c r="GP79" s="150"/>
      <c r="GQ79" s="150"/>
      <c r="GR79" s="150"/>
      <c r="GS79" s="150"/>
      <c r="GT79" s="150">
        <f>データ!EG7</f>
        <v>56.4</v>
      </c>
      <c r="GU79" s="150"/>
      <c r="GV79" s="150"/>
      <c r="GW79" s="150"/>
      <c r="GX79" s="150"/>
      <c r="GY79" s="150"/>
      <c r="GZ79" s="150"/>
      <c r="HA79" s="150"/>
      <c r="HB79" s="150"/>
      <c r="HC79" s="150"/>
      <c r="HD79" s="150"/>
      <c r="HE79" s="150"/>
      <c r="HF79" s="150"/>
      <c r="HG79" s="150"/>
      <c r="HH79" s="150"/>
      <c r="HI79" s="150"/>
      <c r="HJ79" s="150"/>
      <c r="HK79" s="150"/>
      <c r="HL79" s="150"/>
      <c r="HM79" s="150">
        <f>データ!EH7</f>
        <v>65</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80904736</v>
      </c>
      <c r="JK79" s="151"/>
      <c r="JL79" s="151"/>
      <c r="JM79" s="151"/>
      <c r="JN79" s="151"/>
      <c r="JO79" s="151"/>
      <c r="JP79" s="151"/>
      <c r="JQ79" s="151"/>
      <c r="JR79" s="151"/>
      <c r="JS79" s="151"/>
      <c r="JT79" s="151"/>
      <c r="JU79" s="151"/>
      <c r="JV79" s="151"/>
      <c r="JW79" s="151"/>
      <c r="JX79" s="151"/>
      <c r="JY79" s="151"/>
      <c r="JZ79" s="151"/>
      <c r="KA79" s="151"/>
      <c r="KB79" s="151"/>
      <c r="KC79" s="151">
        <f>データ!EP7</f>
        <v>81806391</v>
      </c>
      <c r="KD79" s="151"/>
      <c r="KE79" s="151"/>
      <c r="KF79" s="151"/>
      <c r="KG79" s="151"/>
      <c r="KH79" s="151"/>
      <c r="KI79" s="151"/>
      <c r="KJ79" s="151"/>
      <c r="KK79" s="151"/>
      <c r="KL79" s="151"/>
      <c r="KM79" s="151"/>
      <c r="KN79" s="151"/>
      <c r="KO79" s="151"/>
      <c r="KP79" s="151"/>
      <c r="KQ79" s="151"/>
      <c r="KR79" s="151"/>
      <c r="KS79" s="151"/>
      <c r="KT79" s="151"/>
      <c r="KU79" s="151"/>
      <c r="KV79" s="151">
        <f>データ!EQ7</f>
        <v>81840682</v>
      </c>
      <c r="KW79" s="151"/>
      <c r="KX79" s="151"/>
      <c r="KY79" s="151"/>
      <c r="KZ79" s="151"/>
      <c r="LA79" s="151"/>
      <c r="LB79" s="151"/>
      <c r="LC79" s="151"/>
      <c r="LD79" s="151"/>
      <c r="LE79" s="151"/>
      <c r="LF79" s="151"/>
      <c r="LG79" s="151"/>
      <c r="LH79" s="151"/>
      <c r="LI79" s="151"/>
      <c r="LJ79" s="151"/>
      <c r="LK79" s="151"/>
      <c r="LL79" s="151"/>
      <c r="LM79" s="151"/>
      <c r="LN79" s="151"/>
      <c r="LO79" s="151">
        <f>データ!ER7</f>
        <v>82405300</v>
      </c>
      <c r="LP79" s="151"/>
      <c r="LQ79" s="151"/>
      <c r="LR79" s="151"/>
      <c r="LS79" s="151"/>
      <c r="LT79" s="151"/>
      <c r="LU79" s="151"/>
      <c r="LV79" s="151"/>
      <c r="LW79" s="151"/>
      <c r="LX79" s="151"/>
      <c r="LY79" s="151"/>
      <c r="LZ79" s="151"/>
      <c r="MA79" s="151"/>
      <c r="MB79" s="151"/>
      <c r="MC79" s="151"/>
      <c r="MD79" s="151"/>
      <c r="ME79" s="151"/>
      <c r="MF79" s="151"/>
      <c r="MG79" s="151"/>
      <c r="MH79" s="151">
        <f>データ!ES7</f>
        <v>82826555</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61"/>
      <c r="NK79" s="162"/>
      <c r="NL79" s="162"/>
      <c r="NM79" s="162"/>
      <c r="NN79" s="162"/>
      <c r="NO79" s="162"/>
      <c r="NP79" s="162"/>
      <c r="NQ79" s="162"/>
      <c r="NR79" s="162"/>
      <c r="NS79" s="162"/>
      <c r="NT79" s="162"/>
      <c r="NU79" s="162"/>
      <c r="NV79" s="162"/>
      <c r="NW79" s="162"/>
      <c r="NX79" s="163"/>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61"/>
      <c r="NK80" s="162"/>
      <c r="NL80" s="162"/>
      <c r="NM80" s="162"/>
      <c r="NN80" s="162"/>
      <c r="NO80" s="162"/>
      <c r="NP80" s="162"/>
      <c r="NQ80" s="162"/>
      <c r="NR80" s="162"/>
      <c r="NS80" s="162"/>
      <c r="NT80" s="162"/>
      <c r="NU80" s="162"/>
      <c r="NV80" s="162"/>
      <c r="NW80" s="162"/>
      <c r="NX80" s="16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1"/>
      <c r="NK81" s="162"/>
      <c r="NL81" s="162"/>
      <c r="NM81" s="162"/>
      <c r="NN81" s="162"/>
      <c r="NO81" s="162"/>
      <c r="NP81" s="162"/>
      <c r="NQ81" s="162"/>
      <c r="NR81" s="162"/>
      <c r="NS81" s="162"/>
      <c r="NT81" s="162"/>
      <c r="NU81" s="162"/>
      <c r="NV81" s="162"/>
      <c r="NW81" s="162"/>
      <c r="NX81" s="16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1"/>
      <c r="NK82" s="162"/>
      <c r="NL82" s="162"/>
      <c r="NM82" s="162"/>
      <c r="NN82" s="162"/>
      <c r="NO82" s="162"/>
      <c r="NP82" s="162"/>
      <c r="NQ82" s="162"/>
      <c r="NR82" s="162"/>
      <c r="NS82" s="162"/>
      <c r="NT82" s="162"/>
      <c r="NU82" s="162"/>
      <c r="NV82" s="162"/>
      <c r="NW82" s="162"/>
      <c r="NX82" s="16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1"/>
      <c r="NK83" s="162"/>
      <c r="NL83" s="162"/>
      <c r="NM83" s="162"/>
      <c r="NN83" s="162"/>
      <c r="NO83" s="162"/>
      <c r="NP83" s="162"/>
      <c r="NQ83" s="162"/>
      <c r="NR83" s="162"/>
      <c r="NS83" s="162"/>
      <c r="NT83" s="162"/>
      <c r="NU83" s="162"/>
      <c r="NV83" s="162"/>
      <c r="NW83" s="162"/>
      <c r="NX83" s="16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4"/>
      <c r="NK84" s="165"/>
      <c r="NL84" s="165"/>
      <c r="NM84" s="165"/>
      <c r="NN84" s="165"/>
      <c r="NO84" s="165"/>
      <c r="NP84" s="165"/>
      <c r="NQ84" s="165"/>
      <c r="NR84" s="165"/>
      <c r="NS84" s="165"/>
      <c r="NT84" s="165"/>
      <c r="NU84" s="165"/>
      <c r="NV84" s="165"/>
      <c r="NW84" s="165"/>
      <c r="NX84" s="166"/>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UYzzs78ZwNLtAnl7eKixtJluvkkejuvdQycH6dZhQkOLGXZ3IP1KDnELf/RTZFQP12jJxEHYW3+aAy0m0/WCQ==" saltValue="65H3snmoGBONp1AHceqpA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c r="A6" s="38" t="s">
        <v>157</v>
      </c>
      <c r="B6" s="53">
        <f>B8</f>
        <v>2021</v>
      </c>
      <c r="C6" s="53">
        <f t="shared" ref="C6:M6" si="2">C8</f>
        <v>360007</v>
      </c>
      <c r="D6" s="53">
        <f t="shared" si="2"/>
        <v>46</v>
      </c>
      <c r="E6" s="53">
        <f t="shared" si="2"/>
        <v>6</v>
      </c>
      <c r="F6" s="53">
        <f t="shared" si="2"/>
        <v>0</v>
      </c>
      <c r="G6" s="53">
        <f t="shared" si="2"/>
        <v>3</v>
      </c>
      <c r="H6" s="155" t="str">
        <f>IF(H8&lt;&gt;I8,H8,"")&amp;IF(I8&lt;&gt;J8,I8,"")&amp;"　"&amp;J8</f>
        <v>徳島県　海部病院</v>
      </c>
      <c r="I6" s="156"/>
      <c r="J6" s="157"/>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8</v>
      </c>
      <c r="R6" s="53" t="str">
        <f t="shared" si="3"/>
        <v>対象</v>
      </c>
      <c r="S6" s="53" t="str">
        <f t="shared" si="3"/>
        <v>訓</v>
      </c>
      <c r="T6" s="53" t="str">
        <f t="shared" si="3"/>
        <v>救 臨 感 へ 災 輪</v>
      </c>
      <c r="U6" s="54">
        <f>U8</f>
        <v>726729</v>
      </c>
      <c r="V6" s="54">
        <f>V8</f>
        <v>23052</v>
      </c>
      <c r="W6" s="53" t="str">
        <f>W8</f>
        <v>第２種該当</v>
      </c>
      <c r="X6" s="53" t="str">
        <f t="shared" ref="X6" si="4">X8</f>
        <v>-</v>
      </c>
      <c r="Y6" s="53" t="str">
        <f t="shared" si="3"/>
        <v>７：１</v>
      </c>
      <c r="Z6" s="54">
        <f t="shared" si="3"/>
        <v>102</v>
      </c>
      <c r="AA6" s="54" t="str">
        <f t="shared" si="3"/>
        <v>-</v>
      </c>
      <c r="AB6" s="54">
        <f t="shared" si="3"/>
        <v>4</v>
      </c>
      <c r="AC6" s="54" t="str">
        <f t="shared" si="3"/>
        <v>-</v>
      </c>
      <c r="AD6" s="54">
        <f t="shared" si="3"/>
        <v>4</v>
      </c>
      <c r="AE6" s="54">
        <f t="shared" si="3"/>
        <v>110</v>
      </c>
      <c r="AF6" s="54">
        <f t="shared" si="3"/>
        <v>98</v>
      </c>
      <c r="AG6" s="54" t="str">
        <f t="shared" si="3"/>
        <v>-</v>
      </c>
      <c r="AH6" s="54">
        <f t="shared" si="3"/>
        <v>98</v>
      </c>
      <c r="AI6" s="55">
        <f>IF(AI8="-",NA(),AI8)</f>
        <v>85.1</v>
      </c>
      <c r="AJ6" s="55">
        <f t="shared" ref="AJ6:AR6" si="5">IF(AJ8="-",NA(),AJ8)</f>
        <v>88.5</v>
      </c>
      <c r="AK6" s="55">
        <f t="shared" si="5"/>
        <v>91.8</v>
      </c>
      <c r="AL6" s="55">
        <f t="shared" si="5"/>
        <v>85.6</v>
      </c>
      <c r="AM6" s="55">
        <f t="shared" si="5"/>
        <v>87.8</v>
      </c>
      <c r="AN6" s="55">
        <f t="shared" si="5"/>
        <v>96.6</v>
      </c>
      <c r="AO6" s="55">
        <f t="shared" si="5"/>
        <v>97.2</v>
      </c>
      <c r="AP6" s="55">
        <f t="shared" si="5"/>
        <v>96.9</v>
      </c>
      <c r="AQ6" s="55">
        <f t="shared" si="5"/>
        <v>100.6</v>
      </c>
      <c r="AR6" s="55">
        <f t="shared" si="5"/>
        <v>105.9</v>
      </c>
      <c r="AS6" s="55" t="str">
        <f>IF(AS8="-","【-】","【"&amp;SUBSTITUTE(TEXT(AS8,"#,##0.0"),"-","△")&amp;"】")</f>
        <v>【106.2】</v>
      </c>
      <c r="AT6" s="55">
        <f>IF(AT8="-",NA(),AT8)</f>
        <v>68.099999999999994</v>
      </c>
      <c r="AU6" s="55">
        <f t="shared" ref="AU6:BC6" si="6">IF(AU8="-",NA(),AU8)</f>
        <v>72.8</v>
      </c>
      <c r="AV6" s="55">
        <f t="shared" si="6"/>
        <v>76</v>
      </c>
      <c r="AW6" s="55">
        <f t="shared" si="6"/>
        <v>68</v>
      </c>
      <c r="AX6" s="55">
        <f t="shared" si="6"/>
        <v>71.5</v>
      </c>
      <c r="AY6" s="55">
        <f t="shared" si="6"/>
        <v>83.9</v>
      </c>
      <c r="AZ6" s="55">
        <f t="shared" si="6"/>
        <v>84</v>
      </c>
      <c r="BA6" s="55">
        <f t="shared" si="6"/>
        <v>84.3</v>
      </c>
      <c r="BB6" s="55">
        <f t="shared" si="6"/>
        <v>80.7</v>
      </c>
      <c r="BC6" s="55">
        <f t="shared" si="6"/>
        <v>82.2</v>
      </c>
      <c r="BD6" s="55" t="str">
        <f>IF(BD8="-","【-】","【"&amp;SUBSTITUTE(TEXT(BD8,"#,##0.0"),"-","△")&amp;"】")</f>
        <v>【86.6】</v>
      </c>
      <c r="BE6" s="55">
        <f>IF(BE8="-",NA(),BE8)</f>
        <v>254.7</v>
      </c>
      <c r="BF6" s="55">
        <f t="shared" ref="BF6:BN6" si="7">IF(BF8="-",NA(),BF8)</f>
        <v>259.3</v>
      </c>
      <c r="BG6" s="55">
        <f t="shared" si="7"/>
        <v>250.1</v>
      </c>
      <c r="BH6" s="55">
        <f t="shared" si="7"/>
        <v>248.5</v>
      </c>
      <c r="BI6" s="55">
        <f t="shared" si="7"/>
        <v>170.3</v>
      </c>
      <c r="BJ6" s="55">
        <f t="shared" si="7"/>
        <v>116.9</v>
      </c>
      <c r="BK6" s="55">
        <f t="shared" si="7"/>
        <v>117.1</v>
      </c>
      <c r="BL6" s="55">
        <f t="shared" si="7"/>
        <v>120.5</v>
      </c>
      <c r="BM6" s="55">
        <f t="shared" si="7"/>
        <v>124.2</v>
      </c>
      <c r="BN6" s="55">
        <f t="shared" si="7"/>
        <v>121.6</v>
      </c>
      <c r="BO6" s="55" t="str">
        <f>IF(BO8="-","【-】","【"&amp;SUBSTITUTE(TEXT(BO8,"#,##0.0"),"-","△")&amp;"】")</f>
        <v>【70.7】</v>
      </c>
      <c r="BP6" s="55">
        <f>IF(BP8="-",NA(),BP8)</f>
        <v>60.8</v>
      </c>
      <c r="BQ6" s="55">
        <f t="shared" ref="BQ6:BY6" si="8">IF(BQ8="-",NA(),BQ8)</f>
        <v>59.4</v>
      </c>
      <c r="BR6" s="55">
        <f t="shared" si="8"/>
        <v>65.400000000000006</v>
      </c>
      <c r="BS6" s="55">
        <f t="shared" si="8"/>
        <v>46</v>
      </c>
      <c r="BT6" s="55">
        <f t="shared" si="8"/>
        <v>45.5</v>
      </c>
      <c r="BU6" s="55">
        <f t="shared" si="8"/>
        <v>69.7</v>
      </c>
      <c r="BV6" s="55">
        <f t="shared" si="8"/>
        <v>70.099999999999994</v>
      </c>
      <c r="BW6" s="55">
        <f t="shared" si="8"/>
        <v>70.400000000000006</v>
      </c>
      <c r="BX6" s="55">
        <f t="shared" si="8"/>
        <v>65.8</v>
      </c>
      <c r="BY6" s="55">
        <f t="shared" si="8"/>
        <v>65</v>
      </c>
      <c r="BZ6" s="55" t="str">
        <f>IF(BZ8="-","【-】","【"&amp;SUBSTITUTE(TEXT(BZ8,"#,##0.0"),"-","△")&amp;"】")</f>
        <v>【67.1】</v>
      </c>
      <c r="CA6" s="56">
        <f>IF(CA8="-",NA(),CA8)</f>
        <v>34887</v>
      </c>
      <c r="CB6" s="56">
        <f t="shared" ref="CB6:CJ6" si="9">IF(CB8="-",NA(),CB8)</f>
        <v>36439</v>
      </c>
      <c r="CC6" s="56">
        <f t="shared" si="9"/>
        <v>37970</v>
      </c>
      <c r="CD6" s="56">
        <f t="shared" si="9"/>
        <v>43807</v>
      </c>
      <c r="CE6" s="56">
        <f t="shared" si="9"/>
        <v>53759</v>
      </c>
      <c r="CF6" s="56">
        <f t="shared" si="9"/>
        <v>34136</v>
      </c>
      <c r="CG6" s="56">
        <f t="shared" si="9"/>
        <v>34924</v>
      </c>
      <c r="CH6" s="56">
        <f t="shared" si="9"/>
        <v>35788</v>
      </c>
      <c r="CI6" s="56">
        <f t="shared" si="9"/>
        <v>37855</v>
      </c>
      <c r="CJ6" s="56">
        <f t="shared" si="9"/>
        <v>39289</v>
      </c>
      <c r="CK6" s="55" t="str">
        <f>IF(CK8="-","【-】","【"&amp;SUBSTITUTE(TEXT(CK8,"#,##0"),"-","△")&amp;"】")</f>
        <v>【59,287】</v>
      </c>
      <c r="CL6" s="56">
        <f>IF(CL8="-",NA(),CL8)</f>
        <v>12115</v>
      </c>
      <c r="CM6" s="56">
        <f t="shared" ref="CM6:CU6" si="10">IF(CM8="-",NA(),CM8)</f>
        <v>13525</v>
      </c>
      <c r="CN6" s="56">
        <f t="shared" si="10"/>
        <v>14627</v>
      </c>
      <c r="CO6" s="56">
        <f t="shared" si="10"/>
        <v>13960</v>
      </c>
      <c r="CP6" s="56">
        <f t="shared" si="10"/>
        <v>15144</v>
      </c>
      <c r="CQ6" s="56">
        <f t="shared" si="10"/>
        <v>10130</v>
      </c>
      <c r="CR6" s="56">
        <f t="shared" si="10"/>
        <v>10244</v>
      </c>
      <c r="CS6" s="56">
        <f t="shared" si="10"/>
        <v>10602</v>
      </c>
      <c r="CT6" s="56">
        <f t="shared" si="10"/>
        <v>11234</v>
      </c>
      <c r="CU6" s="56">
        <f t="shared" si="10"/>
        <v>11512</v>
      </c>
      <c r="CV6" s="55" t="str">
        <f>IF(CV8="-","【-】","【"&amp;SUBSTITUTE(TEXT(CV8,"#,##0"),"-","△")&amp;"】")</f>
        <v>【17,202】</v>
      </c>
      <c r="CW6" s="55">
        <f>IF(CW8="-",NA(),CW8)</f>
        <v>65.900000000000006</v>
      </c>
      <c r="CX6" s="55">
        <f t="shared" ref="CX6:DF6" si="11">IF(CX8="-",NA(),CX8)</f>
        <v>61.8</v>
      </c>
      <c r="CY6" s="55">
        <f t="shared" si="11"/>
        <v>59.7</v>
      </c>
      <c r="CZ6" s="55">
        <f t="shared" si="11"/>
        <v>70.400000000000006</v>
      </c>
      <c r="DA6" s="55">
        <f t="shared" si="11"/>
        <v>66.2</v>
      </c>
      <c r="DB6" s="55">
        <f t="shared" si="11"/>
        <v>63.4</v>
      </c>
      <c r="DC6" s="55">
        <f t="shared" si="11"/>
        <v>63.7</v>
      </c>
      <c r="DD6" s="55">
        <f t="shared" si="11"/>
        <v>63.3</v>
      </c>
      <c r="DE6" s="55">
        <f t="shared" si="11"/>
        <v>68.5</v>
      </c>
      <c r="DF6" s="55">
        <f t="shared" si="11"/>
        <v>67.099999999999994</v>
      </c>
      <c r="DG6" s="55" t="str">
        <f>IF(DG8="-","【-】","【"&amp;SUBSTITUTE(TEXT(DG8,"#,##0.0"),"-","△")&amp;"】")</f>
        <v>【56.4】</v>
      </c>
      <c r="DH6" s="55">
        <f>IF(DH8="-",NA(),DH8)</f>
        <v>19.8</v>
      </c>
      <c r="DI6" s="55">
        <f t="shared" ref="DI6:DQ6" si="12">IF(DI8="-",NA(),DI8)</f>
        <v>20.6</v>
      </c>
      <c r="DJ6" s="55">
        <f t="shared" si="12"/>
        <v>19.899999999999999</v>
      </c>
      <c r="DK6" s="55">
        <f t="shared" si="12"/>
        <v>19</v>
      </c>
      <c r="DL6" s="55">
        <f t="shared" si="12"/>
        <v>21.8</v>
      </c>
      <c r="DM6" s="55">
        <f t="shared" si="12"/>
        <v>18.3</v>
      </c>
      <c r="DN6" s="55">
        <f t="shared" si="12"/>
        <v>17.7</v>
      </c>
      <c r="DO6" s="55">
        <f t="shared" si="12"/>
        <v>17.5</v>
      </c>
      <c r="DP6" s="55">
        <f t="shared" si="12"/>
        <v>17.5</v>
      </c>
      <c r="DQ6" s="55">
        <f t="shared" si="12"/>
        <v>17.3</v>
      </c>
      <c r="DR6" s="55" t="str">
        <f>IF(DR8="-","【-】","【"&amp;SUBSTITUTE(TEXT(DR8,"#,##0.0"),"-","△")&amp;"】")</f>
        <v>【24.8】</v>
      </c>
      <c r="DS6" s="55">
        <f>IF(DS8="-",NA(),DS8)</f>
        <v>27.3</v>
      </c>
      <c r="DT6" s="55">
        <f t="shared" ref="DT6:EB6" si="13">IF(DT8="-",NA(),DT8)</f>
        <v>28.9</v>
      </c>
      <c r="DU6" s="55">
        <f t="shared" si="13"/>
        <v>33</v>
      </c>
      <c r="DV6" s="55">
        <f t="shared" si="13"/>
        <v>36.799999999999997</v>
      </c>
      <c r="DW6" s="55">
        <f t="shared" si="13"/>
        <v>40.9</v>
      </c>
      <c r="DX6" s="55">
        <f t="shared" si="13"/>
        <v>53.5</v>
      </c>
      <c r="DY6" s="55">
        <f t="shared" si="13"/>
        <v>54.1</v>
      </c>
      <c r="DZ6" s="55">
        <f t="shared" si="13"/>
        <v>54.6</v>
      </c>
      <c r="EA6" s="55">
        <f t="shared" si="13"/>
        <v>56.9</v>
      </c>
      <c r="EB6" s="55">
        <f t="shared" si="13"/>
        <v>58.1</v>
      </c>
      <c r="EC6" s="55" t="str">
        <f>IF(EC8="-","【-】","【"&amp;SUBSTITUTE(TEXT(EC8,"#,##0.0"),"-","△")&amp;"】")</f>
        <v>【56.0】</v>
      </c>
      <c r="ED6" s="55">
        <f>IF(ED8="-",NA(),ED8)</f>
        <v>51.2</v>
      </c>
      <c r="EE6" s="55">
        <f t="shared" ref="EE6:EM6" si="14">IF(EE8="-",NA(),EE8)</f>
        <v>39.799999999999997</v>
      </c>
      <c r="EF6" s="55">
        <f t="shared" si="14"/>
        <v>49.8</v>
      </c>
      <c r="EG6" s="55">
        <f t="shared" si="14"/>
        <v>56.4</v>
      </c>
      <c r="EH6" s="55">
        <f t="shared" si="14"/>
        <v>65</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80904736</v>
      </c>
      <c r="EP6" s="56">
        <f t="shared" ref="EP6:EX6" si="15">IF(EP8="-",NA(),EP8)</f>
        <v>81806391</v>
      </c>
      <c r="EQ6" s="56">
        <f t="shared" si="15"/>
        <v>81840682</v>
      </c>
      <c r="ER6" s="56">
        <f t="shared" si="15"/>
        <v>82405300</v>
      </c>
      <c r="ES6" s="56">
        <f t="shared" si="15"/>
        <v>82826555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158</v>
      </c>
      <c r="B7" s="53">
        <f t="shared" ref="B7:AH7" si="16">B8</f>
        <v>2021</v>
      </c>
      <c r="C7" s="53">
        <f t="shared" si="16"/>
        <v>360007</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8</v>
      </c>
      <c r="R7" s="53" t="str">
        <f t="shared" si="16"/>
        <v>対象</v>
      </c>
      <c r="S7" s="53" t="str">
        <f t="shared" si="16"/>
        <v>訓</v>
      </c>
      <c r="T7" s="53" t="str">
        <f t="shared" si="16"/>
        <v>救 臨 感 へ 災 輪</v>
      </c>
      <c r="U7" s="54">
        <f>U8</f>
        <v>726729</v>
      </c>
      <c r="V7" s="54">
        <f>V8</f>
        <v>23052</v>
      </c>
      <c r="W7" s="53" t="str">
        <f>W8</f>
        <v>第２種該当</v>
      </c>
      <c r="X7" s="53" t="str">
        <f t="shared" si="16"/>
        <v>-</v>
      </c>
      <c r="Y7" s="53" t="str">
        <f t="shared" si="16"/>
        <v>７：１</v>
      </c>
      <c r="Z7" s="54">
        <f t="shared" si="16"/>
        <v>102</v>
      </c>
      <c r="AA7" s="54" t="str">
        <f t="shared" si="16"/>
        <v>-</v>
      </c>
      <c r="AB7" s="54">
        <f t="shared" si="16"/>
        <v>4</v>
      </c>
      <c r="AC7" s="54" t="str">
        <f t="shared" si="16"/>
        <v>-</v>
      </c>
      <c r="AD7" s="54">
        <f t="shared" si="16"/>
        <v>4</v>
      </c>
      <c r="AE7" s="54">
        <f t="shared" si="16"/>
        <v>110</v>
      </c>
      <c r="AF7" s="54">
        <f t="shared" si="16"/>
        <v>98</v>
      </c>
      <c r="AG7" s="54" t="str">
        <f t="shared" si="16"/>
        <v>-</v>
      </c>
      <c r="AH7" s="54">
        <f t="shared" si="16"/>
        <v>98</v>
      </c>
      <c r="AI7" s="55">
        <f>AI8</f>
        <v>85.1</v>
      </c>
      <c r="AJ7" s="55">
        <f t="shared" ref="AJ7:AR7" si="17">AJ8</f>
        <v>88.5</v>
      </c>
      <c r="AK7" s="55">
        <f t="shared" si="17"/>
        <v>91.8</v>
      </c>
      <c r="AL7" s="55">
        <f t="shared" si="17"/>
        <v>85.6</v>
      </c>
      <c r="AM7" s="55">
        <f t="shared" si="17"/>
        <v>87.8</v>
      </c>
      <c r="AN7" s="55">
        <f t="shared" si="17"/>
        <v>96.6</v>
      </c>
      <c r="AO7" s="55">
        <f t="shared" si="17"/>
        <v>97.2</v>
      </c>
      <c r="AP7" s="55">
        <f t="shared" si="17"/>
        <v>96.9</v>
      </c>
      <c r="AQ7" s="55">
        <f t="shared" si="17"/>
        <v>100.6</v>
      </c>
      <c r="AR7" s="55">
        <f t="shared" si="17"/>
        <v>105.9</v>
      </c>
      <c r="AS7" s="55"/>
      <c r="AT7" s="55">
        <f>AT8</f>
        <v>68.099999999999994</v>
      </c>
      <c r="AU7" s="55">
        <f t="shared" ref="AU7:BC7" si="18">AU8</f>
        <v>72.8</v>
      </c>
      <c r="AV7" s="55">
        <f t="shared" si="18"/>
        <v>76</v>
      </c>
      <c r="AW7" s="55">
        <f t="shared" si="18"/>
        <v>68</v>
      </c>
      <c r="AX7" s="55">
        <f t="shared" si="18"/>
        <v>71.5</v>
      </c>
      <c r="AY7" s="55">
        <f t="shared" si="18"/>
        <v>83.9</v>
      </c>
      <c r="AZ7" s="55">
        <f t="shared" si="18"/>
        <v>84</v>
      </c>
      <c r="BA7" s="55">
        <f t="shared" si="18"/>
        <v>84.3</v>
      </c>
      <c r="BB7" s="55">
        <f t="shared" si="18"/>
        <v>80.7</v>
      </c>
      <c r="BC7" s="55">
        <f t="shared" si="18"/>
        <v>82.2</v>
      </c>
      <c r="BD7" s="55"/>
      <c r="BE7" s="55">
        <f>BE8</f>
        <v>254.7</v>
      </c>
      <c r="BF7" s="55">
        <f t="shared" ref="BF7:BN7" si="19">BF8</f>
        <v>259.3</v>
      </c>
      <c r="BG7" s="55">
        <f t="shared" si="19"/>
        <v>250.1</v>
      </c>
      <c r="BH7" s="55">
        <f t="shared" si="19"/>
        <v>248.5</v>
      </c>
      <c r="BI7" s="55">
        <f t="shared" si="19"/>
        <v>170.3</v>
      </c>
      <c r="BJ7" s="55">
        <f t="shared" si="19"/>
        <v>116.9</v>
      </c>
      <c r="BK7" s="55">
        <f t="shared" si="19"/>
        <v>117.1</v>
      </c>
      <c r="BL7" s="55">
        <f t="shared" si="19"/>
        <v>120.5</v>
      </c>
      <c r="BM7" s="55">
        <f t="shared" si="19"/>
        <v>124.2</v>
      </c>
      <c r="BN7" s="55">
        <f t="shared" si="19"/>
        <v>121.6</v>
      </c>
      <c r="BO7" s="55"/>
      <c r="BP7" s="55">
        <f>BP8</f>
        <v>60.8</v>
      </c>
      <c r="BQ7" s="55">
        <f t="shared" ref="BQ7:BY7" si="20">BQ8</f>
        <v>59.4</v>
      </c>
      <c r="BR7" s="55">
        <f t="shared" si="20"/>
        <v>65.400000000000006</v>
      </c>
      <c r="BS7" s="55">
        <f t="shared" si="20"/>
        <v>46</v>
      </c>
      <c r="BT7" s="55">
        <f t="shared" si="20"/>
        <v>45.5</v>
      </c>
      <c r="BU7" s="55">
        <f t="shared" si="20"/>
        <v>69.7</v>
      </c>
      <c r="BV7" s="55">
        <f t="shared" si="20"/>
        <v>70.099999999999994</v>
      </c>
      <c r="BW7" s="55">
        <f t="shared" si="20"/>
        <v>70.400000000000006</v>
      </c>
      <c r="BX7" s="55">
        <f t="shared" si="20"/>
        <v>65.8</v>
      </c>
      <c r="BY7" s="55">
        <f t="shared" si="20"/>
        <v>65</v>
      </c>
      <c r="BZ7" s="55"/>
      <c r="CA7" s="56">
        <f>CA8</f>
        <v>34887</v>
      </c>
      <c r="CB7" s="56">
        <f t="shared" ref="CB7:CJ7" si="21">CB8</f>
        <v>36439</v>
      </c>
      <c r="CC7" s="56">
        <f t="shared" si="21"/>
        <v>37970</v>
      </c>
      <c r="CD7" s="56">
        <f t="shared" si="21"/>
        <v>43807</v>
      </c>
      <c r="CE7" s="56">
        <f t="shared" si="21"/>
        <v>53759</v>
      </c>
      <c r="CF7" s="56">
        <f t="shared" si="21"/>
        <v>34136</v>
      </c>
      <c r="CG7" s="56">
        <f t="shared" si="21"/>
        <v>34924</v>
      </c>
      <c r="CH7" s="56">
        <f t="shared" si="21"/>
        <v>35788</v>
      </c>
      <c r="CI7" s="56">
        <f t="shared" si="21"/>
        <v>37855</v>
      </c>
      <c r="CJ7" s="56">
        <f t="shared" si="21"/>
        <v>39289</v>
      </c>
      <c r="CK7" s="55"/>
      <c r="CL7" s="56">
        <f>CL8</f>
        <v>12115</v>
      </c>
      <c r="CM7" s="56">
        <f t="shared" ref="CM7:CU7" si="22">CM8</f>
        <v>13525</v>
      </c>
      <c r="CN7" s="56">
        <f t="shared" si="22"/>
        <v>14627</v>
      </c>
      <c r="CO7" s="56">
        <f t="shared" si="22"/>
        <v>13960</v>
      </c>
      <c r="CP7" s="56">
        <f t="shared" si="22"/>
        <v>15144</v>
      </c>
      <c r="CQ7" s="56">
        <f t="shared" si="22"/>
        <v>10130</v>
      </c>
      <c r="CR7" s="56">
        <f t="shared" si="22"/>
        <v>10244</v>
      </c>
      <c r="CS7" s="56">
        <f t="shared" si="22"/>
        <v>10602</v>
      </c>
      <c r="CT7" s="56">
        <f t="shared" si="22"/>
        <v>11234</v>
      </c>
      <c r="CU7" s="56">
        <f t="shared" si="22"/>
        <v>11512</v>
      </c>
      <c r="CV7" s="55"/>
      <c r="CW7" s="55">
        <f>CW8</f>
        <v>65.900000000000006</v>
      </c>
      <c r="CX7" s="55">
        <f t="shared" ref="CX7:DF7" si="23">CX8</f>
        <v>61.8</v>
      </c>
      <c r="CY7" s="55">
        <f t="shared" si="23"/>
        <v>59.7</v>
      </c>
      <c r="CZ7" s="55">
        <f t="shared" si="23"/>
        <v>70.400000000000006</v>
      </c>
      <c r="DA7" s="55">
        <f t="shared" si="23"/>
        <v>66.2</v>
      </c>
      <c r="DB7" s="55">
        <f t="shared" si="23"/>
        <v>63.4</v>
      </c>
      <c r="DC7" s="55">
        <f t="shared" si="23"/>
        <v>63.7</v>
      </c>
      <c r="DD7" s="55">
        <f t="shared" si="23"/>
        <v>63.3</v>
      </c>
      <c r="DE7" s="55">
        <f t="shared" si="23"/>
        <v>68.5</v>
      </c>
      <c r="DF7" s="55">
        <f t="shared" si="23"/>
        <v>67.099999999999994</v>
      </c>
      <c r="DG7" s="55"/>
      <c r="DH7" s="55">
        <f>DH8</f>
        <v>19.8</v>
      </c>
      <c r="DI7" s="55">
        <f t="shared" ref="DI7:DQ7" si="24">DI8</f>
        <v>20.6</v>
      </c>
      <c r="DJ7" s="55">
        <f t="shared" si="24"/>
        <v>19.899999999999999</v>
      </c>
      <c r="DK7" s="55">
        <f t="shared" si="24"/>
        <v>19</v>
      </c>
      <c r="DL7" s="55">
        <f t="shared" si="24"/>
        <v>21.8</v>
      </c>
      <c r="DM7" s="55">
        <f t="shared" si="24"/>
        <v>18.3</v>
      </c>
      <c r="DN7" s="55">
        <f t="shared" si="24"/>
        <v>17.7</v>
      </c>
      <c r="DO7" s="55">
        <f t="shared" si="24"/>
        <v>17.5</v>
      </c>
      <c r="DP7" s="55">
        <f t="shared" si="24"/>
        <v>17.5</v>
      </c>
      <c r="DQ7" s="55">
        <f t="shared" si="24"/>
        <v>17.3</v>
      </c>
      <c r="DR7" s="55"/>
      <c r="DS7" s="55">
        <f>DS8</f>
        <v>27.3</v>
      </c>
      <c r="DT7" s="55">
        <f t="shared" ref="DT7:EB7" si="25">DT8</f>
        <v>28.9</v>
      </c>
      <c r="DU7" s="55">
        <f t="shared" si="25"/>
        <v>33</v>
      </c>
      <c r="DV7" s="55">
        <f t="shared" si="25"/>
        <v>36.799999999999997</v>
      </c>
      <c r="DW7" s="55">
        <f t="shared" si="25"/>
        <v>40.9</v>
      </c>
      <c r="DX7" s="55">
        <f t="shared" si="25"/>
        <v>53.5</v>
      </c>
      <c r="DY7" s="55">
        <f t="shared" si="25"/>
        <v>54.1</v>
      </c>
      <c r="DZ7" s="55">
        <f t="shared" si="25"/>
        <v>54.6</v>
      </c>
      <c r="EA7" s="55">
        <f t="shared" si="25"/>
        <v>56.9</v>
      </c>
      <c r="EB7" s="55">
        <f t="shared" si="25"/>
        <v>58.1</v>
      </c>
      <c r="EC7" s="55"/>
      <c r="ED7" s="55">
        <f>ED8</f>
        <v>51.2</v>
      </c>
      <c r="EE7" s="55">
        <f t="shared" ref="EE7:EM7" si="26">EE8</f>
        <v>39.799999999999997</v>
      </c>
      <c r="EF7" s="55">
        <f t="shared" si="26"/>
        <v>49.8</v>
      </c>
      <c r="EG7" s="55">
        <f t="shared" si="26"/>
        <v>56.4</v>
      </c>
      <c r="EH7" s="55">
        <f t="shared" si="26"/>
        <v>65</v>
      </c>
      <c r="EI7" s="55">
        <f t="shared" si="26"/>
        <v>71.3</v>
      </c>
      <c r="EJ7" s="55">
        <f t="shared" si="26"/>
        <v>71.400000000000006</v>
      </c>
      <c r="EK7" s="55">
        <f t="shared" si="26"/>
        <v>71.7</v>
      </c>
      <c r="EL7" s="55">
        <f t="shared" si="26"/>
        <v>72.900000000000006</v>
      </c>
      <c r="EM7" s="55">
        <f t="shared" si="26"/>
        <v>73.900000000000006</v>
      </c>
      <c r="EN7" s="55"/>
      <c r="EO7" s="56">
        <f>EO8</f>
        <v>80904736</v>
      </c>
      <c r="EP7" s="56">
        <f t="shared" ref="EP7:EX7" si="27">EP8</f>
        <v>81806391</v>
      </c>
      <c r="EQ7" s="56">
        <f t="shared" si="27"/>
        <v>81840682</v>
      </c>
      <c r="ER7" s="56">
        <f t="shared" si="27"/>
        <v>82405300</v>
      </c>
      <c r="ES7" s="56">
        <f t="shared" si="27"/>
        <v>82826555</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360007</v>
      </c>
      <c r="D8" s="58">
        <v>46</v>
      </c>
      <c r="E8" s="58">
        <v>6</v>
      </c>
      <c r="F8" s="58">
        <v>0</v>
      </c>
      <c r="G8" s="58">
        <v>3</v>
      </c>
      <c r="H8" s="58" t="s">
        <v>159</v>
      </c>
      <c r="I8" s="58" t="s">
        <v>159</v>
      </c>
      <c r="J8" s="58" t="s">
        <v>160</v>
      </c>
      <c r="K8" s="58" t="s">
        <v>161</v>
      </c>
      <c r="L8" s="58" t="s">
        <v>162</v>
      </c>
      <c r="M8" s="58" t="s">
        <v>163</v>
      </c>
      <c r="N8" s="58" t="s">
        <v>164</v>
      </c>
      <c r="O8" s="58" t="s">
        <v>165</v>
      </c>
      <c r="P8" s="58" t="s">
        <v>166</v>
      </c>
      <c r="Q8" s="59">
        <v>8</v>
      </c>
      <c r="R8" s="58" t="s">
        <v>167</v>
      </c>
      <c r="S8" s="58" t="s">
        <v>168</v>
      </c>
      <c r="T8" s="58" t="s">
        <v>169</v>
      </c>
      <c r="U8" s="59">
        <v>726729</v>
      </c>
      <c r="V8" s="59">
        <v>23052</v>
      </c>
      <c r="W8" s="58" t="s">
        <v>170</v>
      </c>
      <c r="X8" s="58" t="s">
        <v>39</v>
      </c>
      <c r="Y8" s="60" t="s">
        <v>171</v>
      </c>
      <c r="Z8" s="59">
        <v>102</v>
      </c>
      <c r="AA8" s="59" t="s">
        <v>39</v>
      </c>
      <c r="AB8" s="59">
        <v>4</v>
      </c>
      <c r="AC8" s="59" t="s">
        <v>39</v>
      </c>
      <c r="AD8" s="59">
        <v>4</v>
      </c>
      <c r="AE8" s="59">
        <v>110</v>
      </c>
      <c r="AF8" s="59">
        <v>98</v>
      </c>
      <c r="AG8" s="59" t="s">
        <v>39</v>
      </c>
      <c r="AH8" s="59">
        <v>98</v>
      </c>
      <c r="AI8" s="61">
        <v>85.1</v>
      </c>
      <c r="AJ8" s="61">
        <v>88.5</v>
      </c>
      <c r="AK8" s="61">
        <v>91.8</v>
      </c>
      <c r="AL8" s="61">
        <v>85.6</v>
      </c>
      <c r="AM8" s="61">
        <v>87.8</v>
      </c>
      <c r="AN8" s="61">
        <v>96.6</v>
      </c>
      <c r="AO8" s="61">
        <v>97.2</v>
      </c>
      <c r="AP8" s="61">
        <v>96.9</v>
      </c>
      <c r="AQ8" s="61">
        <v>100.6</v>
      </c>
      <c r="AR8" s="61">
        <v>105.9</v>
      </c>
      <c r="AS8" s="61">
        <v>106.2</v>
      </c>
      <c r="AT8" s="61">
        <v>68.099999999999994</v>
      </c>
      <c r="AU8" s="61">
        <v>72.8</v>
      </c>
      <c r="AV8" s="61">
        <v>76</v>
      </c>
      <c r="AW8" s="61">
        <v>68</v>
      </c>
      <c r="AX8" s="61">
        <v>71.5</v>
      </c>
      <c r="AY8" s="61">
        <v>83.9</v>
      </c>
      <c r="AZ8" s="61">
        <v>84</v>
      </c>
      <c r="BA8" s="61">
        <v>84.3</v>
      </c>
      <c r="BB8" s="61">
        <v>80.7</v>
      </c>
      <c r="BC8" s="61">
        <v>82.2</v>
      </c>
      <c r="BD8" s="61">
        <v>86.6</v>
      </c>
      <c r="BE8" s="62">
        <v>254.7</v>
      </c>
      <c r="BF8" s="62">
        <v>259.3</v>
      </c>
      <c r="BG8" s="62">
        <v>250.1</v>
      </c>
      <c r="BH8" s="62">
        <v>248.5</v>
      </c>
      <c r="BI8" s="62">
        <v>170.3</v>
      </c>
      <c r="BJ8" s="62">
        <v>116.9</v>
      </c>
      <c r="BK8" s="62">
        <v>117.1</v>
      </c>
      <c r="BL8" s="62">
        <v>120.5</v>
      </c>
      <c r="BM8" s="62">
        <v>124.2</v>
      </c>
      <c r="BN8" s="62">
        <v>121.6</v>
      </c>
      <c r="BO8" s="62">
        <v>70.7</v>
      </c>
      <c r="BP8" s="61">
        <v>60.8</v>
      </c>
      <c r="BQ8" s="61">
        <v>59.4</v>
      </c>
      <c r="BR8" s="61">
        <v>65.400000000000006</v>
      </c>
      <c r="BS8" s="61">
        <v>46</v>
      </c>
      <c r="BT8" s="61">
        <v>45.5</v>
      </c>
      <c r="BU8" s="61">
        <v>69.7</v>
      </c>
      <c r="BV8" s="61">
        <v>70.099999999999994</v>
      </c>
      <c r="BW8" s="61">
        <v>70.400000000000006</v>
      </c>
      <c r="BX8" s="61">
        <v>65.8</v>
      </c>
      <c r="BY8" s="61">
        <v>65</v>
      </c>
      <c r="BZ8" s="61">
        <v>67.099999999999994</v>
      </c>
      <c r="CA8" s="62">
        <v>34887</v>
      </c>
      <c r="CB8" s="62">
        <v>36439</v>
      </c>
      <c r="CC8" s="62">
        <v>37970</v>
      </c>
      <c r="CD8" s="62">
        <v>43807</v>
      </c>
      <c r="CE8" s="62">
        <v>53759</v>
      </c>
      <c r="CF8" s="62">
        <v>34136</v>
      </c>
      <c r="CG8" s="62">
        <v>34924</v>
      </c>
      <c r="CH8" s="62">
        <v>35788</v>
      </c>
      <c r="CI8" s="62">
        <v>37855</v>
      </c>
      <c r="CJ8" s="62">
        <v>39289</v>
      </c>
      <c r="CK8" s="61">
        <v>59287</v>
      </c>
      <c r="CL8" s="62">
        <v>12115</v>
      </c>
      <c r="CM8" s="62">
        <v>13525</v>
      </c>
      <c r="CN8" s="62">
        <v>14627</v>
      </c>
      <c r="CO8" s="62">
        <v>13960</v>
      </c>
      <c r="CP8" s="62">
        <v>15144</v>
      </c>
      <c r="CQ8" s="62">
        <v>10130</v>
      </c>
      <c r="CR8" s="62">
        <v>10244</v>
      </c>
      <c r="CS8" s="62">
        <v>10602</v>
      </c>
      <c r="CT8" s="62">
        <v>11234</v>
      </c>
      <c r="CU8" s="62">
        <v>11512</v>
      </c>
      <c r="CV8" s="61">
        <v>17202</v>
      </c>
      <c r="CW8" s="62">
        <v>65.900000000000006</v>
      </c>
      <c r="CX8" s="62">
        <v>61.8</v>
      </c>
      <c r="CY8" s="62">
        <v>59.7</v>
      </c>
      <c r="CZ8" s="62">
        <v>70.400000000000006</v>
      </c>
      <c r="DA8" s="62">
        <v>66.2</v>
      </c>
      <c r="DB8" s="62">
        <v>63.4</v>
      </c>
      <c r="DC8" s="62">
        <v>63.7</v>
      </c>
      <c r="DD8" s="62">
        <v>63.3</v>
      </c>
      <c r="DE8" s="62">
        <v>68.5</v>
      </c>
      <c r="DF8" s="62">
        <v>67.099999999999994</v>
      </c>
      <c r="DG8" s="62">
        <v>56.4</v>
      </c>
      <c r="DH8" s="62">
        <v>19.8</v>
      </c>
      <c r="DI8" s="62">
        <v>20.6</v>
      </c>
      <c r="DJ8" s="62">
        <v>19.899999999999999</v>
      </c>
      <c r="DK8" s="62">
        <v>19</v>
      </c>
      <c r="DL8" s="62">
        <v>21.8</v>
      </c>
      <c r="DM8" s="62">
        <v>18.3</v>
      </c>
      <c r="DN8" s="62">
        <v>17.7</v>
      </c>
      <c r="DO8" s="62">
        <v>17.5</v>
      </c>
      <c r="DP8" s="62">
        <v>17.5</v>
      </c>
      <c r="DQ8" s="62">
        <v>17.3</v>
      </c>
      <c r="DR8" s="62">
        <v>24.8</v>
      </c>
      <c r="DS8" s="61">
        <v>27.3</v>
      </c>
      <c r="DT8" s="61">
        <v>28.9</v>
      </c>
      <c r="DU8" s="61">
        <v>33</v>
      </c>
      <c r="DV8" s="61">
        <v>36.799999999999997</v>
      </c>
      <c r="DW8" s="61">
        <v>40.9</v>
      </c>
      <c r="DX8" s="61">
        <v>53.5</v>
      </c>
      <c r="DY8" s="61">
        <v>54.1</v>
      </c>
      <c r="DZ8" s="61">
        <v>54.6</v>
      </c>
      <c r="EA8" s="61">
        <v>56.9</v>
      </c>
      <c r="EB8" s="61">
        <v>58.1</v>
      </c>
      <c r="EC8" s="61">
        <v>56</v>
      </c>
      <c r="ED8" s="61">
        <v>51.2</v>
      </c>
      <c r="EE8" s="61">
        <v>39.799999999999997</v>
      </c>
      <c r="EF8" s="61">
        <v>49.8</v>
      </c>
      <c r="EG8" s="61">
        <v>56.4</v>
      </c>
      <c r="EH8" s="61">
        <v>65</v>
      </c>
      <c r="EI8" s="61">
        <v>71.3</v>
      </c>
      <c r="EJ8" s="61">
        <v>71.400000000000006</v>
      </c>
      <c r="EK8" s="61">
        <v>71.7</v>
      </c>
      <c r="EL8" s="61">
        <v>72.900000000000006</v>
      </c>
      <c r="EM8" s="61">
        <v>73.900000000000006</v>
      </c>
      <c r="EN8" s="61">
        <v>70.7</v>
      </c>
      <c r="EO8" s="62">
        <v>80904736</v>
      </c>
      <c r="EP8" s="62">
        <v>81806391</v>
      </c>
      <c r="EQ8" s="62">
        <v>81840682</v>
      </c>
      <c r="ER8" s="62">
        <v>82405300</v>
      </c>
      <c r="ES8" s="62">
        <v>82826555</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dcterms:created xsi:type="dcterms:W3CDTF">2022-12-01T02:29:50Z</dcterms:created>
  <dcterms:modified xsi:type="dcterms:W3CDTF">2023-01-16T06:57:24Z</dcterms:modified>
  <cp:category/>
</cp:coreProperties>
</file>