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sktop\【総務省125〆】公営企業に係る経営比較分析表（令和３年度決算）の分析等について（依頼）\01 依頼\"/>
    </mc:Choice>
  </mc:AlternateContent>
  <workbookProtection workbookAlgorithmName="SHA-512" workbookHashValue="WgzVGEr7a0m1rxDl3sF3QwOhH7dQIc2+Vh7HFuW2K2ePdJQ3f+aIRHyjEYJRD5d4sI/dQbty2OrDCR0xh+TB0Q==" workbookSaltValue="cTgjKfiVsIWeok0TT8ORyw==" workbookSpinCount="100000" lockStructure="1"/>
  <bookViews>
    <workbookView xWindow="0" yWindow="0" windowWidth="15360" windowHeight="764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30" i="4" l="1"/>
  <c r="MI76" i="4"/>
  <c r="HJ51" i="4"/>
  <c r="IT76" i="4"/>
  <c r="CS51" i="4"/>
  <c r="HJ30" i="4"/>
  <c r="CS30" i="4"/>
  <c r="MA51" i="4"/>
  <c r="BZ76" i="4"/>
  <c r="C11" i="5"/>
  <c r="D11" i="5"/>
  <c r="E11" i="5"/>
  <c r="B11" i="5"/>
  <c r="BK76" i="4" l="1"/>
  <c r="LH51" i="4"/>
  <c r="LT76" i="4"/>
  <c r="GQ51" i="4"/>
  <c r="LH30" i="4"/>
  <c r="IE76" i="4"/>
  <c r="BZ51" i="4"/>
  <c r="BZ30" i="4"/>
  <c r="GQ30" i="4"/>
  <c r="AV76" i="4"/>
  <c r="KO51" i="4"/>
  <c r="KO30" i="4"/>
  <c r="BG51" i="4"/>
  <c r="LE76" i="4"/>
  <c r="FX51" i="4"/>
  <c r="HP76" i="4"/>
  <c r="FX30" i="4"/>
  <c r="BG30" i="4"/>
  <c r="KP76" i="4"/>
  <c r="FE51" i="4"/>
  <c r="JV30" i="4"/>
  <c r="HA76" i="4"/>
  <c r="AN51" i="4"/>
  <c r="FE30" i="4"/>
  <c r="AN30" i="4"/>
  <c r="AG76" i="4"/>
  <c r="JV51" i="4"/>
  <c r="R76" i="4"/>
  <c r="KA76" i="4"/>
  <c r="EL51" i="4"/>
  <c r="GL76" i="4"/>
  <c r="U51" i="4"/>
  <c r="EL30" i="4"/>
  <c r="U30" i="4"/>
  <c r="JC30" i="4"/>
  <c r="JC51" i="4"/>
</calcChain>
</file>

<file path=xl/sharedStrings.xml><?xml version="1.0" encoding="utf-8"?>
<sst xmlns="http://schemas.openxmlformats.org/spreadsheetml/2006/main" count="278" uniqueCount="129">
  <si>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</si>
  <si>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</si>
  <si>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</si>
  <si>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</si>
  <si>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</si>
  <si>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</si>
  <si>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</si>
  <si>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</si>
  <si>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</si>
  <si>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</si>
  <si>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</si>
  <si>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</si>
  <si>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</si>
  <si>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</si>
  <si>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</si>
  <si>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</si>
  <si>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</si>
  <si>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</si>
  <si>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</si>
  <si>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</si>
  <si>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</si>
  <si>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</si>
  <si>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</si>
  <si>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</si>
  <si>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</si>
  <si>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</si>
  <si>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</si>
  <si>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</si>
  <si>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</si>
  <si>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</si>
  <si>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</si>
  <si>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</si>
  <si>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</si>
  <si>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</si>
  <si>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</si>
  <si>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</si>
  <si>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</si>
  <si>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</si>
  <si>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</si>
  <si>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</si>
  <si>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</si>
  <si>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</si>
  <si>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</si>
  <si>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</si>
  <si>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</si>
  <si>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</si>
  <si>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</si>
  <si>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</si>
  <si>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</si>
  <si>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</si>
  <si>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</si>
  <si>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</si>
  <si>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</si>
  <si>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</si>
  <si>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</si>
  <si>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</si>
  <si>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</si>
  <si>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</si>
  <si>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</si>
  <si>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</si>
  <si>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</si>
  <si>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</si>
  <si>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</si>
  <si>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</si>
  <si>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</si>
  <si>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</si>
  <si>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</si>
  <si>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</si>
  <si>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</si>
  <si>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</si>
  <si>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</si>
  <si>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</si>
  <si>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</si>
  <si>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</si>
  <si>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</si>
  <si>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</si>
  <si>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</si>
  <si>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</si>
  <si>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</si>
  <si>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</si>
  <si>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</si>
  <si>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</si>
  <si>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</si>
  <si>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</si>
  <si>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</si>
  <si>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</si>
  <si>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</si>
  <si>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</si>
  <si>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</si>
  <si>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</si>
  <si>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</si>
  <si>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</si>
  <si>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</si>
  <si>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</si>
  <si>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</si>
  <si>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</si>
  <si>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</si>
  <si>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</si>
  <si>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</si>
  <si>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</si>
  <si>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</si>
  <si>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当該値(N-4)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</si>
  <si>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</si>
  <si>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</si>
  <si>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</si>
  <si>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</si>
  <si>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</si>
  <si>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香川県</t>
  </si>
  <si>
    <t>香川県番町地下駐車場</t>
  </si>
  <si>
    <t>法非適用</t>
  </si>
  <si>
    <t>駐車場整備事業</t>
  </si>
  <si>
    <t>-</t>
  </si>
  <si>
    <t>Ａ２Ｂ２</t>
  </si>
  <si>
    <t>非設置</t>
  </si>
  <si>
    <t>該当数値なし</t>
  </si>
  <si>
    <t>届出駐車場</t>
  </si>
  <si>
    <t>地下式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</si>
  <si>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</si>
  <si>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</si>
  <si>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</si>
  <si>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</si>
  <si>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</si>
  <si>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</si>
  <si>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</si>
  <si>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</si>
  <si>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・設備投資見込額
　建設後27年が経過しており、今後、設備更新の増加が見込まれる。
</t>
    <rPh sb="1" eb="3">
      <t>セツビ</t>
    </rPh>
    <rPh sb="3" eb="5">
      <t>トウシ</t>
    </rPh>
    <rPh sb="5" eb="7">
      <t>ミコミ</t>
    </rPh>
    <rPh sb="7" eb="8">
      <t>ガク</t>
    </rPh>
    <rPh sb="10" eb="13">
      <t>ケンセツゴ</t>
    </rPh>
    <rPh sb="15" eb="16">
      <t>ネン</t>
    </rPh>
    <rPh sb="17" eb="19">
      <t>ケイカ</t>
    </rPh>
    <rPh sb="24" eb="26">
      <t>コンゴ</t>
    </rPh>
    <rPh sb="27" eb="31">
      <t>セツビコウシン</t>
    </rPh>
    <rPh sb="32" eb="34">
      <t>ゾウカ</t>
    </rPh>
    <rPh sb="35" eb="37">
      <t>ミコ</t>
    </rPh>
    <phoneticPr fontId="5"/>
  </si>
  <si>
    <t>・収益的収支比率
　R3年度は、R2年度と同じく黒字で、同程度で推移している。
・他会計補助金比率
　類似施設の平均値よりも低く、経営については、独立性が図られている。
・売上高GOP比率
　類似施設の平均値よりも高く、マイナスとなっていたR元年度から、R2年度はプラスに転じ、R3年度は若干の上昇となっている。
・EBITDA
　マイナスとなっていたR元年度から、R2年度はプラスに転じ、R3年度は若干の上昇となっている。</t>
    <rPh sb="1" eb="8">
      <t>シュウエキテキシュウシヒリツ</t>
    </rPh>
    <rPh sb="24" eb="26">
      <t>クロジ</t>
    </rPh>
    <rPh sb="41" eb="42">
      <t>タ</t>
    </rPh>
    <rPh sb="42" eb="44">
      <t>カイケイ</t>
    </rPh>
    <rPh sb="44" eb="49">
      <t>ホジョキンヒリツ</t>
    </rPh>
    <rPh sb="51" eb="55">
      <t>ルイジシセツ</t>
    </rPh>
    <rPh sb="56" eb="59">
      <t>ヘイキンチ</t>
    </rPh>
    <rPh sb="62" eb="63">
      <t>ヒク</t>
    </rPh>
    <rPh sb="65" eb="67">
      <t>ケイエイ</t>
    </rPh>
    <rPh sb="73" eb="76">
      <t>ドクリツセイ</t>
    </rPh>
    <rPh sb="77" eb="78">
      <t>ハカ</t>
    </rPh>
    <rPh sb="86" eb="89">
      <t>ウリアゲダカ</t>
    </rPh>
    <rPh sb="92" eb="94">
      <t>ヒリツ</t>
    </rPh>
    <rPh sb="107" eb="108">
      <t>タカ</t>
    </rPh>
    <rPh sb="121" eb="124">
      <t>ガンネンド</t>
    </rPh>
    <rPh sb="129" eb="131">
      <t>ネンド</t>
    </rPh>
    <rPh sb="136" eb="137">
      <t>テン</t>
    </rPh>
    <rPh sb="141" eb="143">
      <t>ネンド</t>
    </rPh>
    <rPh sb="144" eb="146">
      <t>ジャッカン</t>
    </rPh>
    <rPh sb="147" eb="149">
      <t>ジョウショウ</t>
    </rPh>
    <phoneticPr fontId="5"/>
  </si>
  <si>
    <t>　新型コロナウイルスの影響により、稼働率が低下したR2年度と比べ、若干の上昇はしたものの、R元年度以前と比べると、低い状況にある。</t>
    <rPh sb="1" eb="3">
      <t>シンガタ</t>
    </rPh>
    <rPh sb="11" eb="13">
      <t>エイキョウ</t>
    </rPh>
    <rPh sb="30" eb="31">
      <t>クラ</t>
    </rPh>
    <rPh sb="33" eb="35">
      <t>ジャッカン</t>
    </rPh>
    <rPh sb="36" eb="38">
      <t>ジョウショウ</t>
    </rPh>
    <rPh sb="46" eb="47">
      <t>モト</t>
    </rPh>
    <rPh sb="47" eb="49">
      <t>ネンド</t>
    </rPh>
    <rPh sb="49" eb="51">
      <t>イゼン</t>
    </rPh>
    <rPh sb="52" eb="53">
      <t>クラ</t>
    </rPh>
    <rPh sb="57" eb="58">
      <t>ヒク</t>
    </rPh>
    <rPh sb="59" eb="61">
      <t>ジョウキョウ</t>
    </rPh>
    <phoneticPr fontId="5"/>
  </si>
  <si>
    <t>　H16年6月から指定管理者による管理を行っており、料金収入の増加及び管理経費の節減を図っている。
　また、駐車場の利用時間の延長や利用者へのサービス向上のため、商店街共通駐車場サービス券や電子マネーの導入等を行っている。
　今後も健全な経営を続けながら、計画的に設備の更新等を進めるとともに、引き続き安定した経営が可能となるように努めたい。</t>
    <rPh sb="4" eb="5">
      <t>ネン</t>
    </rPh>
    <rPh sb="6" eb="7">
      <t>ガツ</t>
    </rPh>
    <rPh sb="9" eb="14">
      <t>シテイカンリシャ</t>
    </rPh>
    <rPh sb="17" eb="19">
      <t>カンリ</t>
    </rPh>
    <rPh sb="20" eb="21">
      <t>オコナ</t>
    </rPh>
    <rPh sb="26" eb="30">
      <t>リョウキンシュウニュウ</t>
    </rPh>
    <rPh sb="31" eb="33">
      <t>ゾウカ</t>
    </rPh>
    <rPh sb="33" eb="34">
      <t>オヨ</t>
    </rPh>
    <rPh sb="35" eb="39">
      <t>カンリケイヒ</t>
    </rPh>
    <rPh sb="40" eb="42">
      <t>セツゲン</t>
    </rPh>
    <rPh sb="43" eb="44">
      <t>ハカ</t>
    </rPh>
    <rPh sb="54" eb="57">
      <t>チュウシャジョウ</t>
    </rPh>
    <rPh sb="58" eb="62">
      <t>リヨウジカン</t>
    </rPh>
    <rPh sb="63" eb="65">
      <t>エンチョウ</t>
    </rPh>
    <rPh sb="66" eb="69">
      <t>リヨウシャ</t>
    </rPh>
    <rPh sb="75" eb="77">
      <t>コウジョウ</t>
    </rPh>
    <rPh sb="81" eb="86">
      <t>ショウテンガイキョウツウ</t>
    </rPh>
    <rPh sb="86" eb="89">
      <t>チュウシャジョウ</t>
    </rPh>
    <rPh sb="93" eb="94">
      <t>ケン</t>
    </rPh>
    <rPh sb="95" eb="97">
      <t>デンシ</t>
    </rPh>
    <rPh sb="101" eb="104">
      <t>ドウニュウトウ</t>
    </rPh>
    <rPh sb="105" eb="106">
      <t>オコナ</t>
    </rPh>
    <rPh sb="113" eb="115">
      <t>コンゴ</t>
    </rPh>
    <rPh sb="116" eb="118">
      <t>ケンゼン</t>
    </rPh>
    <rPh sb="119" eb="121">
      <t>ケイエイ</t>
    </rPh>
    <rPh sb="122" eb="123">
      <t>ツヅ</t>
    </rPh>
    <rPh sb="128" eb="131">
      <t>ケイカクテキ</t>
    </rPh>
    <rPh sb="132" eb="134">
      <t>セツビ</t>
    </rPh>
    <rPh sb="135" eb="139">
      <t>コウ</t>
    </rPh>
    <rPh sb="139" eb="140">
      <t>スス</t>
    </rPh>
    <rPh sb="147" eb="148">
      <t>ヒ</t>
    </rPh>
    <rPh sb="149" eb="150">
      <t>ツヅ</t>
    </rPh>
    <rPh sb="151" eb="153">
      <t>アンテイ</t>
    </rPh>
    <rPh sb="155" eb="157">
      <t>ケイエイ</t>
    </rPh>
    <rPh sb="158" eb="160">
      <t>カノウ</t>
    </rPh>
    <rPh sb="166" eb="167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</si>
</sst>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161.30000000000001</c:v>
                </c:pt>
                <c:pt idx="1">
                  <c:v>141.1</c:v>
                </c:pt>
                <c:pt idx="2">
                  <c:v>98.2</c:v>
                </c:pt>
                <c:pt idx="3">
                  <c:v>104.3</c:v>
                </c:pt>
                <c:pt idx="4">
                  <c:v>104.8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5-45E7-B36B-2E793D5AC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132.1</c:v>
                </c:pt>
                <c:pt idx="1">
                  <c:v>150.30000000000001</c:v>
                </c:pt>
                <c:pt idx="2">
                  <c:v>136.1</c:v>
                </c:pt>
                <c:pt idx="3">
                  <c:v>127.8</c:v>
                </c:pt>
                <c:pt idx="4">
                  <c:v>146.5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65-45E7-B36B-2E793D5AC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D9-41F0-9822-8F9B99638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135.30000000000001</c:v>
                </c:pt>
                <c:pt idx="1">
                  <c:v>108.2</c:v>
                </c:pt>
                <c:pt idx="2">
                  <c:v>117.1</c:v>
                </c:pt>
                <c:pt idx="3">
                  <c:v>145.19999999999999</c:v>
                </c:pt>
                <c:pt idx="4">
                  <c:v>219.9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D9-41F0-9822-8F9B99638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524-4381-9ED4-A7D9020EC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24-4381-9ED4-A7D9020EC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BC3-403F-987F-585EDD089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C3-403F-987F-585EDD089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1.9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D-47A1-933C-4E2780BDA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5.2</c:v>
                </c:pt>
                <c:pt idx="1">
                  <c:v>3.8</c:v>
                </c:pt>
                <c:pt idx="2">
                  <c:v>4.0999999999999996</c:v>
                </c:pt>
                <c:pt idx="3">
                  <c:v>6.6</c:v>
                </c:pt>
                <c:pt idx="4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D-47A1-933C-4E2780BDA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8</c:v>
                </c:pt>
                <c:pt idx="3">
                  <c:v>8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F-4379-A1FA-C49488DBE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44</c:v>
                </c:pt>
                <c:pt idx="1">
                  <c:v>45</c:v>
                </c:pt>
                <c:pt idx="2">
                  <c:v>45</c:v>
                </c:pt>
                <c:pt idx="3">
                  <c:v>67</c:v>
                </c:pt>
                <c:pt idx="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BF-4379-A1FA-C49488DBE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81.7</c:v>
                </c:pt>
                <c:pt idx="1">
                  <c:v>67</c:v>
                </c:pt>
                <c:pt idx="2">
                  <c:v>66.400000000000006</c:v>
                </c:pt>
                <c:pt idx="3">
                  <c:v>49.6</c:v>
                </c:pt>
                <c:pt idx="4">
                  <c:v>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8-467A-BDAE-D947BD3D1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164.4</c:v>
                </c:pt>
                <c:pt idx="1">
                  <c:v>161.5</c:v>
                </c:pt>
                <c:pt idx="2">
                  <c:v>156.5</c:v>
                </c:pt>
                <c:pt idx="3">
                  <c:v>131</c:v>
                </c:pt>
                <c:pt idx="4">
                  <c:v>136.80000000000001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B8-467A-BDAE-D947BD3D1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37.1</c:v>
                </c:pt>
                <c:pt idx="1">
                  <c:v>28</c:v>
                </c:pt>
                <c:pt idx="2">
                  <c:v>-4.4000000000000004</c:v>
                </c:pt>
                <c:pt idx="3">
                  <c:v>3.2</c:v>
                </c:pt>
                <c:pt idx="4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5-4DB2-961A-212666A0E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6.5</c:v>
                </c:pt>
                <c:pt idx="1">
                  <c:v>-0.1</c:v>
                </c:pt>
                <c:pt idx="2">
                  <c:v>-9.8000000000000007</c:v>
                </c:pt>
                <c:pt idx="3">
                  <c:v>-25.9</c:v>
                </c:pt>
                <c:pt idx="4">
                  <c:v>-24.6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A5-4DB2-961A-212666A0E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25889</c:v>
                </c:pt>
                <c:pt idx="1">
                  <c:v>16075</c:v>
                </c:pt>
                <c:pt idx="2">
                  <c:v>-1658</c:v>
                </c:pt>
                <c:pt idx="3">
                  <c:v>1397</c:v>
                </c:pt>
                <c:pt idx="4">
                  <c:v>1512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9-415C-8469-3CB19E206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17384</c:v>
                </c:pt>
                <c:pt idx="1">
                  <c:v>16973</c:v>
                </c:pt>
                <c:pt idx="2">
                  <c:v>5206</c:v>
                </c:pt>
                <c:pt idx="3">
                  <c:v>2220</c:v>
                </c:pt>
                <c:pt idx="4">
                  <c:v>3097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A9-415C-8469-3CB19E206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D1" zoomScaleNormal="100" zoomScaleSheetLayoutView="70" workbookViewId="0">
      <selection activeCell="ND66" sqref="ND66:NR82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香川県　香川県番町地下駐車場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Ａ２Ｂ２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13568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115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地下式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28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339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240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126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161.30000000000001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141.1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98.2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104.3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104.8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2.2999999999999998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1.9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1.1000000000000001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1.1000000000000001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1.2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81.7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67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66.400000000000006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49.6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51.3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132.1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150.30000000000001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136.1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127.8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146.5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5.2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3.8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4.0999999999999996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6.6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5.5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164.4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161.5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156.5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131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136.80000000000001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125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127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10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10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8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8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3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37.1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28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-4.4000000000000004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3.2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3.5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25889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16075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-1658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1397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1512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44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45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45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67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56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6.5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-0.1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-9.8000000000000007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-25.9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-24.6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17384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16973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5206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2220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3097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128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135.30000000000001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108.2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117.1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145.19999999999999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219.9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i2ThO6XfB0ZDidosvEU+q/pUU5vXLUHUF1tanG243e5B2WUqFhmXNyqvEamDCFYYV2Z/ubioPFxZWnyXdeWLtg==" saltValue="roKj6nnijjD1u+JQ5byHRQ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100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101</v>
      </c>
      <c r="AV5" s="47" t="s">
        <v>90</v>
      </c>
      <c r="AW5" s="47" t="s">
        <v>100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101</v>
      </c>
      <c r="BG5" s="47" t="s">
        <v>90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91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90</v>
      </c>
      <c r="CQ5" s="47" t="s">
        <v>91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91</v>
      </c>
      <c r="DN5" s="47" t="s">
        <v>92</v>
      </c>
      <c r="DO5" s="47" t="s">
        <v>102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103</v>
      </c>
      <c r="B6" s="48">
        <f>B8</f>
        <v>2021</v>
      </c>
      <c r="C6" s="48">
        <f t="shared" ref="C6:X6" si="1">C8</f>
        <v>370002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香川県</v>
      </c>
      <c r="I6" s="48" t="str">
        <f t="shared" si="1"/>
        <v>香川県番町地下駐車場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地下式</v>
      </c>
      <c r="R6" s="51">
        <f t="shared" si="1"/>
        <v>28</v>
      </c>
      <c r="S6" s="50" t="str">
        <f t="shared" si="1"/>
        <v>公共施設</v>
      </c>
      <c r="T6" s="50" t="str">
        <f t="shared" si="1"/>
        <v>無</v>
      </c>
      <c r="U6" s="51">
        <f t="shared" si="1"/>
        <v>13568</v>
      </c>
      <c r="V6" s="51">
        <f t="shared" si="1"/>
        <v>339</v>
      </c>
      <c r="W6" s="51">
        <f t="shared" si="1"/>
        <v>240</v>
      </c>
      <c r="X6" s="50" t="str">
        <f t="shared" si="1"/>
        <v>代行制</v>
      </c>
      <c r="Y6" s="52">
        <f>IF(Y8="-",NA(),Y8)</f>
        <v>161.30000000000001</v>
      </c>
      <c r="Z6" s="52">
        <f t="shared" ref="Z6:AH6" si="2">IF(Z8="-",NA(),Z8)</f>
        <v>141.1</v>
      </c>
      <c r="AA6" s="52">
        <f t="shared" si="2"/>
        <v>98.2</v>
      </c>
      <c r="AB6" s="52">
        <f t="shared" si="2"/>
        <v>104.3</v>
      </c>
      <c r="AC6" s="52">
        <f t="shared" si="2"/>
        <v>104.8</v>
      </c>
      <c r="AD6" s="52">
        <f t="shared" si="2"/>
        <v>132.1</v>
      </c>
      <c r="AE6" s="52">
        <f t="shared" si="2"/>
        <v>150.30000000000001</v>
      </c>
      <c r="AF6" s="52">
        <f t="shared" si="2"/>
        <v>136.1</v>
      </c>
      <c r="AG6" s="52">
        <f t="shared" si="2"/>
        <v>127.8</v>
      </c>
      <c r="AH6" s="52">
        <f t="shared" si="2"/>
        <v>146.5</v>
      </c>
      <c r="AI6" s="49" t="str">
        <f>IF(AI8="-","",IF(AI8="-","【-】","【"&amp;SUBSTITUTE(TEXT(AI8,"#,##0.0"),"-","△")&amp;"】"))</f>
        <v>【236.1】</v>
      </c>
      <c r="AJ6" s="52">
        <f>IF(AJ8="-",NA(),AJ8)</f>
        <v>2.2999999999999998</v>
      </c>
      <c r="AK6" s="52">
        <f t="shared" ref="AK6:AS6" si="3">IF(AK8="-",NA(),AK8)</f>
        <v>1.9</v>
      </c>
      <c r="AL6" s="52">
        <f t="shared" si="3"/>
        <v>1.1000000000000001</v>
      </c>
      <c r="AM6" s="52">
        <f t="shared" si="3"/>
        <v>1.1000000000000001</v>
      </c>
      <c r="AN6" s="52">
        <f t="shared" si="3"/>
        <v>1.2</v>
      </c>
      <c r="AO6" s="52">
        <f t="shared" si="3"/>
        <v>5.2</v>
      </c>
      <c r="AP6" s="52">
        <f t="shared" si="3"/>
        <v>3.8</v>
      </c>
      <c r="AQ6" s="52">
        <f t="shared" si="3"/>
        <v>4.0999999999999996</v>
      </c>
      <c r="AR6" s="52">
        <f t="shared" si="3"/>
        <v>6.6</v>
      </c>
      <c r="AS6" s="52">
        <f t="shared" si="3"/>
        <v>5.5</v>
      </c>
      <c r="AT6" s="49" t="str">
        <f>IF(AT8="-","",IF(AT8="-","【-】","【"&amp;SUBSTITUTE(TEXT(AT8,"#,##0.0"),"-","△")&amp;"】"))</f>
        <v>【5.2】</v>
      </c>
      <c r="AU6" s="53">
        <f>IF(AU8="-",NA(),AU8)</f>
        <v>10</v>
      </c>
      <c r="AV6" s="53">
        <f t="shared" ref="AV6:BD6" si="4">IF(AV8="-",NA(),AV8)</f>
        <v>10</v>
      </c>
      <c r="AW6" s="53">
        <f t="shared" si="4"/>
        <v>8</v>
      </c>
      <c r="AX6" s="53">
        <f t="shared" si="4"/>
        <v>8</v>
      </c>
      <c r="AY6" s="53">
        <f t="shared" si="4"/>
        <v>3</v>
      </c>
      <c r="AZ6" s="53">
        <f t="shared" si="4"/>
        <v>44</v>
      </c>
      <c r="BA6" s="53">
        <f t="shared" si="4"/>
        <v>45</v>
      </c>
      <c r="BB6" s="53">
        <f t="shared" si="4"/>
        <v>45</v>
      </c>
      <c r="BC6" s="53">
        <f t="shared" si="4"/>
        <v>67</v>
      </c>
      <c r="BD6" s="53">
        <f t="shared" si="4"/>
        <v>56</v>
      </c>
      <c r="BE6" s="51" t="str">
        <f>IF(BE8="-","",IF(BE8="-","【-】","【"&amp;SUBSTITUTE(TEXT(BE8,"#,##0"),"-","△")&amp;"】"))</f>
        <v>【3,111】</v>
      </c>
      <c r="BF6" s="52">
        <f>IF(BF8="-",NA(),BF8)</f>
        <v>37.1</v>
      </c>
      <c r="BG6" s="52">
        <f t="shared" ref="BG6:BO6" si="5">IF(BG8="-",NA(),BG8)</f>
        <v>28</v>
      </c>
      <c r="BH6" s="52">
        <f t="shared" si="5"/>
        <v>-4.4000000000000004</v>
      </c>
      <c r="BI6" s="52">
        <f t="shared" si="5"/>
        <v>3.2</v>
      </c>
      <c r="BJ6" s="52">
        <f t="shared" si="5"/>
        <v>3.5</v>
      </c>
      <c r="BK6" s="52">
        <f t="shared" si="5"/>
        <v>6.5</v>
      </c>
      <c r="BL6" s="52">
        <f t="shared" si="5"/>
        <v>-0.1</v>
      </c>
      <c r="BM6" s="52">
        <f t="shared" si="5"/>
        <v>-9.8000000000000007</v>
      </c>
      <c r="BN6" s="52">
        <f t="shared" si="5"/>
        <v>-25.9</v>
      </c>
      <c r="BO6" s="52">
        <f t="shared" si="5"/>
        <v>-24.6</v>
      </c>
      <c r="BP6" s="49" t="str">
        <f>IF(BP8="-","",IF(BP8="-","【-】","【"&amp;SUBSTITUTE(TEXT(BP8,"#,##0.0"),"-","△")&amp;"】"))</f>
        <v>【0.8】</v>
      </c>
      <c r="BQ6" s="53">
        <f>IF(BQ8="-",NA(),BQ8)</f>
        <v>25889</v>
      </c>
      <c r="BR6" s="53">
        <f t="shared" ref="BR6:BZ6" si="6">IF(BR8="-",NA(),BR8)</f>
        <v>16075</v>
      </c>
      <c r="BS6" s="53">
        <f t="shared" si="6"/>
        <v>-1658</v>
      </c>
      <c r="BT6" s="53">
        <f t="shared" si="6"/>
        <v>1397</v>
      </c>
      <c r="BU6" s="53">
        <f t="shared" si="6"/>
        <v>1512</v>
      </c>
      <c r="BV6" s="53">
        <f t="shared" si="6"/>
        <v>17384</v>
      </c>
      <c r="BW6" s="53">
        <f t="shared" si="6"/>
        <v>16973</v>
      </c>
      <c r="BX6" s="53">
        <f t="shared" si="6"/>
        <v>5206</v>
      </c>
      <c r="BY6" s="53">
        <f t="shared" si="6"/>
        <v>2220</v>
      </c>
      <c r="BZ6" s="53">
        <f t="shared" si="6"/>
        <v>3097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104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104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135.30000000000001</v>
      </c>
      <c r="DF6" s="52">
        <f t="shared" si="8"/>
        <v>108.2</v>
      </c>
      <c r="DG6" s="52">
        <f t="shared" si="8"/>
        <v>117.1</v>
      </c>
      <c r="DH6" s="52">
        <f t="shared" si="8"/>
        <v>145.19999999999999</v>
      </c>
      <c r="DI6" s="52">
        <f t="shared" si="8"/>
        <v>219.9</v>
      </c>
      <c r="DJ6" s="49" t="str">
        <f>IF(DJ8="-","",IF(DJ8="-","【-】","【"&amp;SUBSTITUTE(TEXT(DJ8,"#,##0.0"),"-","△")&amp;"】"))</f>
        <v>【99.8】</v>
      </c>
      <c r="DK6" s="52">
        <f>IF(DK8="-",NA(),DK8)</f>
        <v>81.7</v>
      </c>
      <c r="DL6" s="52">
        <f t="shared" ref="DL6:DT6" si="9">IF(DL8="-",NA(),DL8)</f>
        <v>67</v>
      </c>
      <c r="DM6" s="52">
        <f t="shared" si="9"/>
        <v>66.400000000000006</v>
      </c>
      <c r="DN6" s="52">
        <f t="shared" si="9"/>
        <v>49.6</v>
      </c>
      <c r="DO6" s="52">
        <f t="shared" si="9"/>
        <v>51.3</v>
      </c>
      <c r="DP6" s="52">
        <f t="shared" si="9"/>
        <v>164.4</v>
      </c>
      <c r="DQ6" s="52">
        <f t="shared" si="9"/>
        <v>161.5</v>
      </c>
      <c r="DR6" s="52">
        <f t="shared" si="9"/>
        <v>156.5</v>
      </c>
      <c r="DS6" s="52">
        <f t="shared" si="9"/>
        <v>131</v>
      </c>
      <c r="DT6" s="52">
        <f t="shared" si="9"/>
        <v>136.80000000000001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2">
      <c r="A7" s="37" t="s">
        <v>105</v>
      </c>
      <c r="B7" s="48">
        <f t="shared" ref="B7:X7" si="10">B8</f>
        <v>2021</v>
      </c>
      <c r="C7" s="48">
        <f t="shared" si="10"/>
        <v>370002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香川県</v>
      </c>
      <c r="I7" s="48" t="str">
        <f t="shared" si="10"/>
        <v>香川県番町地下駐車場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地下式</v>
      </c>
      <c r="R7" s="51">
        <f t="shared" si="10"/>
        <v>28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13568</v>
      </c>
      <c r="V7" s="51">
        <f t="shared" si="10"/>
        <v>339</v>
      </c>
      <c r="W7" s="51">
        <f t="shared" si="10"/>
        <v>240</v>
      </c>
      <c r="X7" s="50" t="str">
        <f t="shared" si="10"/>
        <v>代行制</v>
      </c>
      <c r="Y7" s="52">
        <f>Y8</f>
        <v>161.30000000000001</v>
      </c>
      <c r="Z7" s="52">
        <f t="shared" ref="Z7:AH7" si="11">Z8</f>
        <v>141.1</v>
      </c>
      <c r="AA7" s="52">
        <f t="shared" si="11"/>
        <v>98.2</v>
      </c>
      <c r="AB7" s="52">
        <f t="shared" si="11"/>
        <v>104.3</v>
      </c>
      <c r="AC7" s="52">
        <f t="shared" si="11"/>
        <v>104.8</v>
      </c>
      <c r="AD7" s="52">
        <f t="shared" si="11"/>
        <v>132.1</v>
      </c>
      <c r="AE7" s="52">
        <f t="shared" si="11"/>
        <v>150.30000000000001</v>
      </c>
      <c r="AF7" s="52">
        <f t="shared" si="11"/>
        <v>136.1</v>
      </c>
      <c r="AG7" s="52">
        <f t="shared" si="11"/>
        <v>127.8</v>
      </c>
      <c r="AH7" s="52">
        <f t="shared" si="11"/>
        <v>146.5</v>
      </c>
      <c r="AI7" s="49"/>
      <c r="AJ7" s="52">
        <f>AJ8</f>
        <v>2.2999999999999998</v>
      </c>
      <c r="AK7" s="52">
        <f t="shared" ref="AK7:AS7" si="12">AK8</f>
        <v>1.9</v>
      </c>
      <c r="AL7" s="52">
        <f t="shared" si="12"/>
        <v>1.1000000000000001</v>
      </c>
      <c r="AM7" s="52">
        <f t="shared" si="12"/>
        <v>1.1000000000000001</v>
      </c>
      <c r="AN7" s="52">
        <f t="shared" si="12"/>
        <v>1.2</v>
      </c>
      <c r="AO7" s="52">
        <f t="shared" si="12"/>
        <v>5.2</v>
      </c>
      <c r="AP7" s="52">
        <f t="shared" si="12"/>
        <v>3.8</v>
      </c>
      <c r="AQ7" s="52">
        <f t="shared" si="12"/>
        <v>4.0999999999999996</v>
      </c>
      <c r="AR7" s="52">
        <f t="shared" si="12"/>
        <v>6.6</v>
      </c>
      <c r="AS7" s="52">
        <f t="shared" si="12"/>
        <v>5.5</v>
      </c>
      <c r="AT7" s="49"/>
      <c r="AU7" s="53">
        <f>AU8</f>
        <v>10</v>
      </c>
      <c r="AV7" s="53">
        <f t="shared" ref="AV7:BD7" si="13">AV8</f>
        <v>10</v>
      </c>
      <c r="AW7" s="53">
        <f t="shared" si="13"/>
        <v>8</v>
      </c>
      <c r="AX7" s="53">
        <f t="shared" si="13"/>
        <v>8</v>
      </c>
      <c r="AY7" s="53">
        <f t="shared" si="13"/>
        <v>3</v>
      </c>
      <c r="AZ7" s="53">
        <f t="shared" si="13"/>
        <v>44</v>
      </c>
      <c r="BA7" s="53">
        <f t="shared" si="13"/>
        <v>45</v>
      </c>
      <c r="BB7" s="53">
        <f t="shared" si="13"/>
        <v>45</v>
      </c>
      <c r="BC7" s="53">
        <f t="shared" si="13"/>
        <v>67</v>
      </c>
      <c r="BD7" s="53">
        <f t="shared" si="13"/>
        <v>56</v>
      </c>
      <c r="BE7" s="51"/>
      <c r="BF7" s="52">
        <f>BF8</f>
        <v>37.1</v>
      </c>
      <c r="BG7" s="52">
        <f t="shared" ref="BG7:BO7" si="14">BG8</f>
        <v>28</v>
      </c>
      <c r="BH7" s="52">
        <f t="shared" si="14"/>
        <v>-4.4000000000000004</v>
      </c>
      <c r="BI7" s="52">
        <f t="shared" si="14"/>
        <v>3.2</v>
      </c>
      <c r="BJ7" s="52">
        <f t="shared" si="14"/>
        <v>3.5</v>
      </c>
      <c r="BK7" s="52">
        <f t="shared" si="14"/>
        <v>6.5</v>
      </c>
      <c r="BL7" s="52">
        <f t="shared" si="14"/>
        <v>-0.1</v>
      </c>
      <c r="BM7" s="52">
        <f t="shared" si="14"/>
        <v>-9.8000000000000007</v>
      </c>
      <c r="BN7" s="52">
        <f t="shared" si="14"/>
        <v>-25.9</v>
      </c>
      <c r="BO7" s="52">
        <f t="shared" si="14"/>
        <v>-24.6</v>
      </c>
      <c r="BP7" s="49"/>
      <c r="BQ7" s="53">
        <f>BQ8</f>
        <v>25889</v>
      </c>
      <c r="BR7" s="53">
        <f t="shared" ref="BR7:BZ7" si="15">BR8</f>
        <v>16075</v>
      </c>
      <c r="BS7" s="53">
        <f t="shared" si="15"/>
        <v>-1658</v>
      </c>
      <c r="BT7" s="53">
        <f t="shared" si="15"/>
        <v>1397</v>
      </c>
      <c r="BU7" s="53">
        <f t="shared" si="15"/>
        <v>1512</v>
      </c>
      <c r="BV7" s="53">
        <f t="shared" si="15"/>
        <v>17384</v>
      </c>
      <c r="BW7" s="53">
        <f t="shared" si="15"/>
        <v>16973</v>
      </c>
      <c r="BX7" s="53">
        <f t="shared" si="15"/>
        <v>5206</v>
      </c>
      <c r="BY7" s="53">
        <f t="shared" si="15"/>
        <v>2220</v>
      </c>
      <c r="BZ7" s="53">
        <f t="shared" si="15"/>
        <v>3097</v>
      </c>
      <c r="CA7" s="51"/>
      <c r="CB7" s="52" t="s">
        <v>106</v>
      </c>
      <c r="CC7" s="52" t="s">
        <v>106</v>
      </c>
      <c r="CD7" s="52" t="s">
        <v>106</v>
      </c>
      <c r="CE7" s="52" t="s">
        <v>106</v>
      </c>
      <c r="CF7" s="52" t="s">
        <v>106</v>
      </c>
      <c r="CG7" s="52" t="s">
        <v>106</v>
      </c>
      <c r="CH7" s="52" t="s">
        <v>106</v>
      </c>
      <c r="CI7" s="52" t="s">
        <v>106</v>
      </c>
      <c r="CJ7" s="52" t="s">
        <v>106</v>
      </c>
      <c r="CK7" s="52" t="s">
        <v>104</v>
      </c>
      <c r="CL7" s="49"/>
      <c r="CM7" s="51">
        <f>CM8</f>
        <v>0</v>
      </c>
      <c r="CN7" s="51">
        <f>CN8</f>
        <v>0</v>
      </c>
      <c r="CO7" s="52" t="s">
        <v>106</v>
      </c>
      <c r="CP7" s="52" t="s">
        <v>106</v>
      </c>
      <c r="CQ7" s="52" t="s">
        <v>106</v>
      </c>
      <c r="CR7" s="52" t="s">
        <v>106</v>
      </c>
      <c r="CS7" s="52" t="s">
        <v>106</v>
      </c>
      <c r="CT7" s="52" t="s">
        <v>106</v>
      </c>
      <c r="CU7" s="52" t="s">
        <v>106</v>
      </c>
      <c r="CV7" s="52" t="s">
        <v>106</v>
      </c>
      <c r="CW7" s="52" t="s">
        <v>106</v>
      </c>
      <c r="CX7" s="52" t="s">
        <v>104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135.30000000000001</v>
      </c>
      <c r="DF7" s="52">
        <f t="shared" si="16"/>
        <v>108.2</v>
      </c>
      <c r="DG7" s="52">
        <f t="shared" si="16"/>
        <v>117.1</v>
      </c>
      <c r="DH7" s="52">
        <f t="shared" si="16"/>
        <v>145.19999999999999</v>
      </c>
      <c r="DI7" s="52">
        <f t="shared" si="16"/>
        <v>219.9</v>
      </c>
      <c r="DJ7" s="49"/>
      <c r="DK7" s="52">
        <f>DK8</f>
        <v>81.7</v>
      </c>
      <c r="DL7" s="52">
        <f t="shared" ref="DL7:DT7" si="17">DL8</f>
        <v>67</v>
      </c>
      <c r="DM7" s="52">
        <f t="shared" si="17"/>
        <v>66.400000000000006</v>
      </c>
      <c r="DN7" s="52">
        <f t="shared" si="17"/>
        <v>49.6</v>
      </c>
      <c r="DO7" s="52">
        <f t="shared" si="17"/>
        <v>51.3</v>
      </c>
      <c r="DP7" s="52">
        <f t="shared" si="17"/>
        <v>164.4</v>
      </c>
      <c r="DQ7" s="52">
        <f t="shared" si="17"/>
        <v>161.5</v>
      </c>
      <c r="DR7" s="52">
        <f t="shared" si="17"/>
        <v>156.5</v>
      </c>
      <c r="DS7" s="52">
        <f t="shared" si="17"/>
        <v>131</v>
      </c>
      <c r="DT7" s="52">
        <f t="shared" si="17"/>
        <v>136.80000000000001</v>
      </c>
      <c r="DU7" s="49"/>
    </row>
    <row r="8" spans="1:125" s="54" customFormat="1" x14ac:dyDescent="0.2">
      <c r="A8" s="37"/>
      <c r="B8" s="55">
        <v>2021</v>
      </c>
      <c r="C8" s="55">
        <v>370002</v>
      </c>
      <c r="D8" s="55">
        <v>47</v>
      </c>
      <c r="E8" s="55">
        <v>14</v>
      </c>
      <c r="F8" s="55">
        <v>0</v>
      </c>
      <c r="G8" s="55">
        <v>1</v>
      </c>
      <c r="H8" s="55" t="s">
        <v>107</v>
      </c>
      <c r="I8" s="55" t="s">
        <v>108</v>
      </c>
      <c r="J8" s="55" t="s">
        <v>109</v>
      </c>
      <c r="K8" s="55" t="s">
        <v>110</v>
      </c>
      <c r="L8" s="55" t="s">
        <v>111</v>
      </c>
      <c r="M8" s="55" t="s">
        <v>112</v>
      </c>
      <c r="N8" s="55" t="s">
        <v>113</v>
      </c>
      <c r="O8" s="56" t="s">
        <v>114</v>
      </c>
      <c r="P8" s="57" t="s">
        <v>115</v>
      </c>
      <c r="Q8" s="57" t="s">
        <v>116</v>
      </c>
      <c r="R8" s="58">
        <v>28</v>
      </c>
      <c r="S8" s="57" t="s">
        <v>117</v>
      </c>
      <c r="T8" s="57" t="s">
        <v>118</v>
      </c>
      <c r="U8" s="58">
        <v>13568</v>
      </c>
      <c r="V8" s="58">
        <v>339</v>
      </c>
      <c r="W8" s="58">
        <v>240</v>
      </c>
      <c r="X8" s="57" t="s">
        <v>119</v>
      </c>
      <c r="Y8" s="59">
        <v>161.30000000000001</v>
      </c>
      <c r="Z8" s="59">
        <v>141.1</v>
      </c>
      <c r="AA8" s="59">
        <v>98.2</v>
      </c>
      <c r="AB8" s="59">
        <v>104.3</v>
      </c>
      <c r="AC8" s="59">
        <v>104.8</v>
      </c>
      <c r="AD8" s="59">
        <v>132.1</v>
      </c>
      <c r="AE8" s="59">
        <v>150.30000000000001</v>
      </c>
      <c r="AF8" s="59">
        <v>136.1</v>
      </c>
      <c r="AG8" s="59">
        <v>127.8</v>
      </c>
      <c r="AH8" s="59">
        <v>146.5</v>
      </c>
      <c r="AI8" s="56">
        <v>236.1</v>
      </c>
      <c r="AJ8" s="59">
        <v>2.2999999999999998</v>
      </c>
      <c r="AK8" s="59">
        <v>1.9</v>
      </c>
      <c r="AL8" s="59">
        <v>1.1000000000000001</v>
      </c>
      <c r="AM8" s="59">
        <v>1.1000000000000001</v>
      </c>
      <c r="AN8" s="59">
        <v>1.2</v>
      </c>
      <c r="AO8" s="59">
        <v>5.2</v>
      </c>
      <c r="AP8" s="59">
        <v>3.8</v>
      </c>
      <c r="AQ8" s="59">
        <v>4.0999999999999996</v>
      </c>
      <c r="AR8" s="59">
        <v>6.6</v>
      </c>
      <c r="AS8" s="59">
        <v>5.5</v>
      </c>
      <c r="AT8" s="56">
        <v>5.2</v>
      </c>
      <c r="AU8" s="60">
        <v>10</v>
      </c>
      <c r="AV8" s="60">
        <v>10</v>
      </c>
      <c r="AW8" s="60">
        <v>8</v>
      </c>
      <c r="AX8" s="60">
        <v>8</v>
      </c>
      <c r="AY8" s="60">
        <v>3</v>
      </c>
      <c r="AZ8" s="60">
        <v>44</v>
      </c>
      <c r="BA8" s="60">
        <v>45</v>
      </c>
      <c r="BB8" s="60">
        <v>45</v>
      </c>
      <c r="BC8" s="60">
        <v>67</v>
      </c>
      <c r="BD8" s="60">
        <v>56</v>
      </c>
      <c r="BE8" s="60">
        <v>3111</v>
      </c>
      <c r="BF8" s="59">
        <v>37.1</v>
      </c>
      <c r="BG8" s="59">
        <v>28</v>
      </c>
      <c r="BH8" s="59">
        <v>-4.4000000000000004</v>
      </c>
      <c r="BI8" s="59">
        <v>3.2</v>
      </c>
      <c r="BJ8" s="59">
        <v>3.5</v>
      </c>
      <c r="BK8" s="59">
        <v>6.5</v>
      </c>
      <c r="BL8" s="59">
        <v>-0.1</v>
      </c>
      <c r="BM8" s="59">
        <v>-9.8000000000000007</v>
      </c>
      <c r="BN8" s="59">
        <v>-25.9</v>
      </c>
      <c r="BO8" s="59">
        <v>-24.6</v>
      </c>
      <c r="BP8" s="56">
        <v>0.8</v>
      </c>
      <c r="BQ8" s="60">
        <v>25889</v>
      </c>
      <c r="BR8" s="60">
        <v>16075</v>
      </c>
      <c r="BS8" s="60">
        <v>-1658</v>
      </c>
      <c r="BT8" s="61">
        <v>1397</v>
      </c>
      <c r="BU8" s="61">
        <v>1512</v>
      </c>
      <c r="BV8" s="60">
        <v>17384</v>
      </c>
      <c r="BW8" s="60">
        <v>16973</v>
      </c>
      <c r="BX8" s="60">
        <v>5206</v>
      </c>
      <c r="BY8" s="60">
        <v>2220</v>
      </c>
      <c r="BZ8" s="60">
        <v>3097</v>
      </c>
      <c r="CA8" s="58">
        <v>10906</v>
      </c>
      <c r="CB8" s="59" t="s">
        <v>111</v>
      </c>
      <c r="CC8" s="59" t="s">
        <v>111</v>
      </c>
      <c r="CD8" s="59" t="s">
        <v>111</v>
      </c>
      <c r="CE8" s="59" t="s">
        <v>111</v>
      </c>
      <c r="CF8" s="59" t="s">
        <v>111</v>
      </c>
      <c r="CG8" s="59" t="s">
        <v>111</v>
      </c>
      <c r="CH8" s="59" t="s">
        <v>111</v>
      </c>
      <c r="CI8" s="59" t="s">
        <v>111</v>
      </c>
      <c r="CJ8" s="59" t="s">
        <v>111</v>
      </c>
      <c r="CK8" s="59" t="s">
        <v>111</v>
      </c>
      <c r="CL8" s="56" t="s">
        <v>111</v>
      </c>
      <c r="CM8" s="58">
        <v>0</v>
      </c>
      <c r="CN8" s="58">
        <v>0</v>
      </c>
      <c r="CO8" s="59" t="s">
        <v>111</v>
      </c>
      <c r="CP8" s="59" t="s">
        <v>111</v>
      </c>
      <c r="CQ8" s="59" t="s">
        <v>111</v>
      </c>
      <c r="CR8" s="59" t="s">
        <v>111</v>
      </c>
      <c r="CS8" s="59" t="s">
        <v>111</v>
      </c>
      <c r="CT8" s="59" t="s">
        <v>111</v>
      </c>
      <c r="CU8" s="59" t="s">
        <v>111</v>
      </c>
      <c r="CV8" s="59" t="s">
        <v>111</v>
      </c>
      <c r="CW8" s="59" t="s">
        <v>111</v>
      </c>
      <c r="CX8" s="59" t="s">
        <v>111</v>
      </c>
      <c r="CY8" s="56" t="s">
        <v>111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135.30000000000001</v>
      </c>
      <c r="DF8" s="59">
        <v>108.2</v>
      </c>
      <c r="DG8" s="59">
        <v>117.1</v>
      </c>
      <c r="DH8" s="59">
        <v>145.19999999999999</v>
      </c>
      <c r="DI8" s="59">
        <v>219.9</v>
      </c>
      <c r="DJ8" s="56">
        <v>99.8</v>
      </c>
      <c r="DK8" s="59">
        <v>81.7</v>
      </c>
      <c r="DL8" s="59">
        <v>67</v>
      </c>
      <c r="DM8" s="59">
        <v>66.400000000000006</v>
      </c>
      <c r="DN8" s="59">
        <v>49.6</v>
      </c>
      <c r="DO8" s="59">
        <v>51.3</v>
      </c>
      <c r="DP8" s="59">
        <v>164.4</v>
      </c>
      <c r="DQ8" s="59">
        <v>161.5</v>
      </c>
      <c r="DR8" s="59">
        <v>156.5</v>
      </c>
      <c r="DS8" s="59">
        <v>131</v>
      </c>
      <c r="DT8" s="59">
        <v>136.80000000000001</v>
      </c>
      <c r="DU8" s="56">
        <v>178.5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120</v>
      </c>
      <c r="C10" s="64" t="s">
        <v>121</v>
      </c>
      <c r="D10" s="64" t="s">
        <v>122</v>
      </c>
      <c r="E10" s="64" t="s">
        <v>123</v>
      </c>
      <c r="F10" s="64" t="s">
        <v>124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SG13710のC20-1683</cp:lastModifiedBy>
  <cp:lastPrinted>2023-01-26T09:57:35Z</cp:lastPrinted>
  <dcterms:created xsi:type="dcterms:W3CDTF">2022-12-09T03:30:52Z</dcterms:created>
  <dcterms:modified xsi:type="dcterms:W3CDTF">2023-01-26T09:57:39Z</dcterms:modified>
  <cp:category/>
</cp:coreProperties>
</file>