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0_本部_財務課\31.経営比較分析\R4\04_回答\"/>
    </mc:Choice>
  </mc:AlternateContent>
  <workbookProtection workbookAlgorithmName="SHA-512" workbookHashValue="yTxv+IUFYk++Wa+AGnXBlw8JjDBR5RbeSvQrCbfLCtfwL++/Zx+7s05Z7e4uBAFcvsZgrzn04t8zbRWrV/A8wQ==" workbookSaltValue="5WnAdV0fseECpyvE+4RpXA==" workbookSpinCount="100000" lockStructure="1"/>
  <bookViews>
    <workbookView xWindow="0" yWindow="0" windowWidth="18555" windowHeight="888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<sst xmlns="http://schemas.openxmlformats.org/spreadsheetml/2006/main" count="284" uniqueCount="109">
  <si>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</si>
  <si>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</si>
  <si>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</si>
  <si>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</si>
  <si>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</si>
  <si>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</si>
  <si>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</si>
  <si>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</si>
  <si>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</si>
  <si>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</si>
  <si>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</si>
  <si>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</si>
  <si>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</si>
  <si>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</si>
  <si>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</si>
  <si>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</si>
  <si>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</si>
  <si>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</si>
  <si>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</si>
  <si>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</si>
  <si>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</si>
  <si>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</si>
  <si>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</si>
  <si>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</si>
  <si>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</si>
  <si>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</si>
  <si>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</si>
  <si>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</si>
  <si>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</si>
  <si>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</si>
  <si>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</si>
  <si>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</si>
  <si>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</si>
  <si>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</si>
  <si>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</si>
  <si>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</si>
  <si>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</si>
  <si>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</si>
  <si>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</si>
  <si>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</si>
  <si>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</si>
  <si>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</si>
  <si>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</si>
  <si>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</si>
  <si>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</si>
  <si>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</si>
  <si>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</si>
  <si>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</si>
  <si>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</si>
  <si>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</si>
  <si>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</si>
  <si>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</si>
  <si>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</si>
  <si>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</si>
  <si>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</si>
  <si>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</si>
  <si>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</si>
  <si>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</si>
  <si>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</si>
  <si>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</si>
  <si>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</si>
  <si>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</si>
  <si>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</si>
  <si>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</si>
  <si>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</si>
  <si>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</si>
  <si>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</si>
  <si>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</si>
  <si>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</si>
  <si>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</si>
  <si>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</si>
  <si>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</si>
  <si>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</si>
  <si>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</si>
  <si>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</si>
  <si>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</si>
  <si>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</si>
  <si>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</si>
  <si>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</si>
  <si>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</si>
  <si>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</si>
  <si>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</si>
  <si>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</si>
  <si>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</si>
  <si>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</si>
  <si>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</si>
  <si>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</si>
  <si>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</si>
  <si>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</si>
  <si>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</si>
  <si>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378887</t>
  </si>
  <si>
    <t>46</t>
  </si>
  <si>
    <t>02</t>
  </si>
  <si>
    <t>0</t>
  </si>
  <si>
    <t>000</t>
  </si>
  <si>
    <t>香川県　香川県広域水道企業団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</si>
  <si>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</si>
  <si>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</si>
  <si>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</si>
  <si>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</si>
  <si>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</si>
  <si>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</si>
  <si>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</si>
  <si>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</si>
  <si>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</si>
  <si>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</si>
  <si>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①有形固定資産減価償却率は類似団体平均値と大きな差はない。
　②管路経年化率、③管路更新率は類似団体平均値を上回っている。</t>
  </si>
  <si>
    <r>
      <t>　令和</t>
    </r>
    <r>
      <rPr>
        <sz val="11"/>
        <color rgb="FF002060"/>
        <rFont val="ＭＳ ゴシック"/>
        <family val="3"/>
        <charset val="128"/>
      </rPr>
      <t>３</t>
    </r>
    <r>
      <rPr>
        <sz val="11"/>
        <color theme="1"/>
        <rFont val="ＭＳ ゴシック"/>
        <family val="3"/>
        <charset val="128"/>
      </rPr>
      <t>年度は、企業団の</t>
    </r>
    <r>
      <rPr>
        <sz val="11"/>
        <color rgb="FF00206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か年目となる決算であり、指標を見るに、大きな課題は見受けられない。次年度以降も広域化のメリットを最大限に生かすために、業務の効率化・統一化、危機管理対策、施設の統廃合、更新・耐震化の施設整備などを着実に実施し、経営の健全化・効率化に取り組み、各種指標の推移についても留意していく。</t>
    </r>
    <phoneticPr fontId="5"/>
  </si>
  <si>
    <t>　①経常収支比率、⑤料金回収率はともに100%を超えており、単年度収支は黒字であり給水費用は給水収益で賄われている。
　③流動比率は類似団体平均値を上回りかつ100%を超えており、1年以内に支払う債務に対する支払能力は十分に有している。
　④企業債残高対給水収益比率は類似団体平均値を下回っている。
　⑥給水原価は類似団体平均値と大きな差はない。
　⑦施設利用率、⑧契約率はともに類似団体平均値を下回っている。</t>
    <rPh sb="74" eb="76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</si>
</sst>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00206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61.73</c:v>
                </c:pt>
                <c:pt idx="2">
                  <c:v>61.06</c:v>
                </c:pt>
                <c:pt idx="3">
                  <c:v>60.89</c:v>
                </c:pt>
                <c:pt idx="4">
                  <c:v>61.24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1-4709-AC31-AB103CBE2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1-4709-AC31-AB103CBE2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68.650000000000006</c:v>
                </c:pt>
                <c:pt idx="2">
                  <c:v>68.650000000000006</c:v>
                </c:pt>
                <c:pt idx="3">
                  <c:v>68.650000000000006</c:v>
                </c:pt>
                <c:pt idx="4">
                  <c:v>77.62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C-4F0B-9CBF-090A4593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F0B-9CBF-090A4593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0.55000000000000004</c:v>
                </c:pt>
                <c:pt idx="4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366-80A4-AC6D661F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B-4366-80A4-AC6D661F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454.14</c:v>
                </c:pt>
                <c:pt idx="2">
                  <c:v>299.24</c:v>
                </c:pt>
                <c:pt idx="3">
                  <c:v>568.94000000000005</c:v>
                </c:pt>
                <c:pt idx="4">
                  <c:v>724.43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5-4E11-BEC3-CEACC030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5-4E11-BEC3-CEACC030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117.86</c:v>
                </c:pt>
                <c:pt idx="2">
                  <c:v>149.63</c:v>
                </c:pt>
                <c:pt idx="3">
                  <c:v>164.86</c:v>
                </c:pt>
                <c:pt idx="4">
                  <c:v>166.97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A-4290-8A38-7C4110EFC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A-4290-8A38-7C4110EFC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127.6</c:v>
                </c:pt>
                <c:pt idx="2">
                  <c:v>135.08000000000001</c:v>
                </c:pt>
                <c:pt idx="3">
                  <c:v>123.06</c:v>
                </c:pt>
                <c:pt idx="4">
                  <c:v>117.67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7-41BA-92C1-3F6598FB6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7-41BA-92C1-3F6598FB6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26.89</c:v>
                </c:pt>
                <c:pt idx="2">
                  <c:v>25.31</c:v>
                </c:pt>
                <c:pt idx="3">
                  <c:v>27.76</c:v>
                </c:pt>
                <c:pt idx="4">
                  <c:v>29.11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4-42DF-A51B-F7D0EF2F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4-42DF-A51B-F7D0EF2F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32.69</c:v>
                </c:pt>
                <c:pt idx="2">
                  <c:v>31.95</c:v>
                </c:pt>
                <c:pt idx="3">
                  <c:v>29.91</c:v>
                </c:pt>
                <c:pt idx="4">
                  <c:v>32.64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7-41B1-8AC0-652072FA9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7-41B1-8AC0-652072FA9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38.96</c:v>
                </c:pt>
                <c:pt idx="2">
                  <c:v>38.96</c:v>
                </c:pt>
                <c:pt idx="3">
                  <c:v>38.770000000000003</c:v>
                </c:pt>
                <c:pt idx="4">
                  <c:v>37.770000000000003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5-42B7-8FDF-ECD00D72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5-42B7-8FDF-ECD00D72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021-BCE8-38B68163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C-4021-BCE8-38B68163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126.41</c:v>
                </c:pt>
                <c:pt idx="2">
                  <c:v>133.32</c:v>
                </c:pt>
                <c:pt idx="3">
                  <c:v>122.12</c:v>
                </c:pt>
                <c:pt idx="4">
                  <c:v>116.88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1-4730-8558-8F092590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1-4730-8558-8F092590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>
      <c r="A5" s="2"/>
      <c r="B5" s="139" t="str">
        <f>データ!H7</f>
        <v>香川県　香川県広域水道企業団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150000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48953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74.2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40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56656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51" t="s">
        <v>108</v>
      </c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3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51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3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51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3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51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3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51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3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51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3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51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3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51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3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51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3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51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3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51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3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51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3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51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3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51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3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51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3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51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3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 t="str">
        <f>データ!T6</f>
        <v>-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126.41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133.32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122.12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116.88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 t="str">
        <f>データ!AE6</f>
        <v>-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 t="str">
        <f>データ!AP6</f>
        <v>-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454.14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299.24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568.94000000000005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724.43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 t="str">
        <f>データ!BA6</f>
        <v>-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117.86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149.63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164.86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166.97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51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3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 t="str">
        <f>データ!Y6</f>
        <v>-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116.96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117.47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115.38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113.53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 t="str">
        <f>データ!AJ6</f>
        <v>-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50.25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51.91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53.86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75.17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 t="str">
        <f>データ!AU6</f>
        <v>-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655.75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578.19000000000005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638.35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521.36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 t="str">
        <f>データ!BF6</f>
        <v>-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193.85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204.31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214.2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242.32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51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3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51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3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51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3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51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3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51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3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51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3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51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3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51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3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51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3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51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3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51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3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51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3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54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6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106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 t="str">
        <f>データ!BL6</f>
        <v>-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127.6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135.08000000000001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123.06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117.67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 t="str">
        <f>データ!BW6</f>
        <v>-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26.89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25.31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27.76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29.11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 t="str">
        <f>データ!CH6</f>
        <v>-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32.69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31.95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29.91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32.64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 t="str">
        <f>データ!CS6</f>
        <v>-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38.96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38.96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38.770000000000003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37.770000000000003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 t="str">
        <f>データ!BQ6</f>
        <v>-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105.06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106.98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103.06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100.74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 t="str">
        <f>データ!CB6</f>
        <v>-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26.84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26.08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26.92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27.33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 t="str">
        <f>データ!CM6</f>
        <v>-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40.89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41.59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40.29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40.409999999999997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 t="str">
        <f>データ!CX6</f>
        <v>-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61.76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62.75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61.99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62.26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107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H29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H30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R01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R02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R03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H29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H30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R01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R02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R03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H29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H30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R01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R02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R03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 t="str">
        <f>データ!DD6</f>
        <v>-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61.73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61.06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60.89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61.24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 t="str">
        <f>データ!DO6</f>
        <v>-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68.650000000000006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68.650000000000006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68.650000000000006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77.62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 t="str">
        <f>データ!DZ6</f>
        <v>-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0.55000000000000004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0.57999999999999996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 t="str">
        <f>データ!DI6</f>
        <v>-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57.11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57.57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57.63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58.13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 t="str">
        <f>データ!DT6</f>
        <v>-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51.87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52.33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52.35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53.69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 t="str">
        <f>データ!EE6</f>
        <v>-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0.28000000000000003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0.77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37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38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【76.67】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【60.20】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【48.27】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ZmIcJuQcrrUPSoZG+Kzvsw/9p/as+GNzlFRY/YMEYdZPvBF8DZTehfICH1xfPn+N1fd47msEpj4tHD0fsayhEQ==" saltValue="3sp3f1WqT1B+VYT3sHCq2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J17:DU29"/>
    <mergeCell ref="ED17:IO29"/>
    <mergeCell ref="IX17:NI29"/>
    <mergeCell ref="NR17:SC29"/>
    <mergeCell ref="L31:W31"/>
    <mergeCell ref="X31:AQ31"/>
    <mergeCell ref="SM16:TA45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SM48:TA65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SM68:TA85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39</v>
      </c>
    </row>
    <row r="2" spans="1:140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46" t="s">
        <v>48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50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>
      <c r="A4" s="28" t="s">
        <v>51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52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53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54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55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56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57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58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59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60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62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 t="str">
        <f t="shared" ref="T6:CE6" si="3">T7</f>
        <v>-</v>
      </c>
      <c r="U6" s="35">
        <f>U7</f>
        <v>126.41</v>
      </c>
      <c r="V6" s="35">
        <f>V7</f>
        <v>133.32</v>
      </c>
      <c r="W6" s="35">
        <f>W7</f>
        <v>122.12</v>
      </c>
      <c r="X6" s="35">
        <f t="shared" si="3"/>
        <v>116.88</v>
      </c>
      <c r="Y6" s="35" t="str">
        <f t="shared" si="3"/>
        <v>-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 t="str">
        <f t="shared" si="3"/>
        <v>-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 t="str">
        <f t="shared" si="3"/>
        <v>-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 t="str">
        <f t="shared" si="3"/>
        <v>-</v>
      </c>
      <c r="AQ6" s="35">
        <f>AQ7</f>
        <v>454.14</v>
      </c>
      <c r="AR6" s="35">
        <f>AR7</f>
        <v>299.24</v>
      </c>
      <c r="AS6" s="35">
        <f>AS7</f>
        <v>568.94000000000005</v>
      </c>
      <c r="AT6" s="35">
        <f t="shared" si="3"/>
        <v>724.43</v>
      </c>
      <c r="AU6" s="35" t="str">
        <f t="shared" si="3"/>
        <v>-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 t="str">
        <f t="shared" si="3"/>
        <v>-</v>
      </c>
      <c r="BB6" s="35">
        <f>BB7</f>
        <v>117.86</v>
      </c>
      <c r="BC6" s="35">
        <f>BC7</f>
        <v>149.63</v>
      </c>
      <c r="BD6" s="35">
        <f>BD7</f>
        <v>164.86</v>
      </c>
      <c r="BE6" s="35">
        <f t="shared" si="3"/>
        <v>166.97</v>
      </c>
      <c r="BF6" s="35" t="str">
        <f t="shared" si="3"/>
        <v>-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 t="str">
        <f t="shared" si="3"/>
        <v>-</v>
      </c>
      <c r="BM6" s="35">
        <f>BM7</f>
        <v>127.6</v>
      </c>
      <c r="BN6" s="35">
        <f>BN7</f>
        <v>135.08000000000001</v>
      </c>
      <c r="BO6" s="35">
        <f>BO7</f>
        <v>123.06</v>
      </c>
      <c r="BP6" s="35">
        <f t="shared" si="3"/>
        <v>117.67</v>
      </c>
      <c r="BQ6" s="35" t="str">
        <f t="shared" si="3"/>
        <v>-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 t="str">
        <f t="shared" si="3"/>
        <v>-</v>
      </c>
      <c r="BX6" s="35">
        <f>BX7</f>
        <v>26.89</v>
      </c>
      <c r="BY6" s="35">
        <f>BY7</f>
        <v>25.31</v>
      </c>
      <c r="BZ6" s="35">
        <f>BZ7</f>
        <v>27.76</v>
      </c>
      <c r="CA6" s="35">
        <f t="shared" si="3"/>
        <v>29.11</v>
      </c>
      <c r="CB6" s="35" t="str">
        <f t="shared" si="3"/>
        <v>-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 t="str">
        <f t="shared" ref="CH6:CQ6" si="5">CH7</f>
        <v>-</v>
      </c>
      <c r="CI6" s="35">
        <f>CI7</f>
        <v>32.69</v>
      </c>
      <c r="CJ6" s="35">
        <f>CJ7</f>
        <v>31.95</v>
      </c>
      <c r="CK6" s="35">
        <f>CK7</f>
        <v>29.91</v>
      </c>
      <c r="CL6" s="35">
        <f t="shared" si="5"/>
        <v>32.64</v>
      </c>
      <c r="CM6" s="35" t="str">
        <f t="shared" si="5"/>
        <v>-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 t="str">
        <f t="shared" ref="CS6:DB6" si="6">CS7</f>
        <v>-</v>
      </c>
      <c r="CT6" s="35">
        <f>CT7</f>
        <v>38.96</v>
      </c>
      <c r="CU6" s="35">
        <f>CU7</f>
        <v>38.96</v>
      </c>
      <c r="CV6" s="35">
        <f>CV7</f>
        <v>38.770000000000003</v>
      </c>
      <c r="CW6" s="35">
        <f t="shared" si="6"/>
        <v>37.770000000000003</v>
      </c>
      <c r="CX6" s="35" t="str">
        <f t="shared" si="6"/>
        <v>-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 t="str">
        <f t="shared" ref="DD6:DM6" si="7">DD7</f>
        <v>-</v>
      </c>
      <c r="DE6" s="35">
        <f>DE7</f>
        <v>61.73</v>
      </c>
      <c r="DF6" s="35">
        <f>DF7</f>
        <v>61.06</v>
      </c>
      <c r="DG6" s="35">
        <f>DG7</f>
        <v>60.89</v>
      </c>
      <c r="DH6" s="35">
        <f t="shared" si="7"/>
        <v>61.24</v>
      </c>
      <c r="DI6" s="35" t="str">
        <f t="shared" si="7"/>
        <v>-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 t="str">
        <f t="shared" ref="DO6:DX6" si="8">DO7</f>
        <v>-</v>
      </c>
      <c r="DP6" s="35">
        <f>DP7</f>
        <v>68.650000000000006</v>
      </c>
      <c r="DQ6" s="35">
        <f>DQ7</f>
        <v>68.650000000000006</v>
      </c>
      <c r="DR6" s="35">
        <f>DR7</f>
        <v>68.650000000000006</v>
      </c>
      <c r="DS6" s="35">
        <f t="shared" si="8"/>
        <v>77.62</v>
      </c>
      <c r="DT6" s="35" t="str">
        <f t="shared" si="8"/>
        <v>-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 t="str">
        <f t="shared" ref="DZ6:EI6" si="9">DZ7</f>
        <v>-</v>
      </c>
      <c r="EA6" s="35">
        <f>EA7</f>
        <v>0</v>
      </c>
      <c r="EB6" s="35">
        <f>EB7</f>
        <v>0</v>
      </c>
      <c r="EC6" s="35">
        <f>EC7</f>
        <v>0.55000000000000004</v>
      </c>
      <c r="ED6" s="35">
        <f t="shared" si="9"/>
        <v>0.57999999999999996</v>
      </c>
      <c r="EE6" s="35" t="str">
        <f t="shared" si="9"/>
        <v>-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150000</v>
      </c>
      <c r="L7" s="37" t="s">
        <v>98</v>
      </c>
      <c r="M7" s="38">
        <v>1</v>
      </c>
      <c r="N7" s="38">
        <v>48953</v>
      </c>
      <c r="O7" s="39" t="s">
        <v>99</v>
      </c>
      <c r="P7" s="39">
        <v>74.2</v>
      </c>
      <c r="Q7" s="38">
        <v>40</v>
      </c>
      <c r="R7" s="38">
        <v>56656</v>
      </c>
      <c r="S7" s="37" t="s">
        <v>100</v>
      </c>
      <c r="T7" s="40" t="s">
        <v>99</v>
      </c>
      <c r="U7" s="40">
        <v>126.41</v>
      </c>
      <c r="V7" s="40">
        <v>133.32</v>
      </c>
      <c r="W7" s="40">
        <v>122.12</v>
      </c>
      <c r="X7" s="40">
        <v>116.88</v>
      </c>
      <c r="Y7" s="40" t="s">
        <v>99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 t="s">
        <v>99</v>
      </c>
      <c r="AF7" s="40">
        <v>0</v>
      </c>
      <c r="AG7" s="40">
        <v>0</v>
      </c>
      <c r="AH7" s="40">
        <v>0</v>
      </c>
      <c r="AI7" s="40">
        <v>0</v>
      </c>
      <c r="AJ7" s="40" t="s">
        <v>99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 t="s">
        <v>99</v>
      </c>
      <c r="AQ7" s="40">
        <v>454.14</v>
      </c>
      <c r="AR7" s="40">
        <v>299.24</v>
      </c>
      <c r="AS7" s="40">
        <v>568.94000000000005</v>
      </c>
      <c r="AT7" s="40">
        <v>724.43</v>
      </c>
      <c r="AU7" s="40" t="s">
        <v>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 t="s">
        <v>99</v>
      </c>
      <c r="BB7" s="40">
        <v>117.86</v>
      </c>
      <c r="BC7" s="40">
        <v>149.63</v>
      </c>
      <c r="BD7" s="40">
        <v>164.86</v>
      </c>
      <c r="BE7" s="40">
        <v>166.97</v>
      </c>
      <c r="BF7" s="40" t="s">
        <v>99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 t="s">
        <v>99</v>
      </c>
      <c r="BM7" s="40">
        <v>127.6</v>
      </c>
      <c r="BN7" s="40">
        <v>135.08000000000001</v>
      </c>
      <c r="BO7" s="40">
        <v>123.06</v>
      </c>
      <c r="BP7" s="40">
        <v>117.67</v>
      </c>
      <c r="BQ7" s="40" t="s">
        <v>99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 t="s">
        <v>99</v>
      </c>
      <c r="BX7" s="40">
        <v>26.89</v>
      </c>
      <c r="BY7" s="40">
        <v>25.31</v>
      </c>
      <c r="BZ7" s="40">
        <v>27.76</v>
      </c>
      <c r="CA7" s="40">
        <v>29.11</v>
      </c>
      <c r="CB7" s="40" t="s">
        <v>99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 t="s">
        <v>99</v>
      </c>
      <c r="CI7" s="40">
        <v>32.69</v>
      </c>
      <c r="CJ7" s="40">
        <v>31.95</v>
      </c>
      <c r="CK7" s="40">
        <v>29.91</v>
      </c>
      <c r="CL7" s="40">
        <v>32.64</v>
      </c>
      <c r="CM7" s="40" t="s">
        <v>99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 t="s">
        <v>99</v>
      </c>
      <c r="CT7" s="40">
        <v>38.96</v>
      </c>
      <c r="CU7" s="40">
        <v>38.96</v>
      </c>
      <c r="CV7" s="40">
        <v>38.770000000000003</v>
      </c>
      <c r="CW7" s="40">
        <v>37.770000000000003</v>
      </c>
      <c r="CX7" s="40" t="s">
        <v>99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 t="s">
        <v>99</v>
      </c>
      <c r="DE7" s="40">
        <v>61.73</v>
      </c>
      <c r="DF7" s="40">
        <v>61.06</v>
      </c>
      <c r="DG7" s="40">
        <v>60.89</v>
      </c>
      <c r="DH7" s="40">
        <v>61.24</v>
      </c>
      <c r="DI7" s="40" t="s">
        <v>99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 t="s">
        <v>99</v>
      </c>
      <c r="DP7" s="40">
        <v>68.650000000000006</v>
      </c>
      <c r="DQ7" s="40">
        <v>68.650000000000006</v>
      </c>
      <c r="DR7" s="40">
        <v>68.650000000000006</v>
      </c>
      <c r="DS7" s="40">
        <v>77.62</v>
      </c>
      <c r="DT7" s="40" t="s">
        <v>99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 t="s">
        <v>99</v>
      </c>
      <c r="EA7" s="40">
        <v>0</v>
      </c>
      <c r="EB7" s="40">
        <v>0</v>
      </c>
      <c r="EC7" s="40">
        <v>0.55000000000000004</v>
      </c>
      <c r="ED7" s="40">
        <v>0.57999999999999996</v>
      </c>
      <c r="EE7" s="40" t="s">
        <v>99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42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>
      <c r="T11" s="47" t="s">
        <v>23</v>
      </c>
      <c r="U11" s="48" t="e">
        <f>IF(T6="-",NA(),T6)</f>
        <v>#N/A</v>
      </c>
      <c r="V11" s="48">
        <f>IF(U6="-",NA(),U6)</f>
        <v>126.41</v>
      </c>
      <c r="W11" s="48">
        <f>IF(V6="-",NA(),V6)</f>
        <v>133.32</v>
      </c>
      <c r="X11" s="48">
        <f>IF(W6="-",NA(),W6)</f>
        <v>122.12</v>
      </c>
      <c r="Y11" s="48">
        <f>IF(X6="-",NA(),X6)</f>
        <v>116.88</v>
      </c>
      <c r="AE11" s="47" t="s">
        <v>23</v>
      </c>
      <c r="AF11" s="48" t="e">
        <f>IF(AE6="-",NA(),AE6)</f>
        <v>#N/A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 t="e">
        <f>IF(AP6="-",NA(),AP6)</f>
        <v>#N/A</v>
      </c>
      <c r="AR11" s="48">
        <f>IF(AQ6="-",NA(),AQ6)</f>
        <v>454.14</v>
      </c>
      <c r="AS11" s="48">
        <f>IF(AR6="-",NA(),AR6)</f>
        <v>299.24</v>
      </c>
      <c r="AT11" s="48">
        <f>IF(AS6="-",NA(),AS6)</f>
        <v>568.94000000000005</v>
      </c>
      <c r="AU11" s="48">
        <f>IF(AT6="-",NA(),AT6)</f>
        <v>724.43</v>
      </c>
      <c r="BA11" s="47" t="s">
        <v>23</v>
      </c>
      <c r="BB11" s="48" t="e">
        <f>IF(BA6="-",NA(),BA6)</f>
        <v>#N/A</v>
      </c>
      <c r="BC11" s="48">
        <f>IF(BB6="-",NA(),BB6)</f>
        <v>117.86</v>
      </c>
      <c r="BD11" s="48">
        <f>IF(BC6="-",NA(),BC6)</f>
        <v>149.63</v>
      </c>
      <c r="BE11" s="48">
        <f>IF(BD6="-",NA(),BD6)</f>
        <v>164.86</v>
      </c>
      <c r="BF11" s="48">
        <f>IF(BE6="-",NA(),BE6)</f>
        <v>166.97</v>
      </c>
      <c r="BL11" s="47" t="s">
        <v>23</v>
      </c>
      <c r="BM11" s="48" t="e">
        <f>IF(BL6="-",NA(),BL6)</f>
        <v>#N/A</v>
      </c>
      <c r="BN11" s="48">
        <f>IF(BM6="-",NA(),BM6)</f>
        <v>127.6</v>
      </c>
      <c r="BO11" s="48">
        <f>IF(BN6="-",NA(),BN6)</f>
        <v>135.08000000000001</v>
      </c>
      <c r="BP11" s="48">
        <f>IF(BO6="-",NA(),BO6)</f>
        <v>123.06</v>
      </c>
      <c r="BQ11" s="48">
        <f>IF(BP6="-",NA(),BP6)</f>
        <v>117.67</v>
      </c>
      <c r="BW11" s="47" t="s">
        <v>23</v>
      </c>
      <c r="BX11" s="48" t="e">
        <f>IF(BW6="-",NA(),BW6)</f>
        <v>#N/A</v>
      </c>
      <c r="BY11" s="48">
        <f>IF(BX6="-",NA(),BX6)</f>
        <v>26.89</v>
      </c>
      <c r="BZ11" s="48">
        <f>IF(BY6="-",NA(),BY6)</f>
        <v>25.31</v>
      </c>
      <c r="CA11" s="48">
        <f>IF(BZ6="-",NA(),BZ6)</f>
        <v>27.76</v>
      </c>
      <c r="CB11" s="48">
        <f>IF(CA6="-",NA(),CA6)</f>
        <v>29.11</v>
      </c>
      <c r="CH11" s="47" t="s">
        <v>23</v>
      </c>
      <c r="CI11" s="48" t="e">
        <f>IF(CH6="-",NA(),CH6)</f>
        <v>#N/A</v>
      </c>
      <c r="CJ11" s="48">
        <f>IF(CI6="-",NA(),CI6)</f>
        <v>32.69</v>
      </c>
      <c r="CK11" s="48">
        <f>IF(CJ6="-",NA(),CJ6)</f>
        <v>31.95</v>
      </c>
      <c r="CL11" s="48">
        <f>IF(CK6="-",NA(),CK6)</f>
        <v>29.91</v>
      </c>
      <c r="CM11" s="48">
        <f>IF(CL6="-",NA(),CL6)</f>
        <v>32.64</v>
      </c>
      <c r="CS11" s="47" t="s">
        <v>23</v>
      </c>
      <c r="CT11" s="48" t="e">
        <f>IF(CS6="-",NA(),CS6)</f>
        <v>#N/A</v>
      </c>
      <c r="CU11" s="48">
        <f>IF(CT6="-",NA(),CT6)</f>
        <v>38.96</v>
      </c>
      <c r="CV11" s="48">
        <f>IF(CU6="-",NA(),CU6)</f>
        <v>38.96</v>
      </c>
      <c r="CW11" s="48">
        <f>IF(CV6="-",NA(),CV6)</f>
        <v>38.770000000000003</v>
      </c>
      <c r="CX11" s="48">
        <f>IF(CW6="-",NA(),CW6)</f>
        <v>37.770000000000003</v>
      </c>
      <c r="DD11" s="47" t="s">
        <v>23</v>
      </c>
      <c r="DE11" s="48" t="e">
        <f>IF(DD6="-",NA(),DD6)</f>
        <v>#N/A</v>
      </c>
      <c r="DF11" s="48">
        <f>IF(DE6="-",NA(),DE6)</f>
        <v>61.73</v>
      </c>
      <c r="DG11" s="48">
        <f>IF(DF6="-",NA(),DF6)</f>
        <v>61.06</v>
      </c>
      <c r="DH11" s="48">
        <f>IF(DG6="-",NA(),DG6)</f>
        <v>60.89</v>
      </c>
      <c r="DI11" s="48">
        <f>IF(DH6="-",NA(),DH6)</f>
        <v>61.24</v>
      </c>
      <c r="DO11" s="47" t="s">
        <v>23</v>
      </c>
      <c r="DP11" s="48" t="e">
        <f>IF(DO6="-",NA(),DO6)</f>
        <v>#N/A</v>
      </c>
      <c r="DQ11" s="48">
        <f>IF(DP6="-",NA(),DP6)</f>
        <v>68.650000000000006</v>
      </c>
      <c r="DR11" s="48">
        <f>IF(DQ6="-",NA(),DQ6)</f>
        <v>68.650000000000006</v>
      </c>
      <c r="DS11" s="48">
        <f>IF(DR6="-",NA(),DR6)</f>
        <v>68.650000000000006</v>
      </c>
      <c r="DT11" s="48">
        <f>IF(DS6="-",NA(),DS6)</f>
        <v>77.62</v>
      </c>
      <c r="DZ11" s="47" t="s">
        <v>23</v>
      </c>
      <c r="EA11" s="48" t="e">
        <f>IF(DZ6="-",NA(),DZ6)</f>
        <v>#N/A</v>
      </c>
      <c r="EB11" s="48">
        <f>IF(EA6="-",NA(),EA6)</f>
        <v>0</v>
      </c>
      <c r="EC11" s="48">
        <f>IF(EB6="-",NA(),EB6)</f>
        <v>0</v>
      </c>
      <c r="ED11" s="48">
        <f>IF(EC6="-",NA(),EC6)</f>
        <v>0.55000000000000004</v>
      </c>
      <c r="EE11" s="48">
        <f>IF(ED6="-",NA(),ED6)</f>
        <v>0.57999999999999996</v>
      </c>
    </row>
    <row r="12" spans="1:140">
      <c r="T12" s="47" t="s">
        <v>24</v>
      </c>
      <c r="U12" s="48" t="e">
        <f>IF(Y6="-",NA(),Y6)</f>
        <v>#N/A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 t="e">
        <f>IF(AJ6="-",NA(),AJ6)</f>
        <v>#N/A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 t="e">
        <f>IF(AU6="-",NA(),AU6)</f>
        <v>#N/A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 t="e">
        <f>IF(BF6="-",NA(),BF6)</f>
        <v>#N/A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 t="e">
        <f>IF(BQ6="-",NA(),BQ6)</f>
        <v>#N/A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 t="e">
        <f>IF(CB6="-",NA(),CB6)</f>
        <v>#N/A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 t="e">
        <f>IF(CM6="-",NA(),CM6)</f>
        <v>#N/A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 t="e">
        <f>IF(CX6="-",NA(),CX6)</f>
        <v>#N/A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 t="e">
        <f>IF(DI6="-",NA(),DI6)</f>
        <v>#N/A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 t="e">
        <f>IF(DT6="-",NA(),DT6)</f>
        <v>#N/A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 t="e">
        <f>IF(EE6="-",NA(),EE6)</f>
        <v>#N/A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KGA52901</cp:lastModifiedBy>
  <cp:lastPrinted>2023-01-20T04:14:56Z</cp:lastPrinted>
  <dcterms:created xsi:type="dcterms:W3CDTF">2022-12-01T02:36:11Z</dcterms:created>
  <dcterms:modified xsi:type="dcterms:W3CDTF">2023-01-23T01:32:08Z</dcterms:modified>
  <cp:category/>
</cp:coreProperties>
</file>