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01264\Desktop\○企業局・公営企業関係\2022年度\01 公営企業関係\01 照会\050106_【総務省127〆】公営企業に係る経営比較分析表（令和３年度決算）の分析等について（依頼）\03総務省回答\"/>
    </mc:Choice>
  </mc:AlternateContent>
  <workbookProtection workbookAlgorithmName="SHA-512" workbookHashValue="AnOWOgY3wy0Q2dLgSvmm4M9iCiRbM5ZLRD8iodLlWiJ9Ajw3GiA4odCcBzH+NzvuwYTyOJmsZ3oVxgRtcaKdtg==" workbookSaltValue="OKaqYpJBZbdnMJYS+h9J6w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0" i="5" l="1"/>
  <c r="DG10" i="5"/>
  <c r="BY10" i="5"/>
  <c r="BO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<sst xmlns="http://schemas.openxmlformats.org/spreadsheetml/2006/main" count="262" uniqueCount="109">
  <si>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</si>
  <si>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</si>
  <si>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</si>
  <si>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</si>
  <si>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</si>
  <si>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</si>
  <si>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</si>
  <si>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</si>
  <si>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</si>
  <si>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</si>
  <si>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</si>
  <si>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</si>
  <si>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</si>
  <si>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</si>
  <si>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</si>
  <si>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</si>
  <si>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</si>
  <si>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</si>
  <si>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</si>
  <si>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</si>
  <si>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</si>
  <si>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</si>
  <si>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</si>
  <si>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</si>
  <si>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</si>
  <si>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</si>
  <si>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</si>
  <si>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</si>
  <si>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</si>
  <si>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</si>
  <si>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</si>
  <si>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</si>
  <si>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</si>
  <si>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</si>
  <si>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</si>
  <si>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</si>
  <si>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</si>
  <si>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</si>
  <si>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</si>
  <si>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</si>
  <si>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</si>
  <si>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</si>
  <si>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</si>
  <si>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</si>
  <si>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</si>
  <si>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</si>
  <si>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</si>
  <si>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</si>
  <si>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</si>
  <si>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</si>
  <si>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</si>
  <si>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</si>
  <si>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</si>
  <si>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</si>
  <si>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</si>
  <si>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</si>
  <si>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</si>
  <si>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</si>
  <si>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</si>
  <si>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</si>
  <si>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</si>
  <si>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</si>
  <si>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</si>
  <si>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</si>
  <si>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</si>
  <si>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</si>
  <si>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</si>
  <si>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</si>
  <si>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</si>
  <si>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</si>
  <si>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</si>
  <si>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</si>
  <si>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</si>
  <si>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</si>
  <si>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</si>
  <si>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</si>
  <si>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</si>
  <si>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</si>
  <si>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</si>
  <si>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</si>
  <si>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</si>
  <si>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</si>
  <si>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</si>
  <si>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</si>
  <si>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</si>
  <si>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</si>
  <si>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</si>
  <si>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</si>
  <si>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</si>
  <si>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</si>
  <si>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400009</t>
  </si>
  <si>
    <t>46</t>
  </si>
  <si>
    <t>02</t>
  </si>
  <si>
    <t>0</t>
  </si>
  <si>
    <t>000</t>
  </si>
  <si>
    <t>福岡県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</si>
  <si>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</si>
  <si>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</si>
  <si>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</si>
  <si>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</si>
  <si>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</si>
  <si>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</si>
  <si>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</si>
  <si>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</si>
  <si>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</si>
  <si>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</si>
  <si>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・「有形固定資産減価償却率」は平均値と比べ低い水準で推移している。
・「管路経年化率」は平均値と比べ低い水準で推移している。
・「管路更新率」は平均値と比べ低い水準となっている。</t>
    <phoneticPr fontId="5"/>
  </si>
  <si>
    <t>・経営状況に関しては、収益が安定しており、現状問題ないが、効率的な運営のため費用抑制に努めていく。
・管路や施設等の老朽化対策を今後も計画的に実施していく。</t>
    <phoneticPr fontId="5"/>
  </si>
  <si>
    <t>・「経常収支比率」、「料金回収率」はいずれも100％を上回った状態で安定して推移している。
・「累積欠損金比率」は0％。
・「流動比率」は100％を上回っており、前年度と比較すると増加している。
・「企業債残高対給水収益比率」は、企業債償還を着実に行っているため減少している。
・「給水原価」は、新規契約による給水量増加に伴い、前年度と比較すると減少し、平均値に近づいている。引き続き費用抑制に努めていく。
・「施設利用率」、「契約率」は、令和3年度の新規契約により増加している。</t>
    <rPh sb="148" eb="150">
      <t>シンキ</t>
    </rPh>
    <rPh sb="150" eb="152">
      <t>ケイヤク</t>
    </rPh>
    <rPh sb="155" eb="158">
      <t>キュウスイリョウ</t>
    </rPh>
    <rPh sb="158" eb="160">
      <t>ゾウカ</t>
    </rPh>
    <rPh sb="161" eb="162">
      <t>トモナ</t>
    </rPh>
    <rPh sb="173" eb="175">
      <t>ゲンショウ</t>
    </rPh>
    <rPh sb="177" eb="180">
      <t>ヘイキンチ</t>
    </rPh>
    <rPh sb="181" eb="182">
      <t>チカ</t>
    </rPh>
    <rPh sb="188" eb="189">
      <t>ヒ</t>
    </rPh>
    <rPh sb="190" eb="191">
      <t>ツヅ</t>
    </rPh>
    <rPh sb="226" eb="228">
      <t>シンキ</t>
    </rPh>
    <rPh sb="233" eb="235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</si>
</sst>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49.2</c:v>
                </c:pt>
                <c:pt idx="1">
                  <c:v>50.85</c:v>
                </c:pt>
                <c:pt idx="2">
                  <c:v>49.85</c:v>
                </c:pt>
                <c:pt idx="3">
                  <c:v>46.29</c:v>
                </c:pt>
                <c:pt idx="4">
                  <c:v>45.61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15-41A2-9745-46EAD519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29184"/>
        <c:axId val="420926440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55.25</c:v>
                </c:pt>
                <c:pt idx="1">
                  <c:v>57.11</c:v>
                </c:pt>
                <c:pt idx="2">
                  <c:v>57.57</c:v>
                </c:pt>
                <c:pt idx="3">
                  <c:v>57.63</c:v>
                </c:pt>
                <c:pt idx="4">
                  <c:v>58.13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15-41A2-9745-46EAD519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29184"/>
        <c:axId val="420926440"/>
      </c:lineChart>
      <c:catAx>
        <c:axId val="420929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0926440"/>
        <c:crosses val="autoZero"/>
        <c:auto val="1"/>
        <c:lblAlgn val="ctr"/>
        <c:lblOffset val="100"/>
        <c:noMultiLvlLbl val="1"/>
      </c:catAx>
      <c:valAx>
        <c:axId val="420926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20929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0F-43B7-A4CB-24D267644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46720"/>
        <c:axId val="446347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53.3</c:v>
                </c:pt>
                <c:pt idx="1">
                  <c:v>50.25</c:v>
                </c:pt>
                <c:pt idx="2">
                  <c:v>51.91</c:v>
                </c:pt>
                <c:pt idx="3">
                  <c:v>53.86</c:v>
                </c:pt>
                <c:pt idx="4">
                  <c:v>75.17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0F-43B7-A4CB-24D267644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46720"/>
        <c:axId val="446347504"/>
      </c:lineChart>
      <c:catAx>
        <c:axId val="44634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347504"/>
        <c:crosses val="autoZero"/>
        <c:auto val="1"/>
        <c:lblAlgn val="ctr"/>
        <c:lblOffset val="100"/>
        <c:noMultiLvlLbl val="1"/>
      </c:catAx>
      <c:valAx>
        <c:axId val="44634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46346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131.46</c:v>
                </c:pt>
                <c:pt idx="1">
                  <c:v>130.16999999999999</c:v>
                </c:pt>
                <c:pt idx="2">
                  <c:v>132.83000000000001</c:v>
                </c:pt>
                <c:pt idx="3">
                  <c:v>127.61</c:v>
                </c:pt>
                <c:pt idx="4">
                  <c:v>133.18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1-428D-83DA-176F2A02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48680"/>
        <c:axId val="44634554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117.28</c:v>
                </c:pt>
                <c:pt idx="1">
                  <c:v>116.96</c:v>
                </c:pt>
                <c:pt idx="2">
                  <c:v>117.47</c:v>
                </c:pt>
                <c:pt idx="3">
                  <c:v>115.38</c:v>
                </c:pt>
                <c:pt idx="4">
                  <c:v>113.53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1-428D-83DA-176F2A02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48680"/>
        <c:axId val="446345544"/>
      </c:lineChart>
      <c:catAx>
        <c:axId val="446348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345544"/>
        <c:crosses val="autoZero"/>
        <c:auto val="1"/>
        <c:lblAlgn val="ctr"/>
        <c:lblOffset val="100"/>
        <c:noMultiLvlLbl val="1"/>
      </c:catAx>
      <c:valAx>
        <c:axId val="44634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46348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29.16</c:v>
                </c:pt>
                <c:pt idx="1">
                  <c:v>28.96</c:v>
                </c:pt>
                <c:pt idx="2">
                  <c:v>29.64</c:v>
                </c:pt>
                <c:pt idx="3">
                  <c:v>27.41</c:v>
                </c:pt>
                <c:pt idx="4">
                  <c:v>27.61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4-4971-89CA-18B19853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27616"/>
        <c:axId val="420928400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51.87</c:v>
                </c:pt>
                <c:pt idx="2">
                  <c:v>52.33</c:v>
                </c:pt>
                <c:pt idx="3">
                  <c:v>52.35</c:v>
                </c:pt>
                <c:pt idx="4">
                  <c:v>53.69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F4-4971-89CA-18B19853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27616"/>
        <c:axId val="420928400"/>
      </c:lineChart>
      <c:catAx>
        <c:axId val="420927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0928400"/>
        <c:crosses val="autoZero"/>
        <c:auto val="1"/>
        <c:lblAlgn val="ctr"/>
        <c:lblOffset val="100"/>
        <c:noMultiLvlLbl val="1"/>
      </c:catAx>
      <c:valAx>
        <c:axId val="42092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20927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0.28999999999999998</c:v>
                </c:pt>
                <c:pt idx="2">
                  <c:v>1.1299999999999999</c:v>
                </c:pt>
                <c:pt idx="3">
                  <c:v>0.06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3-480B-A3F9-B4DF8ED24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27224"/>
        <c:axId val="446334176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1.3</c:v>
                </c:pt>
                <c:pt idx="1">
                  <c:v>0.28000000000000003</c:v>
                </c:pt>
                <c:pt idx="2">
                  <c:v>0.77</c:v>
                </c:pt>
                <c:pt idx="3">
                  <c:v>0.24</c:v>
                </c:pt>
                <c:pt idx="4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F3-480B-A3F9-B4DF8ED24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27224"/>
        <c:axId val="446334176"/>
      </c:lineChart>
      <c:catAx>
        <c:axId val="420927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334176"/>
        <c:crosses val="autoZero"/>
        <c:auto val="1"/>
        <c:lblAlgn val="ctr"/>
        <c:lblOffset val="100"/>
        <c:noMultiLvlLbl val="1"/>
      </c:catAx>
      <c:valAx>
        <c:axId val="44633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20927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340.23</c:v>
                </c:pt>
                <c:pt idx="1">
                  <c:v>283.66000000000003</c:v>
                </c:pt>
                <c:pt idx="2">
                  <c:v>196.66</c:v>
                </c:pt>
                <c:pt idx="3">
                  <c:v>238.06</c:v>
                </c:pt>
                <c:pt idx="4">
                  <c:v>278.41000000000003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1D-48BF-9CB4-2FB19F0A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34960"/>
        <c:axId val="446336136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687.99</c:v>
                </c:pt>
                <c:pt idx="1">
                  <c:v>655.75</c:v>
                </c:pt>
                <c:pt idx="2">
                  <c:v>578.19000000000005</c:v>
                </c:pt>
                <c:pt idx="3">
                  <c:v>638.35</c:v>
                </c:pt>
                <c:pt idx="4">
                  <c:v>521.36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1D-48BF-9CB4-2FB19F0A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34960"/>
        <c:axId val="446336136"/>
      </c:lineChart>
      <c:catAx>
        <c:axId val="44633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336136"/>
        <c:crosses val="autoZero"/>
        <c:auto val="1"/>
        <c:lblAlgn val="ctr"/>
        <c:lblOffset val="100"/>
        <c:noMultiLvlLbl val="1"/>
      </c:catAx>
      <c:valAx>
        <c:axId val="446336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4633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211.98</c:v>
                </c:pt>
                <c:pt idx="1">
                  <c:v>259.45999999999998</c:v>
                </c:pt>
                <c:pt idx="2">
                  <c:v>285.58</c:v>
                </c:pt>
                <c:pt idx="3">
                  <c:v>269.18</c:v>
                </c:pt>
                <c:pt idx="4">
                  <c:v>239.5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C-479D-BE2E-E5E8020D5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43976"/>
        <c:axId val="446338488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208.47</c:v>
                </c:pt>
                <c:pt idx="1">
                  <c:v>193.85</c:v>
                </c:pt>
                <c:pt idx="2">
                  <c:v>204.31</c:v>
                </c:pt>
                <c:pt idx="3">
                  <c:v>214.2</c:v>
                </c:pt>
                <c:pt idx="4">
                  <c:v>242.32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C-479D-BE2E-E5E8020D5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43976"/>
        <c:axId val="446338488"/>
      </c:lineChart>
      <c:catAx>
        <c:axId val="446343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338488"/>
        <c:crosses val="autoZero"/>
        <c:auto val="1"/>
        <c:lblAlgn val="ctr"/>
        <c:lblOffset val="100"/>
        <c:noMultiLvlLbl val="1"/>
      </c:catAx>
      <c:valAx>
        <c:axId val="446338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46343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138.83000000000001</c:v>
                </c:pt>
                <c:pt idx="1">
                  <c:v>135.55000000000001</c:v>
                </c:pt>
                <c:pt idx="2">
                  <c:v>137.19999999999999</c:v>
                </c:pt>
                <c:pt idx="3">
                  <c:v>132.37</c:v>
                </c:pt>
                <c:pt idx="4">
                  <c:v>137.72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D-4F37-AFB8-88D01747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36528"/>
        <c:axId val="446339272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105.71</c:v>
                </c:pt>
                <c:pt idx="1">
                  <c:v>105.06</c:v>
                </c:pt>
                <c:pt idx="2">
                  <c:v>106.98</c:v>
                </c:pt>
                <c:pt idx="3">
                  <c:v>103.06</c:v>
                </c:pt>
                <c:pt idx="4">
                  <c:v>100.74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0D-4F37-AFB8-88D01747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36528"/>
        <c:axId val="446339272"/>
      </c:lineChart>
      <c:catAx>
        <c:axId val="446336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339272"/>
        <c:crosses val="autoZero"/>
        <c:auto val="1"/>
        <c:lblAlgn val="ctr"/>
        <c:lblOffset val="100"/>
        <c:noMultiLvlLbl val="1"/>
      </c:catAx>
      <c:valAx>
        <c:axId val="44633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4633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27.87</c:v>
                </c:pt>
                <c:pt idx="1">
                  <c:v>28.45</c:v>
                </c:pt>
                <c:pt idx="2">
                  <c:v>28.13</c:v>
                </c:pt>
                <c:pt idx="3">
                  <c:v>29.15</c:v>
                </c:pt>
                <c:pt idx="4">
                  <c:v>28.08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DF-40A6-A3EB-6152ED5B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44368"/>
        <c:axId val="446342016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25.98</c:v>
                </c:pt>
                <c:pt idx="1">
                  <c:v>26.84</c:v>
                </c:pt>
                <c:pt idx="2">
                  <c:v>26.08</c:v>
                </c:pt>
                <c:pt idx="3">
                  <c:v>26.92</c:v>
                </c:pt>
                <c:pt idx="4">
                  <c:v>27.33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DF-40A6-A3EB-6152ED5B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44368"/>
        <c:axId val="446342016"/>
      </c:lineChart>
      <c:catAx>
        <c:axId val="446344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342016"/>
        <c:crosses val="autoZero"/>
        <c:auto val="1"/>
        <c:lblAlgn val="ctr"/>
        <c:lblOffset val="100"/>
        <c:noMultiLvlLbl val="1"/>
      </c:catAx>
      <c:valAx>
        <c:axId val="44634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46344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30.81</c:v>
                </c:pt>
                <c:pt idx="1">
                  <c:v>32.42</c:v>
                </c:pt>
                <c:pt idx="2">
                  <c:v>31.34</c:v>
                </c:pt>
                <c:pt idx="3">
                  <c:v>30.56</c:v>
                </c:pt>
                <c:pt idx="4">
                  <c:v>34.65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0C-48C0-B209-A6F889DD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41624"/>
        <c:axId val="446344760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40.67</c:v>
                </c:pt>
                <c:pt idx="1">
                  <c:v>40.89</c:v>
                </c:pt>
                <c:pt idx="2">
                  <c:v>41.59</c:v>
                </c:pt>
                <c:pt idx="3">
                  <c:v>40.29</c:v>
                </c:pt>
                <c:pt idx="4">
                  <c:v>40.409999999999997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0C-48C0-B209-A6F889DD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41624"/>
        <c:axId val="446344760"/>
      </c:lineChart>
      <c:catAx>
        <c:axId val="446341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344760"/>
        <c:crosses val="autoZero"/>
        <c:auto val="1"/>
        <c:lblAlgn val="ctr"/>
        <c:lblOffset val="100"/>
        <c:noMultiLvlLbl val="1"/>
      </c:catAx>
      <c:valAx>
        <c:axId val="446344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46341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60.95</c:v>
                </c:pt>
                <c:pt idx="1">
                  <c:v>61.04</c:v>
                </c:pt>
                <c:pt idx="2">
                  <c:v>61.18</c:v>
                </c:pt>
                <c:pt idx="3">
                  <c:v>61.18</c:v>
                </c:pt>
                <c:pt idx="4">
                  <c:v>68.84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E9-4FB1-992B-16AD9A68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33392"/>
        <c:axId val="44633378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62.59</c:v>
                </c:pt>
                <c:pt idx="1">
                  <c:v>61.76</c:v>
                </c:pt>
                <c:pt idx="2">
                  <c:v>62.75</c:v>
                </c:pt>
                <c:pt idx="3">
                  <c:v>61.99</c:v>
                </c:pt>
                <c:pt idx="4">
                  <c:v>62.26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E9-4FB1-992B-16AD9A68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33392"/>
        <c:axId val="446333784"/>
      </c:lineChart>
      <c:catAx>
        <c:axId val="44633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333784"/>
        <c:crosses val="autoZero"/>
        <c:auto val="1"/>
        <c:lblAlgn val="ctr"/>
        <c:lblOffset val="100"/>
        <c:noMultiLvlLbl val="1"/>
      </c:catAx>
      <c:valAx>
        <c:axId val="44633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46333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xmlns="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xmlns="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xmlns="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xmlns="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xmlns="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70" zoomScaleNormal="70" workbookViewId="0">
      <selection activeCell="SM16" sqref="SM16:TA45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>
      <c r="A5" s="2"/>
      <c r="B5" s="50" t="str">
        <f>データ!H7</f>
        <v>福岡県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189750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中規模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4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65756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80.5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67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130630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自治体職員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108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131.46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130.16999999999999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132.83000000000001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127.61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133.18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340.23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283.66000000000003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196.66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238.06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278.41000000000003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211.98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259.45999999999998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285.58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269.18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239.5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117.28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116.96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117.47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115.38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113.53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53.3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50.25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51.91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53.86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75.17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687.99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655.75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578.19000000000005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638.35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521.36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208.47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193.85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204.31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214.2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242.32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106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138.83000000000001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135.55000000000001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137.19999999999999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132.37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137.72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27.87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28.45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28.13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29.15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28.08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30.81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32.42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31.34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30.56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34.65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60.95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61.04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61.18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61.18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68.84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105.71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105.06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106.98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103.06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100.74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25.98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26.84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26.08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26.92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27.33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40.67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40.89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41.59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40.29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40.409999999999997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62.59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61.76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62.75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61.99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62.26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107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H29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H30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R01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R02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R03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H29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H30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R01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R02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R03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H29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H30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R01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R02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R03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49.2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50.85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49.85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46.29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45.61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29.16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28.96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29.64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27.41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27.61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0.06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0.28999999999999998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1.1299999999999999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0.06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55.25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57.11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57.57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57.63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58.13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44.05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51.87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52.33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52.35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53.69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1.3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0.28000000000000003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0.77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0.24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0.22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>
      <c r="C86" s="25"/>
      <c r="BM86" s="25"/>
      <c r="DV86" s="25"/>
      <c r="GF86" s="25"/>
      <c r="IO86" s="25"/>
      <c r="LK86" s="25"/>
      <c r="NT86" s="25"/>
      <c r="QD86" s="25"/>
    </row>
    <row r="87" spans="1:52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37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38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31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>
      <c r="A90" s="26"/>
      <c r="B90" s="26"/>
      <c r="C90" s="142" t="str">
        <f>データ!AD6</f>
        <v>【117.41】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【23.68】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【462.72】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【233.92】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【112.31】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【19.07】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【54.01】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【76.67】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【60.20】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【48.27】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【0.22】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dV9kRHInWAHlq8xAB1pip6I+SDFV/dtO9lM3xPmVbpELU+WQAw4arTPPYX3DzOKdR4Rmxj3PVS2x+rQiwOIh8Q==" saltValue="ESWefO8sIdXA8dZl6ycIRQ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39</v>
      </c>
    </row>
    <row r="2" spans="1:140">
      <c r="A2" s="28" t="s">
        <v>40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>
      <c r="A3" s="28" t="s">
        <v>41</v>
      </c>
      <c r="B3" s="29" t="s">
        <v>42</v>
      </c>
      <c r="C3" s="29" t="s">
        <v>43</v>
      </c>
      <c r="D3" s="29" t="s">
        <v>44</v>
      </c>
      <c r="E3" s="29" t="s">
        <v>45</v>
      </c>
      <c r="F3" s="29" t="s">
        <v>46</v>
      </c>
      <c r="G3" s="29" t="s">
        <v>47</v>
      </c>
      <c r="H3" s="146" t="s">
        <v>48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49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50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>
      <c r="A4" s="28" t="s">
        <v>51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52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53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54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55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56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57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58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59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60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61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62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>
      <c r="A5" s="28" t="s">
        <v>63</v>
      </c>
      <c r="B5" s="31"/>
      <c r="C5" s="31"/>
      <c r="D5" s="31"/>
      <c r="E5" s="31"/>
      <c r="F5" s="31"/>
      <c r="G5" s="31"/>
      <c r="H5" s="32" t="s">
        <v>64</v>
      </c>
      <c r="I5" s="32" t="s">
        <v>65</v>
      </c>
      <c r="J5" s="32" t="s">
        <v>66</v>
      </c>
      <c r="K5" s="32" t="s">
        <v>67</v>
      </c>
      <c r="L5" s="32" t="s">
        <v>68</v>
      </c>
      <c r="M5" s="32" t="s">
        <v>69</v>
      </c>
      <c r="N5" s="32" t="s">
        <v>70</v>
      </c>
      <c r="O5" s="32" t="s">
        <v>71</v>
      </c>
      <c r="P5" s="32" t="s">
        <v>72</v>
      </c>
      <c r="Q5" s="32" t="s">
        <v>73</v>
      </c>
      <c r="R5" s="32" t="s">
        <v>74</v>
      </c>
      <c r="S5" s="32" t="s">
        <v>75</v>
      </c>
      <c r="T5" s="32" t="s">
        <v>76</v>
      </c>
      <c r="U5" s="32" t="s">
        <v>77</v>
      </c>
      <c r="V5" s="32" t="s">
        <v>78</v>
      </c>
      <c r="W5" s="32" t="s">
        <v>79</v>
      </c>
      <c r="X5" s="32" t="s">
        <v>80</v>
      </c>
      <c r="Y5" s="32" t="s">
        <v>81</v>
      </c>
      <c r="Z5" s="32" t="s">
        <v>82</v>
      </c>
      <c r="AA5" s="32" t="s">
        <v>83</v>
      </c>
      <c r="AB5" s="32" t="s">
        <v>84</v>
      </c>
      <c r="AC5" s="32" t="s">
        <v>85</v>
      </c>
      <c r="AD5" s="32" t="s">
        <v>86</v>
      </c>
      <c r="AE5" s="32" t="s">
        <v>76</v>
      </c>
      <c r="AF5" s="32" t="s">
        <v>77</v>
      </c>
      <c r="AG5" s="32" t="s">
        <v>78</v>
      </c>
      <c r="AH5" s="32" t="s">
        <v>79</v>
      </c>
      <c r="AI5" s="32" t="s">
        <v>80</v>
      </c>
      <c r="AJ5" s="32" t="s">
        <v>81</v>
      </c>
      <c r="AK5" s="32" t="s">
        <v>82</v>
      </c>
      <c r="AL5" s="32" t="s">
        <v>83</v>
      </c>
      <c r="AM5" s="32" t="s">
        <v>84</v>
      </c>
      <c r="AN5" s="32" t="s">
        <v>85</v>
      </c>
      <c r="AO5" s="32" t="s">
        <v>87</v>
      </c>
      <c r="AP5" s="32" t="s">
        <v>76</v>
      </c>
      <c r="AQ5" s="32" t="s">
        <v>77</v>
      </c>
      <c r="AR5" s="32" t="s">
        <v>78</v>
      </c>
      <c r="AS5" s="32" t="s">
        <v>79</v>
      </c>
      <c r="AT5" s="32" t="s">
        <v>80</v>
      </c>
      <c r="AU5" s="32" t="s">
        <v>81</v>
      </c>
      <c r="AV5" s="32" t="s">
        <v>82</v>
      </c>
      <c r="AW5" s="32" t="s">
        <v>83</v>
      </c>
      <c r="AX5" s="32" t="s">
        <v>84</v>
      </c>
      <c r="AY5" s="32" t="s">
        <v>85</v>
      </c>
      <c r="AZ5" s="32" t="s">
        <v>87</v>
      </c>
      <c r="BA5" s="32" t="s">
        <v>76</v>
      </c>
      <c r="BB5" s="32" t="s">
        <v>77</v>
      </c>
      <c r="BC5" s="32" t="s">
        <v>78</v>
      </c>
      <c r="BD5" s="32" t="s">
        <v>79</v>
      </c>
      <c r="BE5" s="32" t="s">
        <v>80</v>
      </c>
      <c r="BF5" s="32" t="s">
        <v>81</v>
      </c>
      <c r="BG5" s="32" t="s">
        <v>82</v>
      </c>
      <c r="BH5" s="32" t="s">
        <v>83</v>
      </c>
      <c r="BI5" s="32" t="s">
        <v>84</v>
      </c>
      <c r="BJ5" s="32" t="s">
        <v>85</v>
      </c>
      <c r="BK5" s="32" t="s">
        <v>87</v>
      </c>
      <c r="BL5" s="32" t="s">
        <v>76</v>
      </c>
      <c r="BM5" s="32" t="s">
        <v>77</v>
      </c>
      <c r="BN5" s="32" t="s">
        <v>78</v>
      </c>
      <c r="BO5" s="32" t="s">
        <v>79</v>
      </c>
      <c r="BP5" s="32" t="s">
        <v>80</v>
      </c>
      <c r="BQ5" s="32" t="s">
        <v>81</v>
      </c>
      <c r="BR5" s="32" t="s">
        <v>82</v>
      </c>
      <c r="BS5" s="32" t="s">
        <v>83</v>
      </c>
      <c r="BT5" s="32" t="s">
        <v>84</v>
      </c>
      <c r="BU5" s="32" t="s">
        <v>85</v>
      </c>
      <c r="BV5" s="32" t="s">
        <v>87</v>
      </c>
      <c r="BW5" s="32" t="s">
        <v>76</v>
      </c>
      <c r="BX5" s="32" t="s">
        <v>77</v>
      </c>
      <c r="BY5" s="32" t="s">
        <v>78</v>
      </c>
      <c r="BZ5" s="32" t="s">
        <v>79</v>
      </c>
      <c r="CA5" s="32" t="s">
        <v>80</v>
      </c>
      <c r="CB5" s="32" t="s">
        <v>81</v>
      </c>
      <c r="CC5" s="32" t="s">
        <v>82</v>
      </c>
      <c r="CD5" s="32" t="s">
        <v>83</v>
      </c>
      <c r="CE5" s="32" t="s">
        <v>84</v>
      </c>
      <c r="CF5" s="32" t="s">
        <v>85</v>
      </c>
      <c r="CG5" s="32" t="s">
        <v>87</v>
      </c>
      <c r="CH5" s="32" t="s">
        <v>76</v>
      </c>
      <c r="CI5" s="32" t="s">
        <v>77</v>
      </c>
      <c r="CJ5" s="32" t="s">
        <v>78</v>
      </c>
      <c r="CK5" s="32" t="s">
        <v>79</v>
      </c>
      <c r="CL5" s="32" t="s">
        <v>80</v>
      </c>
      <c r="CM5" s="32" t="s">
        <v>81</v>
      </c>
      <c r="CN5" s="32" t="s">
        <v>82</v>
      </c>
      <c r="CO5" s="32" t="s">
        <v>83</v>
      </c>
      <c r="CP5" s="32" t="s">
        <v>84</v>
      </c>
      <c r="CQ5" s="32" t="s">
        <v>85</v>
      </c>
      <c r="CR5" s="32" t="s">
        <v>87</v>
      </c>
      <c r="CS5" s="32" t="s">
        <v>76</v>
      </c>
      <c r="CT5" s="32" t="s">
        <v>77</v>
      </c>
      <c r="CU5" s="32" t="s">
        <v>78</v>
      </c>
      <c r="CV5" s="32" t="s">
        <v>79</v>
      </c>
      <c r="CW5" s="32" t="s">
        <v>80</v>
      </c>
      <c r="CX5" s="32" t="s">
        <v>81</v>
      </c>
      <c r="CY5" s="32" t="s">
        <v>82</v>
      </c>
      <c r="CZ5" s="32" t="s">
        <v>83</v>
      </c>
      <c r="DA5" s="32" t="s">
        <v>84</v>
      </c>
      <c r="DB5" s="32" t="s">
        <v>85</v>
      </c>
      <c r="DC5" s="32" t="s">
        <v>87</v>
      </c>
      <c r="DD5" s="32" t="s">
        <v>76</v>
      </c>
      <c r="DE5" s="32" t="s">
        <v>77</v>
      </c>
      <c r="DF5" s="32" t="s">
        <v>78</v>
      </c>
      <c r="DG5" s="32" t="s">
        <v>79</v>
      </c>
      <c r="DH5" s="32" t="s">
        <v>80</v>
      </c>
      <c r="DI5" s="32" t="s">
        <v>81</v>
      </c>
      <c r="DJ5" s="32" t="s">
        <v>82</v>
      </c>
      <c r="DK5" s="32" t="s">
        <v>83</v>
      </c>
      <c r="DL5" s="32" t="s">
        <v>84</v>
      </c>
      <c r="DM5" s="32" t="s">
        <v>85</v>
      </c>
      <c r="DN5" s="32" t="s">
        <v>87</v>
      </c>
      <c r="DO5" s="32" t="s">
        <v>76</v>
      </c>
      <c r="DP5" s="32" t="s">
        <v>77</v>
      </c>
      <c r="DQ5" s="32" t="s">
        <v>78</v>
      </c>
      <c r="DR5" s="32" t="s">
        <v>79</v>
      </c>
      <c r="DS5" s="32" t="s">
        <v>80</v>
      </c>
      <c r="DT5" s="32" t="s">
        <v>81</v>
      </c>
      <c r="DU5" s="32" t="s">
        <v>82</v>
      </c>
      <c r="DV5" s="32" t="s">
        <v>83</v>
      </c>
      <c r="DW5" s="32" t="s">
        <v>84</v>
      </c>
      <c r="DX5" s="32" t="s">
        <v>85</v>
      </c>
      <c r="DY5" s="32" t="s">
        <v>87</v>
      </c>
      <c r="DZ5" s="32" t="s">
        <v>76</v>
      </c>
      <c r="EA5" s="32" t="s">
        <v>77</v>
      </c>
      <c r="EB5" s="32" t="s">
        <v>78</v>
      </c>
      <c r="EC5" s="32" t="s">
        <v>79</v>
      </c>
      <c r="ED5" s="32" t="s">
        <v>80</v>
      </c>
      <c r="EE5" s="32" t="s">
        <v>81</v>
      </c>
      <c r="EF5" s="32" t="s">
        <v>82</v>
      </c>
      <c r="EG5" s="32" t="s">
        <v>83</v>
      </c>
      <c r="EH5" s="32" t="s">
        <v>84</v>
      </c>
      <c r="EI5" s="32" t="s">
        <v>85</v>
      </c>
      <c r="EJ5" s="32" t="s">
        <v>87</v>
      </c>
    </row>
    <row r="6" spans="1:140" s="36" customFormat="1">
      <c r="A6" s="28" t="s">
        <v>88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131.46</v>
      </c>
      <c r="U6" s="35">
        <f>U7</f>
        <v>130.16999999999999</v>
      </c>
      <c r="V6" s="35">
        <f>V7</f>
        <v>132.83000000000001</v>
      </c>
      <c r="W6" s="35">
        <f>W7</f>
        <v>127.61</v>
      </c>
      <c r="X6" s="35">
        <f t="shared" si="3"/>
        <v>133.18</v>
      </c>
      <c r="Y6" s="35">
        <f t="shared" si="3"/>
        <v>117.28</v>
      </c>
      <c r="Z6" s="35">
        <f t="shared" si="3"/>
        <v>116.96</v>
      </c>
      <c r="AA6" s="35">
        <f t="shared" si="3"/>
        <v>117.47</v>
      </c>
      <c r="AB6" s="35">
        <f t="shared" si="3"/>
        <v>115.38</v>
      </c>
      <c r="AC6" s="35">
        <f t="shared" si="3"/>
        <v>113.53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53.3</v>
      </c>
      <c r="AK6" s="35">
        <f t="shared" si="3"/>
        <v>50.25</v>
      </c>
      <c r="AL6" s="35">
        <f t="shared" si="3"/>
        <v>51.91</v>
      </c>
      <c r="AM6" s="35">
        <f t="shared" si="3"/>
        <v>53.86</v>
      </c>
      <c r="AN6" s="35">
        <f t="shared" si="3"/>
        <v>75.17</v>
      </c>
      <c r="AO6" s="33" t="str">
        <f>IF(AO7="-","【-】","【"&amp;SUBSTITUTE(TEXT(AO7,"#,##0.00"),"-","△")&amp;"】")</f>
        <v>【23.68】</v>
      </c>
      <c r="AP6" s="35">
        <f t="shared" si="3"/>
        <v>340.23</v>
      </c>
      <c r="AQ6" s="35">
        <f>AQ7</f>
        <v>283.66000000000003</v>
      </c>
      <c r="AR6" s="35">
        <f>AR7</f>
        <v>196.66</v>
      </c>
      <c r="AS6" s="35">
        <f>AS7</f>
        <v>238.06</v>
      </c>
      <c r="AT6" s="35">
        <f t="shared" si="3"/>
        <v>278.41000000000003</v>
      </c>
      <c r="AU6" s="35">
        <f t="shared" si="3"/>
        <v>687.99</v>
      </c>
      <c r="AV6" s="35">
        <f t="shared" si="3"/>
        <v>655.75</v>
      </c>
      <c r="AW6" s="35">
        <f t="shared" si="3"/>
        <v>578.19000000000005</v>
      </c>
      <c r="AX6" s="35">
        <f t="shared" si="3"/>
        <v>638.35</v>
      </c>
      <c r="AY6" s="35">
        <f t="shared" si="3"/>
        <v>521.36</v>
      </c>
      <c r="AZ6" s="33" t="str">
        <f>IF(AZ7="-","【-】","【"&amp;SUBSTITUTE(TEXT(AZ7,"#,##0.00"),"-","△")&amp;"】")</f>
        <v>【462.72】</v>
      </c>
      <c r="BA6" s="35">
        <f t="shared" si="3"/>
        <v>211.98</v>
      </c>
      <c r="BB6" s="35">
        <f>BB7</f>
        <v>259.45999999999998</v>
      </c>
      <c r="BC6" s="35">
        <f>BC7</f>
        <v>285.58</v>
      </c>
      <c r="BD6" s="35">
        <f>BD7</f>
        <v>269.18</v>
      </c>
      <c r="BE6" s="35">
        <f t="shared" si="3"/>
        <v>239.5</v>
      </c>
      <c r="BF6" s="35">
        <f t="shared" si="3"/>
        <v>208.47</v>
      </c>
      <c r="BG6" s="35">
        <f t="shared" si="3"/>
        <v>193.85</v>
      </c>
      <c r="BH6" s="35">
        <f t="shared" si="3"/>
        <v>204.31</v>
      </c>
      <c r="BI6" s="35">
        <f t="shared" si="3"/>
        <v>214.2</v>
      </c>
      <c r="BJ6" s="35">
        <f t="shared" si="3"/>
        <v>242.32</v>
      </c>
      <c r="BK6" s="33" t="str">
        <f>IF(BK7="-","【-】","【"&amp;SUBSTITUTE(TEXT(BK7,"#,##0.00"),"-","△")&amp;"】")</f>
        <v>【233.92】</v>
      </c>
      <c r="BL6" s="35">
        <f t="shared" si="3"/>
        <v>138.83000000000001</v>
      </c>
      <c r="BM6" s="35">
        <f>BM7</f>
        <v>135.55000000000001</v>
      </c>
      <c r="BN6" s="35">
        <f>BN7</f>
        <v>137.19999999999999</v>
      </c>
      <c r="BO6" s="35">
        <f>BO7</f>
        <v>132.37</v>
      </c>
      <c r="BP6" s="35">
        <f t="shared" si="3"/>
        <v>137.72</v>
      </c>
      <c r="BQ6" s="35">
        <f t="shared" si="3"/>
        <v>105.71</v>
      </c>
      <c r="BR6" s="35">
        <f t="shared" si="3"/>
        <v>105.06</v>
      </c>
      <c r="BS6" s="35">
        <f t="shared" si="3"/>
        <v>106.98</v>
      </c>
      <c r="BT6" s="35">
        <f t="shared" si="3"/>
        <v>103.06</v>
      </c>
      <c r="BU6" s="35">
        <f t="shared" si="3"/>
        <v>100.74</v>
      </c>
      <c r="BV6" s="33" t="str">
        <f>IF(BV7="-","【-】","【"&amp;SUBSTITUTE(TEXT(BV7,"#,##0.00"),"-","△")&amp;"】")</f>
        <v>【112.31】</v>
      </c>
      <c r="BW6" s="35">
        <f t="shared" si="3"/>
        <v>27.87</v>
      </c>
      <c r="BX6" s="35">
        <f>BX7</f>
        <v>28.45</v>
      </c>
      <c r="BY6" s="35">
        <f>BY7</f>
        <v>28.13</v>
      </c>
      <c r="BZ6" s="35">
        <f>BZ7</f>
        <v>29.15</v>
      </c>
      <c r="CA6" s="35">
        <f t="shared" si="3"/>
        <v>28.08</v>
      </c>
      <c r="CB6" s="35">
        <f t="shared" si="3"/>
        <v>25.98</v>
      </c>
      <c r="CC6" s="35">
        <f t="shared" si="3"/>
        <v>26.84</v>
      </c>
      <c r="CD6" s="35">
        <f t="shared" si="3"/>
        <v>26.08</v>
      </c>
      <c r="CE6" s="35">
        <f t="shared" si="3"/>
        <v>26.92</v>
      </c>
      <c r="CF6" s="35">
        <f t="shared" ref="CF6" si="4">CF7</f>
        <v>27.33</v>
      </c>
      <c r="CG6" s="33" t="str">
        <f>IF(CG7="-","【-】","【"&amp;SUBSTITUTE(TEXT(CG7,"#,##0.00"),"-","△")&amp;"】")</f>
        <v>【19.07】</v>
      </c>
      <c r="CH6" s="35">
        <f t="shared" ref="CH6:CQ6" si="5">CH7</f>
        <v>30.81</v>
      </c>
      <c r="CI6" s="35">
        <f>CI7</f>
        <v>32.42</v>
      </c>
      <c r="CJ6" s="35">
        <f>CJ7</f>
        <v>31.34</v>
      </c>
      <c r="CK6" s="35">
        <f>CK7</f>
        <v>30.56</v>
      </c>
      <c r="CL6" s="35">
        <f t="shared" si="5"/>
        <v>34.65</v>
      </c>
      <c r="CM6" s="35">
        <f t="shared" si="5"/>
        <v>40.67</v>
      </c>
      <c r="CN6" s="35">
        <f t="shared" si="5"/>
        <v>40.89</v>
      </c>
      <c r="CO6" s="35">
        <f t="shared" si="5"/>
        <v>41.59</v>
      </c>
      <c r="CP6" s="35">
        <f t="shared" si="5"/>
        <v>40.29</v>
      </c>
      <c r="CQ6" s="35">
        <f t="shared" si="5"/>
        <v>40.409999999999997</v>
      </c>
      <c r="CR6" s="33" t="str">
        <f>IF(CR7="-","【-】","【"&amp;SUBSTITUTE(TEXT(CR7,"#,##0.00"),"-","△")&amp;"】")</f>
        <v>【54.01】</v>
      </c>
      <c r="CS6" s="35">
        <f t="shared" ref="CS6:DB6" si="6">CS7</f>
        <v>60.95</v>
      </c>
      <c r="CT6" s="35">
        <f>CT7</f>
        <v>61.04</v>
      </c>
      <c r="CU6" s="35">
        <f>CU7</f>
        <v>61.18</v>
      </c>
      <c r="CV6" s="35">
        <f>CV7</f>
        <v>61.18</v>
      </c>
      <c r="CW6" s="35">
        <f t="shared" si="6"/>
        <v>68.84</v>
      </c>
      <c r="CX6" s="35">
        <f t="shared" si="6"/>
        <v>62.59</v>
      </c>
      <c r="CY6" s="35">
        <f t="shared" si="6"/>
        <v>61.76</v>
      </c>
      <c r="CZ6" s="35">
        <f t="shared" si="6"/>
        <v>62.75</v>
      </c>
      <c r="DA6" s="35">
        <f t="shared" si="6"/>
        <v>61.99</v>
      </c>
      <c r="DB6" s="35">
        <f t="shared" si="6"/>
        <v>62.26</v>
      </c>
      <c r="DC6" s="33" t="str">
        <f>IF(DC7="-","【-】","【"&amp;SUBSTITUTE(TEXT(DC7,"#,##0.00"),"-","△")&amp;"】")</f>
        <v>【76.67】</v>
      </c>
      <c r="DD6" s="35">
        <f t="shared" ref="DD6:DM6" si="7">DD7</f>
        <v>49.2</v>
      </c>
      <c r="DE6" s="35">
        <f>DE7</f>
        <v>50.85</v>
      </c>
      <c r="DF6" s="35">
        <f>DF7</f>
        <v>49.85</v>
      </c>
      <c r="DG6" s="35">
        <f>DG7</f>
        <v>46.29</v>
      </c>
      <c r="DH6" s="35">
        <f t="shared" si="7"/>
        <v>45.61</v>
      </c>
      <c r="DI6" s="35">
        <f t="shared" si="7"/>
        <v>55.25</v>
      </c>
      <c r="DJ6" s="35">
        <f t="shared" si="7"/>
        <v>57.11</v>
      </c>
      <c r="DK6" s="35">
        <f t="shared" si="7"/>
        <v>57.57</v>
      </c>
      <c r="DL6" s="35">
        <f t="shared" si="7"/>
        <v>57.63</v>
      </c>
      <c r="DM6" s="35">
        <f t="shared" si="7"/>
        <v>58.13</v>
      </c>
      <c r="DN6" s="33" t="str">
        <f>IF(DN7="-","【-】","【"&amp;SUBSTITUTE(TEXT(DN7,"#,##0.00"),"-","△")&amp;"】")</f>
        <v>【60.20】</v>
      </c>
      <c r="DO6" s="35">
        <f t="shared" ref="DO6:DX6" si="8">DO7</f>
        <v>29.16</v>
      </c>
      <c r="DP6" s="35">
        <f>DP7</f>
        <v>28.96</v>
      </c>
      <c r="DQ6" s="35">
        <f>DQ7</f>
        <v>29.64</v>
      </c>
      <c r="DR6" s="35">
        <f>DR7</f>
        <v>27.41</v>
      </c>
      <c r="DS6" s="35">
        <f t="shared" si="8"/>
        <v>27.61</v>
      </c>
      <c r="DT6" s="35">
        <f t="shared" si="8"/>
        <v>44.05</v>
      </c>
      <c r="DU6" s="35">
        <f t="shared" si="8"/>
        <v>51.87</v>
      </c>
      <c r="DV6" s="35">
        <f t="shared" si="8"/>
        <v>52.33</v>
      </c>
      <c r="DW6" s="35">
        <f t="shared" si="8"/>
        <v>52.35</v>
      </c>
      <c r="DX6" s="35">
        <f t="shared" si="8"/>
        <v>53.69</v>
      </c>
      <c r="DY6" s="33" t="str">
        <f>IF(DY7="-","【-】","【"&amp;SUBSTITUTE(TEXT(DY7,"#,##0.00"),"-","△")&amp;"】")</f>
        <v>【48.27】</v>
      </c>
      <c r="DZ6" s="35">
        <f t="shared" ref="DZ6:EI6" si="9">DZ7</f>
        <v>0.06</v>
      </c>
      <c r="EA6" s="35">
        <f>EA7</f>
        <v>0.28999999999999998</v>
      </c>
      <c r="EB6" s="35">
        <f>EB7</f>
        <v>1.1299999999999999</v>
      </c>
      <c r="EC6" s="35">
        <f>EC7</f>
        <v>0.06</v>
      </c>
      <c r="ED6" s="35">
        <f t="shared" si="9"/>
        <v>0</v>
      </c>
      <c r="EE6" s="35">
        <f t="shared" si="9"/>
        <v>1.3</v>
      </c>
      <c r="EF6" s="35">
        <f t="shared" si="9"/>
        <v>0.28000000000000003</v>
      </c>
      <c r="EG6" s="35">
        <f t="shared" si="9"/>
        <v>0.77</v>
      </c>
      <c r="EH6" s="35">
        <f t="shared" si="9"/>
        <v>0.24</v>
      </c>
      <c r="EI6" s="35">
        <f t="shared" si="9"/>
        <v>0.22</v>
      </c>
      <c r="EJ6" s="33" t="str">
        <f>IF(EJ7="-","【-】","【"&amp;SUBSTITUTE(TEXT(EJ7,"#,##0.00"),"-","△")&amp;"】")</f>
        <v>【0.22】</v>
      </c>
    </row>
    <row r="7" spans="1:140" s="36" customFormat="1">
      <c r="A7"/>
      <c r="B7" s="37" t="s">
        <v>89</v>
      </c>
      <c r="C7" s="37" t="s">
        <v>90</v>
      </c>
      <c r="D7" s="37" t="s">
        <v>91</v>
      </c>
      <c r="E7" s="37" t="s">
        <v>92</v>
      </c>
      <c r="F7" s="37" t="s">
        <v>93</v>
      </c>
      <c r="G7" s="37" t="s">
        <v>94</v>
      </c>
      <c r="H7" s="37" t="s">
        <v>95</v>
      </c>
      <c r="I7" s="37" t="s">
        <v>96</v>
      </c>
      <c r="J7" s="37" t="s">
        <v>97</v>
      </c>
      <c r="K7" s="38">
        <v>189750</v>
      </c>
      <c r="L7" s="37" t="s">
        <v>98</v>
      </c>
      <c r="M7" s="38">
        <v>4</v>
      </c>
      <c r="N7" s="38">
        <v>65756</v>
      </c>
      <c r="O7" s="39" t="s">
        <v>99</v>
      </c>
      <c r="P7" s="39">
        <v>80.5</v>
      </c>
      <c r="Q7" s="38">
        <v>67</v>
      </c>
      <c r="R7" s="38">
        <v>130630</v>
      </c>
      <c r="S7" s="37" t="s">
        <v>100</v>
      </c>
      <c r="T7" s="40">
        <v>131.46</v>
      </c>
      <c r="U7" s="40">
        <v>130.16999999999999</v>
      </c>
      <c r="V7" s="40">
        <v>132.83000000000001</v>
      </c>
      <c r="W7" s="40">
        <v>127.61</v>
      </c>
      <c r="X7" s="40">
        <v>133.18</v>
      </c>
      <c r="Y7" s="40">
        <v>117.28</v>
      </c>
      <c r="Z7" s="40">
        <v>116.96</v>
      </c>
      <c r="AA7" s="40">
        <v>117.47</v>
      </c>
      <c r="AB7" s="40">
        <v>115.38</v>
      </c>
      <c r="AC7" s="41">
        <v>113.53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53.3</v>
      </c>
      <c r="AK7" s="40">
        <v>50.25</v>
      </c>
      <c r="AL7" s="40">
        <v>51.91</v>
      </c>
      <c r="AM7" s="40">
        <v>53.86</v>
      </c>
      <c r="AN7" s="40">
        <v>75.17</v>
      </c>
      <c r="AO7" s="40">
        <v>23.68</v>
      </c>
      <c r="AP7" s="40">
        <v>340.23</v>
      </c>
      <c r="AQ7" s="40">
        <v>283.66000000000003</v>
      </c>
      <c r="AR7" s="40">
        <v>196.66</v>
      </c>
      <c r="AS7" s="40">
        <v>238.06</v>
      </c>
      <c r="AT7" s="40">
        <v>278.41000000000003</v>
      </c>
      <c r="AU7" s="40">
        <v>687.99</v>
      </c>
      <c r="AV7" s="40">
        <v>655.75</v>
      </c>
      <c r="AW7" s="40">
        <v>578.19000000000005</v>
      </c>
      <c r="AX7" s="40">
        <v>638.35</v>
      </c>
      <c r="AY7" s="40">
        <v>521.36</v>
      </c>
      <c r="AZ7" s="40">
        <v>462.72</v>
      </c>
      <c r="BA7" s="40">
        <v>211.98</v>
      </c>
      <c r="BB7" s="40">
        <v>259.45999999999998</v>
      </c>
      <c r="BC7" s="40">
        <v>285.58</v>
      </c>
      <c r="BD7" s="40">
        <v>269.18</v>
      </c>
      <c r="BE7" s="40">
        <v>239.5</v>
      </c>
      <c r="BF7" s="40">
        <v>208.47</v>
      </c>
      <c r="BG7" s="40">
        <v>193.85</v>
      </c>
      <c r="BH7" s="40">
        <v>204.31</v>
      </c>
      <c r="BI7" s="40">
        <v>214.2</v>
      </c>
      <c r="BJ7" s="40">
        <v>242.32</v>
      </c>
      <c r="BK7" s="40">
        <v>233.92</v>
      </c>
      <c r="BL7" s="40">
        <v>138.83000000000001</v>
      </c>
      <c r="BM7" s="40">
        <v>135.55000000000001</v>
      </c>
      <c r="BN7" s="40">
        <v>137.19999999999999</v>
      </c>
      <c r="BO7" s="40">
        <v>132.37</v>
      </c>
      <c r="BP7" s="40">
        <v>137.72</v>
      </c>
      <c r="BQ7" s="40">
        <v>105.71</v>
      </c>
      <c r="BR7" s="40">
        <v>105.06</v>
      </c>
      <c r="BS7" s="40">
        <v>106.98</v>
      </c>
      <c r="BT7" s="40">
        <v>103.06</v>
      </c>
      <c r="BU7" s="40">
        <v>100.74</v>
      </c>
      <c r="BV7" s="40">
        <v>112.31</v>
      </c>
      <c r="BW7" s="40">
        <v>27.87</v>
      </c>
      <c r="BX7" s="40">
        <v>28.45</v>
      </c>
      <c r="BY7" s="40">
        <v>28.13</v>
      </c>
      <c r="BZ7" s="40">
        <v>29.15</v>
      </c>
      <c r="CA7" s="40">
        <v>28.08</v>
      </c>
      <c r="CB7" s="40">
        <v>25.98</v>
      </c>
      <c r="CC7" s="40">
        <v>26.84</v>
      </c>
      <c r="CD7" s="40">
        <v>26.08</v>
      </c>
      <c r="CE7" s="40">
        <v>26.92</v>
      </c>
      <c r="CF7" s="40">
        <v>27.33</v>
      </c>
      <c r="CG7" s="40">
        <v>19.07</v>
      </c>
      <c r="CH7" s="40">
        <v>30.81</v>
      </c>
      <c r="CI7" s="40">
        <v>32.42</v>
      </c>
      <c r="CJ7" s="40">
        <v>31.34</v>
      </c>
      <c r="CK7" s="40">
        <v>30.56</v>
      </c>
      <c r="CL7" s="40">
        <v>34.65</v>
      </c>
      <c r="CM7" s="40">
        <v>40.67</v>
      </c>
      <c r="CN7" s="40">
        <v>40.89</v>
      </c>
      <c r="CO7" s="40">
        <v>41.59</v>
      </c>
      <c r="CP7" s="40">
        <v>40.29</v>
      </c>
      <c r="CQ7" s="40">
        <v>40.409999999999997</v>
      </c>
      <c r="CR7" s="40">
        <v>54.01</v>
      </c>
      <c r="CS7" s="40">
        <v>60.95</v>
      </c>
      <c r="CT7" s="40">
        <v>61.04</v>
      </c>
      <c r="CU7" s="40">
        <v>61.18</v>
      </c>
      <c r="CV7" s="40">
        <v>61.18</v>
      </c>
      <c r="CW7" s="40">
        <v>68.84</v>
      </c>
      <c r="CX7" s="40">
        <v>62.59</v>
      </c>
      <c r="CY7" s="40">
        <v>61.76</v>
      </c>
      <c r="CZ7" s="40">
        <v>62.75</v>
      </c>
      <c r="DA7" s="40">
        <v>61.99</v>
      </c>
      <c r="DB7" s="40">
        <v>62.26</v>
      </c>
      <c r="DC7" s="40">
        <v>76.67</v>
      </c>
      <c r="DD7" s="40">
        <v>49.2</v>
      </c>
      <c r="DE7" s="40">
        <v>50.85</v>
      </c>
      <c r="DF7" s="40">
        <v>49.85</v>
      </c>
      <c r="DG7" s="40">
        <v>46.29</v>
      </c>
      <c r="DH7" s="40">
        <v>45.61</v>
      </c>
      <c r="DI7" s="40">
        <v>55.25</v>
      </c>
      <c r="DJ7" s="40">
        <v>57.11</v>
      </c>
      <c r="DK7" s="40">
        <v>57.57</v>
      </c>
      <c r="DL7" s="40">
        <v>57.63</v>
      </c>
      <c r="DM7" s="40">
        <v>58.13</v>
      </c>
      <c r="DN7" s="40">
        <v>60.2</v>
      </c>
      <c r="DO7" s="40">
        <v>29.16</v>
      </c>
      <c r="DP7" s="40">
        <v>28.96</v>
      </c>
      <c r="DQ7" s="40">
        <v>29.64</v>
      </c>
      <c r="DR7" s="40">
        <v>27.41</v>
      </c>
      <c r="DS7" s="40">
        <v>27.61</v>
      </c>
      <c r="DT7" s="40">
        <v>44.05</v>
      </c>
      <c r="DU7" s="40">
        <v>51.87</v>
      </c>
      <c r="DV7" s="40">
        <v>52.33</v>
      </c>
      <c r="DW7" s="40">
        <v>52.35</v>
      </c>
      <c r="DX7" s="40">
        <v>53.69</v>
      </c>
      <c r="DY7" s="40">
        <v>48.27</v>
      </c>
      <c r="DZ7" s="40">
        <v>0.06</v>
      </c>
      <c r="EA7" s="40">
        <v>0.28999999999999998</v>
      </c>
      <c r="EB7" s="40">
        <v>1.1299999999999999</v>
      </c>
      <c r="EC7" s="40">
        <v>0.06</v>
      </c>
      <c r="ED7" s="40">
        <v>0</v>
      </c>
      <c r="EE7" s="40">
        <v>1.3</v>
      </c>
      <c r="EF7" s="40">
        <v>0.28000000000000003</v>
      </c>
      <c r="EG7" s="40">
        <v>0.77</v>
      </c>
      <c r="EH7" s="40">
        <v>0.24</v>
      </c>
      <c r="EI7" s="40">
        <v>0.22</v>
      </c>
      <c r="EJ7" s="40">
        <v>0.22</v>
      </c>
    </row>
    <row r="8" spans="1:140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>
      <c r="A9" s="43"/>
      <c r="B9" s="43" t="s">
        <v>101</v>
      </c>
      <c r="C9" s="43" t="s">
        <v>102</v>
      </c>
      <c r="D9" s="43" t="s">
        <v>103</v>
      </c>
      <c r="E9" s="43" t="s">
        <v>104</v>
      </c>
      <c r="F9" s="43" t="s">
        <v>105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>
      <c r="A10" s="43" t="s">
        <v>42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>
      <c r="T11" s="47" t="s">
        <v>23</v>
      </c>
      <c r="U11" s="48">
        <f>IF(T6="-",NA(),T6)</f>
        <v>131.46</v>
      </c>
      <c r="V11" s="48">
        <f>IF(U6="-",NA(),U6)</f>
        <v>130.16999999999999</v>
      </c>
      <c r="W11" s="48">
        <f>IF(V6="-",NA(),V6)</f>
        <v>132.83000000000001</v>
      </c>
      <c r="X11" s="48">
        <f>IF(W6="-",NA(),W6)</f>
        <v>127.61</v>
      </c>
      <c r="Y11" s="48">
        <f>IF(X6="-",NA(),X6)</f>
        <v>133.18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340.23</v>
      </c>
      <c r="AR11" s="48">
        <f>IF(AQ6="-",NA(),AQ6)</f>
        <v>283.66000000000003</v>
      </c>
      <c r="AS11" s="48">
        <f>IF(AR6="-",NA(),AR6)</f>
        <v>196.66</v>
      </c>
      <c r="AT11" s="48">
        <f>IF(AS6="-",NA(),AS6)</f>
        <v>238.06</v>
      </c>
      <c r="AU11" s="48">
        <f>IF(AT6="-",NA(),AT6)</f>
        <v>278.41000000000003</v>
      </c>
      <c r="BA11" s="47" t="s">
        <v>23</v>
      </c>
      <c r="BB11" s="48">
        <f>IF(BA6="-",NA(),BA6)</f>
        <v>211.98</v>
      </c>
      <c r="BC11" s="48">
        <f>IF(BB6="-",NA(),BB6)</f>
        <v>259.45999999999998</v>
      </c>
      <c r="BD11" s="48">
        <f>IF(BC6="-",NA(),BC6)</f>
        <v>285.58</v>
      </c>
      <c r="BE11" s="48">
        <f>IF(BD6="-",NA(),BD6)</f>
        <v>269.18</v>
      </c>
      <c r="BF11" s="48">
        <f>IF(BE6="-",NA(),BE6)</f>
        <v>239.5</v>
      </c>
      <c r="BL11" s="47" t="s">
        <v>23</v>
      </c>
      <c r="BM11" s="48">
        <f>IF(BL6="-",NA(),BL6)</f>
        <v>138.83000000000001</v>
      </c>
      <c r="BN11" s="48">
        <f>IF(BM6="-",NA(),BM6)</f>
        <v>135.55000000000001</v>
      </c>
      <c r="BO11" s="48">
        <f>IF(BN6="-",NA(),BN6)</f>
        <v>137.19999999999999</v>
      </c>
      <c r="BP11" s="48">
        <f>IF(BO6="-",NA(),BO6)</f>
        <v>132.37</v>
      </c>
      <c r="BQ11" s="48">
        <f>IF(BP6="-",NA(),BP6)</f>
        <v>137.72</v>
      </c>
      <c r="BW11" s="47" t="s">
        <v>23</v>
      </c>
      <c r="BX11" s="48">
        <f>IF(BW6="-",NA(),BW6)</f>
        <v>27.87</v>
      </c>
      <c r="BY11" s="48">
        <f>IF(BX6="-",NA(),BX6)</f>
        <v>28.45</v>
      </c>
      <c r="BZ11" s="48">
        <f>IF(BY6="-",NA(),BY6)</f>
        <v>28.13</v>
      </c>
      <c r="CA11" s="48">
        <f>IF(BZ6="-",NA(),BZ6)</f>
        <v>29.15</v>
      </c>
      <c r="CB11" s="48">
        <f>IF(CA6="-",NA(),CA6)</f>
        <v>28.08</v>
      </c>
      <c r="CH11" s="47" t="s">
        <v>23</v>
      </c>
      <c r="CI11" s="48">
        <f>IF(CH6="-",NA(),CH6)</f>
        <v>30.81</v>
      </c>
      <c r="CJ11" s="48">
        <f>IF(CI6="-",NA(),CI6)</f>
        <v>32.42</v>
      </c>
      <c r="CK11" s="48">
        <f>IF(CJ6="-",NA(),CJ6)</f>
        <v>31.34</v>
      </c>
      <c r="CL11" s="48">
        <f>IF(CK6="-",NA(),CK6)</f>
        <v>30.56</v>
      </c>
      <c r="CM11" s="48">
        <f>IF(CL6="-",NA(),CL6)</f>
        <v>34.65</v>
      </c>
      <c r="CS11" s="47" t="s">
        <v>23</v>
      </c>
      <c r="CT11" s="48">
        <f>IF(CS6="-",NA(),CS6)</f>
        <v>60.95</v>
      </c>
      <c r="CU11" s="48">
        <f>IF(CT6="-",NA(),CT6)</f>
        <v>61.04</v>
      </c>
      <c r="CV11" s="48">
        <f>IF(CU6="-",NA(),CU6)</f>
        <v>61.18</v>
      </c>
      <c r="CW11" s="48">
        <f>IF(CV6="-",NA(),CV6)</f>
        <v>61.18</v>
      </c>
      <c r="CX11" s="48">
        <f>IF(CW6="-",NA(),CW6)</f>
        <v>68.84</v>
      </c>
      <c r="DD11" s="47" t="s">
        <v>23</v>
      </c>
      <c r="DE11" s="48">
        <f>IF(DD6="-",NA(),DD6)</f>
        <v>49.2</v>
      </c>
      <c r="DF11" s="48">
        <f>IF(DE6="-",NA(),DE6)</f>
        <v>50.85</v>
      </c>
      <c r="DG11" s="48">
        <f>IF(DF6="-",NA(),DF6)</f>
        <v>49.85</v>
      </c>
      <c r="DH11" s="48">
        <f>IF(DG6="-",NA(),DG6)</f>
        <v>46.29</v>
      </c>
      <c r="DI11" s="48">
        <f>IF(DH6="-",NA(),DH6)</f>
        <v>45.61</v>
      </c>
      <c r="DO11" s="47" t="s">
        <v>23</v>
      </c>
      <c r="DP11" s="48">
        <f>IF(DO6="-",NA(),DO6)</f>
        <v>29.16</v>
      </c>
      <c r="DQ11" s="48">
        <f>IF(DP6="-",NA(),DP6)</f>
        <v>28.96</v>
      </c>
      <c r="DR11" s="48">
        <f>IF(DQ6="-",NA(),DQ6)</f>
        <v>29.64</v>
      </c>
      <c r="DS11" s="48">
        <f>IF(DR6="-",NA(),DR6)</f>
        <v>27.41</v>
      </c>
      <c r="DT11" s="48">
        <f>IF(DS6="-",NA(),DS6)</f>
        <v>27.61</v>
      </c>
      <c r="DZ11" s="47" t="s">
        <v>23</v>
      </c>
      <c r="EA11" s="48">
        <f>IF(DZ6="-",NA(),DZ6)</f>
        <v>0.06</v>
      </c>
      <c r="EB11" s="48">
        <f>IF(EA6="-",NA(),EA6)</f>
        <v>0.28999999999999998</v>
      </c>
      <c r="EC11" s="48">
        <f>IF(EB6="-",NA(),EB6)</f>
        <v>1.1299999999999999</v>
      </c>
      <c r="ED11" s="48">
        <f>IF(EC6="-",NA(),EC6)</f>
        <v>0.06</v>
      </c>
      <c r="EE11" s="48">
        <f>IF(ED6="-",NA(),ED6)</f>
        <v>0</v>
      </c>
    </row>
    <row r="12" spans="1:140">
      <c r="T12" s="47" t="s">
        <v>24</v>
      </c>
      <c r="U12" s="48">
        <f>IF(Y6="-",NA(),Y6)</f>
        <v>117.28</v>
      </c>
      <c r="V12" s="48">
        <f>IF(Z6="-",NA(),Z6)</f>
        <v>116.96</v>
      </c>
      <c r="W12" s="48">
        <f>IF(AA6="-",NA(),AA6)</f>
        <v>117.47</v>
      </c>
      <c r="X12" s="48">
        <f>IF(AB6="-",NA(),AB6)</f>
        <v>115.38</v>
      </c>
      <c r="Y12" s="48">
        <f>IF(AC6="-",NA(),AC6)</f>
        <v>113.53</v>
      </c>
      <c r="AE12" s="47" t="s">
        <v>24</v>
      </c>
      <c r="AF12" s="48">
        <f>IF(AJ6="-",NA(),AJ6)</f>
        <v>53.3</v>
      </c>
      <c r="AG12" s="48">
        <f t="shared" ref="AG12:AJ12" si="10">IF(AK6="-",NA(),AK6)</f>
        <v>50.25</v>
      </c>
      <c r="AH12" s="48">
        <f t="shared" si="10"/>
        <v>51.91</v>
      </c>
      <c r="AI12" s="48">
        <f t="shared" si="10"/>
        <v>53.86</v>
      </c>
      <c r="AJ12" s="48">
        <f t="shared" si="10"/>
        <v>75.17</v>
      </c>
      <c r="AP12" s="47" t="s">
        <v>24</v>
      </c>
      <c r="AQ12" s="48">
        <f>IF(AU6="-",NA(),AU6)</f>
        <v>687.99</v>
      </c>
      <c r="AR12" s="48">
        <f t="shared" ref="AR12:AU12" si="11">IF(AV6="-",NA(),AV6)</f>
        <v>655.75</v>
      </c>
      <c r="AS12" s="48">
        <f t="shared" si="11"/>
        <v>578.19000000000005</v>
      </c>
      <c r="AT12" s="48">
        <f t="shared" si="11"/>
        <v>638.35</v>
      </c>
      <c r="AU12" s="48">
        <f t="shared" si="11"/>
        <v>521.36</v>
      </c>
      <c r="BA12" s="47" t="s">
        <v>24</v>
      </c>
      <c r="BB12" s="48">
        <f>IF(BF6="-",NA(),BF6)</f>
        <v>208.47</v>
      </c>
      <c r="BC12" s="48">
        <f t="shared" ref="BC12:BF12" si="12">IF(BG6="-",NA(),BG6)</f>
        <v>193.85</v>
      </c>
      <c r="BD12" s="48">
        <f t="shared" si="12"/>
        <v>204.31</v>
      </c>
      <c r="BE12" s="48">
        <f t="shared" si="12"/>
        <v>214.2</v>
      </c>
      <c r="BF12" s="48">
        <f t="shared" si="12"/>
        <v>242.32</v>
      </c>
      <c r="BL12" s="47" t="s">
        <v>24</v>
      </c>
      <c r="BM12" s="48">
        <f>IF(BQ6="-",NA(),BQ6)</f>
        <v>105.71</v>
      </c>
      <c r="BN12" s="48">
        <f t="shared" ref="BN12:BQ12" si="13">IF(BR6="-",NA(),BR6)</f>
        <v>105.06</v>
      </c>
      <c r="BO12" s="48">
        <f t="shared" si="13"/>
        <v>106.98</v>
      </c>
      <c r="BP12" s="48">
        <f t="shared" si="13"/>
        <v>103.06</v>
      </c>
      <c r="BQ12" s="48">
        <f t="shared" si="13"/>
        <v>100.74</v>
      </c>
      <c r="BW12" s="47" t="s">
        <v>24</v>
      </c>
      <c r="BX12" s="48">
        <f>IF(CB6="-",NA(),CB6)</f>
        <v>25.98</v>
      </c>
      <c r="BY12" s="48">
        <f t="shared" ref="BY12:CB12" si="14">IF(CC6="-",NA(),CC6)</f>
        <v>26.84</v>
      </c>
      <c r="BZ12" s="48">
        <f t="shared" si="14"/>
        <v>26.08</v>
      </c>
      <c r="CA12" s="48">
        <f t="shared" si="14"/>
        <v>26.92</v>
      </c>
      <c r="CB12" s="48">
        <f t="shared" si="14"/>
        <v>27.33</v>
      </c>
      <c r="CH12" s="47" t="s">
        <v>24</v>
      </c>
      <c r="CI12" s="48">
        <f>IF(CM6="-",NA(),CM6)</f>
        <v>40.67</v>
      </c>
      <c r="CJ12" s="48">
        <f t="shared" ref="CJ12:CM12" si="15">IF(CN6="-",NA(),CN6)</f>
        <v>40.89</v>
      </c>
      <c r="CK12" s="48">
        <f t="shared" si="15"/>
        <v>41.59</v>
      </c>
      <c r="CL12" s="48">
        <f t="shared" si="15"/>
        <v>40.29</v>
      </c>
      <c r="CM12" s="48">
        <f t="shared" si="15"/>
        <v>40.409999999999997</v>
      </c>
      <c r="CS12" s="47" t="s">
        <v>24</v>
      </c>
      <c r="CT12" s="48">
        <f>IF(CX6="-",NA(),CX6)</f>
        <v>62.59</v>
      </c>
      <c r="CU12" s="48">
        <f t="shared" ref="CU12:CX12" si="16">IF(CY6="-",NA(),CY6)</f>
        <v>61.76</v>
      </c>
      <c r="CV12" s="48">
        <f t="shared" si="16"/>
        <v>62.75</v>
      </c>
      <c r="CW12" s="48">
        <f t="shared" si="16"/>
        <v>61.99</v>
      </c>
      <c r="CX12" s="48">
        <f t="shared" si="16"/>
        <v>62.26</v>
      </c>
      <c r="DD12" s="47" t="s">
        <v>24</v>
      </c>
      <c r="DE12" s="48">
        <f>IF(DI6="-",NA(),DI6)</f>
        <v>55.25</v>
      </c>
      <c r="DF12" s="48">
        <f t="shared" ref="DF12:DI12" si="17">IF(DJ6="-",NA(),DJ6)</f>
        <v>57.11</v>
      </c>
      <c r="DG12" s="48">
        <f t="shared" si="17"/>
        <v>57.57</v>
      </c>
      <c r="DH12" s="48">
        <f t="shared" si="17"/>
        <v>57.63</v>
      </c>
      <c r="DI12" s="48">
        <f t="shared" si="17"/>
        <v>58.13</v>
      </c>
      <c r="DO12" s="47" t="s">
        <v>24</v>
      </c>
      <c r="DP12" s="48">
        <f>IF(DT6="-",NA(),DT6)</f>
        <v>44.05</v>
      </c>
      <c r="DQ12" s="48">
        <f t="shared" ref="DQ12:DT12" si="18">IF(DU6="-",NA(),DU6)</f>
        <v>51.87</v>
      </c>
      <c r="DR12" s="48">
        <f t="shared" si="18"/>
        <v>52.33</v>
      </c>
      <c r="DS12" s="48">
        <f t="shared" si="18"/>
        <v>52.35</v>
      </c>
      <c r="DT12" s="48">
        <f t="shared" si="18"/>
        <v>53.69</v>
      </c>
      <c r="DZ12" s="47" t="s">
        <v>24</v>
      </c>
      <c r="EA12" s="48">
        <f>IF(EE6="-",NA(),EE6)</f>
        <v>1.3</v>
      </c>
      <c r="EB12" s="48">
        <f t="shared" ref="EB12:EE12" si="19">IF(EF6="-",NA(),EF6)</f>
        <v>0.28000000000000003</v>
      </c>
      <c r="EC12" s="48">
        <f t="shared" si="19"/>
        <v>0.77</v>
      </c>
      <c r="ED12" s="48">
        <f t="shared" si="19"/>
        <v>0.24</v>
      </c>
      <c r="EE12" s="48">
        <f t="shared" si="19"/>
        <v>0.22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2022-12-01T02:36:23Z</dcterms:created>
  <dcterms:modified xsi:type="dcterms:W3CDTF">2023-01-18T14:06:06Z</dcterms:modified>
  <cp:category/>
</cp:coreProperties>
</file>