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0.1.72.221\企業団本部共有\70_経営管理班\00_共有業務\☆令和４年度\令和３年度決算\06 経営比較分析表\05 提出用\"/>
    </mc:Choice>
  </mc:AlternateContent>
  <xr:revisionPtr revIDLastSave="0" documentId="13_ncr:1_{94E0AC97-C1C0-4E98-8C14-E4C524E9292A}" xr6:coauthVersionLast="47" xr6:coauthVersionMax="47" xr10:uidLastSave="{00000000-0000-0000-0000-000000000000}"/>
  <workbookProtection workbookAlgorithmName="SHA-512" workbookHashValue="uv61lWiEiznGd+Nxz2wXUuRWuDqq0Hgd4RlvmJZHJgDr9FDwpby6XLEf6hfS3BYCwRAnnkywCITirc9OdzCiWA==" workbookSaltValue="uNw16hk8b9wVUs03PjI5Fg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HM78" i="4" l="1"/>
  <c r="FL54" i="4"/>
  <c r="FL32" i="4"/>
  <c r="CS78" i="4"/>
  <c r="BX54" i="4"/>
  <c r="BX32" i="4"/>
  <c r="IZ32" i="4"/>
  <c r="MN54" i="4"/>
  <c r="MN32" i="4"/>
  <c r="MH78" i="4"/>
  <c r="IZ54" i="4"/>
  <c r="C11" i="5"/>
  <c r="D11" i="5"/>
  <c r="E11" i="5"/>
  <c r="B11" i="5"/>
  <c r="DS54" i="4" l="1"/>
  <c r="AN78" i="4"/>
  <c r="AE54" i="4"/>
  <c r="AE32" i="4"/>
  <c r="DS32" i="4"/>
  <c r="KU54" i="4"/>
  <c r="KU32" i="4"/>
  <c r="FH78" i="4"/>
  <c r="KC78" i="4"/>
  <c r="HG54" i="4"/>
  <c r="HG32" i="4"/>
  <c r="JJ78" i="4"/>
  <c r="EO78" i="4"/>
  <c r="DD54" i="4"/>
  <c r="DD32" i="4"/>
  <c r="U78" i="4"/>
  <c r="P54" i="4"/>
  <c r="P32" i="4"/>
  <c r="GR54" i="4"/>
  <c r="KF54" i="4"/>
  <c r="KF32" i="4"/>
  <c r="GR32" i="4"/>
  <c r="LY54" i="4"/>
  <c r="LY32" i="4"/>
  <c r="LO78" i="4"/>
  <c r="IK54" i="4"/>
  <c r="IK32" i="4"/>
  <c r="GT78" i="4"/>
  <c r="EW54" i="4"/>
  <c r="EW32" i="4"/>
  <c r="BZ78" i="4"/>
  <c r="BI54" i="4"/>
  <c r="BI32" i="4"/>
  <c r="LJ54" i="4"/>
  <c r="LJ32" i="4"/>
  <c r="AT54" i="4"/>
  <c r="KV78" i="4"/>
  <c r="HV54" i="4"/>
  <c r="HV32" i="4"/>
  <c r="AT32" i="4"/>
  <c r="GA78" i="4"/>
  <c r="EH54" i="4"/>
  <c r="EH32" i="4"/>
  <c r="BG78" i="4"/>
</calcChain>
</file>

<file path=xl/sharedStrings.xml><?xml version="1.0" encoding="utf-8"?>
<sst xmlns="http://schemas.openxmlformats.org/spreadsheetml/2006/main" count="330" uniqueCount="193">
  <si>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</si>
  <si>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</si>
  <si>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</si>
  <si>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</si>
  <si>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</si>
  <si>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</si>
  <si>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</si>
  <si>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</si>
  <si>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</si>
  <si>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</si>
  <si>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</si>
  <si>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</si>
  <si>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</si>
  <si>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</si>
  <si>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</si>
  <si>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</si>
  <si>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</si>
  <si>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</si>
  <si>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</si>
  <si>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</si>
  <si>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</si>
  <si>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</si>
  <si>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</si>
  <si>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</si>
  <si>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</si>
  <si>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</si>
  <si>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</si>
  <si>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</si>
  <si>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</si>
  <si>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</si>
  <si>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</si>
  <si>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</si>
  <si>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</si>
  <si>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</si>
  <si>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</si>
  <si>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</si>
  <si>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</si>
  <si>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</si>
  <si>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</si>
  <si>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</si>
  <si>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</si>
  <si>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</si>
  <si>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</si>
  <si>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</si>
  <si>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</si>
  <si>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</si>
  <si>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</si>
  <si>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</si>
  <si>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</si>
  <si>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</si>
  <si>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</si>
  <si>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</si>
  <si>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</si>
  <si>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</si>
  <si>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</si>
  <si>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</si>
  <si>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</si>
  <si>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</si>
  <si>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</si>
  <si>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</si>
  <si>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</si>
  <si>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</si>
  <si>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</si>
  <si>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</si>
  <si>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</si>
  <si>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</si>
  <si>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</si>
  <si>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</si>
  <si>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</si>
  <si>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</si>
  <si>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</si>
  <si>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</si>
  <si>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</si>
  <si>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</si>
  <si>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</si>
  <si>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</si>
  <si>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</si>
  <si>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</si>
  <si>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</si>
  <si>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</si>
  <si>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</si>
  <si>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</si>
  <si>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</si>
  <si>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</si>
  <si>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</si>
  <si>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</si>
  <si>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</si>
  <si>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</si>
  <si>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</si>
  <si>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</si>
  <si>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</si>
  <si>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</si>
  <si>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</si>
  <si>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</si>
  <si>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</si>
  <si>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</si>
  <si>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</si>
  <si>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</si>
  <si>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</si>
  <si>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</si>
  <si>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</si>
  <si>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</si>
  <si>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</si>
  <si>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</si>
  <si>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</si>
  <si>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</si>
  <si>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</si>
  <si>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</si>
  <si>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</si>
  <si>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</si>
  <si>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</si>
  <si>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</si>
  <si>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</si>
  <si>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</si>
  <si>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</si>
  <si>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</si>
  <si>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</si>
  <si>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</si>
  <si>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</si>
  <si>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</si>
  <si>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</si>
  <si>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</si>
  <si>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</si>
  <si>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</si>
  <si>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</si>
  <si>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</si>
  <si>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</si>
  <si>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</si>
  <si>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</si>
  <si>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</si>
  <si>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</si>
  <si>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</si>
  <si>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</si>
  <si>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</si>
  <si>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</si>
  <si>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</si>
  <si>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</si>
  <si>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</si>
  <si>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</si>
  <si>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</si>
  <si>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</si>
  <si>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</si>
  <si>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</si>
  <si>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</si>
  <si>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</si>
  <si>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</si>
  <si>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</si>
  <si>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</si>
  <si>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</si>
  <si>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</si>
  <si>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</si>
  <si>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</si>
  <si>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</si>
  <si>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</si>
  <si>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</si>
  <si>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</si>
  <si>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</si>
  <si>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</si>
  <si>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</si>
  <si>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</si>
  <si>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</si>
  <si>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</si>
  <si>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</si>
  <si>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</si>
  <si>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</si>
  <si>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</si>
  <si>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</si>
  <si>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</si>
  <si>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</si>
  <si>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</si>
  <si>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</si>
  <si>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</si>
  <si>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長崎県</t>
  </si>
  <si>
    <t>長崎県病院企業団</t>
  </si>
  <si>
    <t>精神医療センター</t>
  </si>
  <si>
    <t>条例全部</t>
  </si>
  <si>
    <t>病院事業</t>
  </si>
  <si>
    <t>精神科病院</t>
  </si>
  <si>
    <t>精神病院</t>
  </si>
  <si>
    <t>学術・研究機関出身</t>
  </si>
  <si>
    <t>直営</t>
  </si>
  <si>
    <t>臨 感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</si>
  <si>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</si>
  <si>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</si>
  <si>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</si>
  <si>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</si>
  <si>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</si>
  <si>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</si>
  <si>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</si>
  <si>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長崎県精神科医療の拠点病院として、精神科救
急患者に24時間・365日対応する精神科救急医療
センターの運営の受託、児童・思春期専門の病棟
の開設、高度専門医療としての司法精神医療を行
う医療観察法病棟の設置及び難病疾患のための電
気けいれん療法（ECT）センターの設置など、民
間医療機関では対応困難な医療を提供している。
また、精神科医師の離島地区への派遣、精神科医
師確保などの取組に努め、地域の精神科医療の維
持・発展に貢献している。</t>
    <phoneticPr fontId="5"/>
  </si>
  <si>
    <t>　長崎県の精神科第3次救急医療を中心に、精
神科専門機能に特化し、地域の医療機関等との
連携強化及び離島地域の精神科医療維持のため
の支援強化など、長崎県精神科医療の中核を担う
拠点病院としての機能を備えてきた。
　経常収支比率及び医業収支比率については一定
の健全性・効率性が認められており、平成28年度
には自治体立優良病院の総務大臣表彰を受けるこ
とができた。しかし、今後は施設の老朽化に伴う
設備の更新・修繕など、病院運営に要する費用の
増加や人材確保の厳しさが見込まれるため、これ
まで以上に効率的な病院運営体制づくりに努め、
収入増加・人材確保対策と経費の削減・抑制対策
を進めることにより経営基盤を強化し、さらなる
収支の改善を目指してまいりたい。</t>
    <phoneticPr fontId="5"/>
  </si>
  <si>
    <t>　「②医業収支比率」は、例年類似病院平均値を
上回っており、「③累積欠損金比率」はゼロであ
る。要因としては、精神科救急医療及び司法精神
医療などの実施により、「⑤入院患者1人1日当た
り収益」、「⑥外来患者1人1日当たり収益」を高
水準で計上していることが挙げられる。
　「④病床利用率」及び「⑦職員給与費対医業収
益比率」は、類似病院平均値より数値は良いもの
の、「⑧材料費対医業収益比率」は、類似病院平
均値を上回っているため、適正な在庫管理を行う
等、改善のための取組が必要である。</t>
    <rPh sb="177" eb="178">
      <t>ヨ</t>
    </rPh>
    <rPh sb="216" eb="218">
      <t>テキセイ</t>
    </rPh>
    <rPh sb="219" eb="221">
      <t>ザイコ</t>
    </rPh>
    <rPh sb="221" eb="223">
      <t>カンリ</t>
    </rPh>
    <rPh sb="224" eb="225">
      <t>オコナ</t>
    </rPh>
    <rPh sb="227" eb="228">
      <t>トウ</t>
    </rPh>
    <rPh sb="229" eb="231">
      <t>カイゼン</t>
    </rPh>
    <rPh sb="235" eb="237">
      <t>トリクミ</t>
    </rPh>
    <rPh sb="238" eb="240">
      <t>ヒツヨウ</t>
    </rPh>
    <phoneticPr fontId="5"/>
  </si>
  <si>
    <t>　建物は昭和60年5月に建設されてから、令和3
年度末で36年を経過している。（医療観察法病棟
は平成20年度に建設。）
　主に建物の減価償却に伴い、「①有形固定資産
減価償却率」は、増加傾向にある。なお、建設工
事に伴い整備した構築物、建物附属設備及び器械
備品などは、大部分が耐用年数を過ぎ、残存価額
のみとなっている。
　「②器械備品減価償却率」は、類似病院平均値
を下回っているがこれは令和3年度の電子カルテ
の導入によるものであり、他の備品等は老朽化が
進行している状況である。
　今後、大規模な修繕・改修を計画的に検討・実
施していく必要がある。</t>
    <rPh sb="187" eb="188">
      <t>シタ</t>
    </rPh>
    <rPh sb="197" eb="199">
      <t>レイワ</t>
    </rPh>
    <rPh sb="200" eb="202">
      <t>ネンド</t>
    </rPh>
    <rPh sb="203" eb="205">
      <t>デンシ</t>
    </rPh>
    <rPh sb="210" eb="212">
      <t>ドウニュウ</t>
    </rPh>
    <rPh sb="221" eb="222">
      <t>ホカ</t>
    </rPh>
    <rPh sb="223" eb="225">
      <t>ビヒン</t>
    </rPh>
    <rPh sb="225" eb="226">
      <t>トウ</t>
    </rPh>
    <rPh sb="238" eb="240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</si>
</sst>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81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72.2</c:v>
                </c:pt>
                <c:pt idx="2">
                  <c:v>72.900000000000006</c:v>
                </c:pt>
                <c:pt idx="3">
                  <c:v>79.7</c:v>
                </c:pt>
                <c:pt idx="4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2-4450-B30B-3D55151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72.099999999999994</c:v>
                </c:pt>
                <c:pt idx="2">
                  <c:v>69.8</c:v>
                </c:pt>
                <c:pt idx="3">
                  <c:v>65.3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2-4450-B30B-3D55151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16417</c:v>
                </c:pt>
                <c:pt idx="1">
                  <c:v>15124</c:v>
                </c:pt>
                <c:pt idx="2">
                  <c:v>13974</c:v>
                </c:pt>
                <c:pt idx="3">
                  <c:v>14425</c:v>
                </c:pt>
                <c:pt idx="4">
                  <c:v>14401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A8A-BB48-F6BB3CBF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8542</c:v>
                </c:pt>
                <c:pt idx="1">
                  <c:v>8518</c:v>
                </c:pt>
                <c:pt idx="2">
                  <c:v>7891</c:v>
                </c:pt>
                <c:pt idx="3">
                  <c:v>8706</c:v>
                </c:pt>
                <c:pt idx="4">
                  <c:v>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C-4A8A-BB48-F6BB3CBF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29823</c:v>
                </c:pt>
                <c:pt idx="1">
                  <c:v>30319</c:v>
                </c:pt>
                <c:pt idx="2">
                  <c:v>28922</c:v>
                </c:pt>
                <c:pt idx="3">
                  <c:v>29126</c:v>
                </c:pt>
                <c:pt idx="4">
                  <c:v>29038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0-405F-B1DF-D673A615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21037</c:v>
                </c:pt>
                <c:pt idx="1">
                  <c:v>21418</c:v>
                </c:pt>
                <c:pt idx="2">
                  <c:v>21604</c:v>
                </c:pt>
                <c:pt idx="3">
                  <c:v>22234</c:v>
                </c:pt>
                <c:pt idx="4">
                  <c:v>22875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0-405F-B1DF-D673A615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9-4DE1-8AD8-0BA300C90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179</c:v>
                </c:pt>
                <c:pt idx="1">
                  <c:v>176.9</c:v>
                </c:pt>
                <c:pt idx="2">
                  <c:v>177.9</c:v>
                </c:pt>
                <c:pt idx="3">
                  <c:v>197.8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9-4DE1-8AD8-0BA300C90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84.8</c:v>
                </c:pt>
                <c:pt idx="1">
                  <c:v>80.3</c:v>
                </c:pt>
                <c:pt idx="2">
                  <c:v>80.400000000000006</c:v>
                </c:pt>
                <c:pt idx="3">
                  <c:v>85.1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9-4B7D-BE17-914BFD857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68.400000000000006</c:v>
                </c:pt>
                <c:pt idx="2">
                  <c:v>66.900000000000006</c:v>
                </c:pt>
                <c:pt idx="3">
                  <c:v>64.8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9-4B7D-BE17-914BFD857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107.8</c:v>
                </c:pt>
                <c:pt idx="1">
                  <c:v>104.8</c:v>
                </c:pt>
                <c:pt idx="2">
                  <c:v>105.5</c:v>
                </c:pt>
                <c:pt idx="3">
                  <c:v>113.1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1-465A-9745-DA716021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100.9</c:v>
                </c:pt>
                <c:pt idx="2">
                  <c:v>99.7</c:v>
                </c:pt>
                <c:pt idx="3">
                  <c:v>102.3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1-465A-9745-DA716021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61.1</c:v>
                </c:pt>
                <c:pt idx="2">
                  <c:v>62.5</c:v>
                </c:pt>
                <c:pt idx="3">
                  <c:v>65.400000000000006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4-4962-8E9B-2A376B67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50.2</c:v>
                </c:pt>
                <c:pt idx="2">
                  <c:v>52.3</c:v>
                </c:pt>
                <c:pt idx="3">
                  <c:v>54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4-4962-8E9B-2A376B67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64.8</c:v>
                </c:pt>
                <c:pt idx="1">
                  <c:v>71.599999999999994</c:v>
                </c:pt>
                <c:pt idx="2">
                  <c:v>74</c:v>
                </c:pt>
                <c:pt idx="3">
                  <c:v>76.3</c:v>
                </c:pt>
                <c:pt idx="4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1-4A17-8D58-4F8A177F7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68.2</c:v>
                </c:pt>
                <c:pt idx="2">
                  <c:v>69.5</c:v>
                </c:pt>
                <c:pt idx="3">
                  <c:v>67.5</c:v>
                </c:pt>
                <c:pt idx="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1-4A17-8D58-4F8A177F7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26161223</c:v>
                </c:pt>
                <c:pt idx="1">
                  <c:v>26201360</c:v>
                </c:pt>
                <c:pt idx="2">
                  <c:v>26859302</c:v>
                </c:pt>
                <c:pt idx="3">
                  <c:v>26939482</c:v>
                </c:pt>
                <c:pt idx="4">
                  <c:v>27709403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4-40F4-BCA4-65AF8F3E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27577179</c:v>
                </c:pt>
                <c:pt idx="1">
                  <c:v>27722473</c:v>
                </c:pt>
                <c:pt idx="2">
                  <c:v>27879712</c:v>
                </c:pt>
                <c:pt idx="3">
                  <c:v>28287536</c:v>
                </c:pt>
                <c:pt idx="4">
                  <c:v>28070344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4-40F4-BCA4-65AF8F3E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11.2</c:v>
                </c:pt>
                <c:pt idx="2">
                  <c:v>10.9</c:v>
                </c:pt>
                <c:pt idx="3">
                  <c:v>9.6</c:v>
                </c:pt>
                <c:pt idx="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F-484C-B2D6-268B75B23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7.9</c:v>
                </c:pt>
                <c:pt idx="2">
                  <c:v>8.1</c:v>
                </c:pt>
                <c:pt idx="3">
                  <c:v>7.9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F-484C-B2D6-268B75B23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81.400000000000006</c:v>
                </c:pt>
                <c:pt idx="1">
                  <c:v>86.3</c:v>
                </c:pt>
                <c:pt idx="2">
                  <c:v>87</c:v>
                </c:pt>
                <c:pt idx="3">
                  <c:v>83.1</c:v>
                </c:pt>
                <c:pt idx="4">
                  <c:v>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3-4274-AD8A-2F83857CB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87.6</c:v>
                </c:pt>
                <c:pt idx="2">
                  <c:v>89.7</c:v>
                </c:pt>
                <c:pt idx="3">
                  <c:v>92.2</c:v>
                </c:pt>
                <c:pt idx="4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3-4274-AD8A-2F83857CB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85" zoomScaleNormal="85" zoomScaleSheetLayoutView="70" workbookViewId="0">
      <selection activeCell="NJ14" sqref="NJ14:NX1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</row>
    <row r="3" spans="1:388" ht="9.75" customHeight="1">
      <c r="A3" s="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</row>
    <row r="4" spans="1:388" ht="9.75" customHeight="1">
      <c r="A4" s="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3" t="str">
        <f>データ!H6</f>
        <v>長崎県長崎県病院企業団　精神医療センター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4" t="s">
        <v>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6"/>
      <c r="AU7" s="64" t="s">
        <v>2</v>
      </c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6"/>
      <c r="CN7" s="64" t="s">
        <v>3</v>
      </c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6"/>
      <c r="EG7" s="64" t="s">
        <v>4</v>
      </c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6"/>
      <c r="FZ7" s="64" t="s">
        <v>5</v>
      </c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6"/>
      <c r="ID7" s="64" t="s">
        <v>6</v>
      </c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6"/>
      <c r="JW7" s="64" t="s">
        <v>7</v>
      </c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6"/>
      <c r="LP7" s="64" t="s">
        <v>8</v>
      </c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6"/>
      <c r="NI7" s="3"/>
      <c r="NJ7" s="67" t="s">
        <v>9</v>
      </c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9"/>
      <c r="NX7" s="3"/>
    </row>
    <row r="8" spans="1:388" ht="18.75" customHeight="1">
      <c r="A8" s="2"/>
      <c r="B8" s="76" t="str">
        <f>データ!K6</f>
        <v>条例全部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8"/>
      <c r="AU8" s="76" t="str">
        <f>データ!L6</f>
        <v>病院事業</v>
      </c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8"/>
      <c r="CN8" s="76" t="str">
        <f>データ!M6</f>
        <v>精神科病院</v>
      </c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8"/>
      <c r="EG8" s="76" t="str">
        <f>データ!N6</f>
        <v>精神病院</v>
      </c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8"/>
      <c r="FZ8" s="76" t="str">
        <f>データ!O7</f>
        <v>学術・研究機関出身</v>
      </c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8"/>
      <c r="ID8" s="79" t="str">
        <f>データ!Z6</f>
        <v>-</v>
      </c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1"/>
      <c r="JW8" s="79" t="str">
        <f>データ!AA6</f>
        <v>-</v>
      </c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1"/>
      <c r="LP8" s="79" t="str">
        <f>データ!AB6</f>
        <v>-</v>
      </c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1"/>
      <c r="NI8" s="3"/>
      <c r="NJ8" s="82" t="s">
        <v>10</v>
      </c>
      <c r="NK8" s="83"/>
      <c r="NL8" s="70" t="s">
        <v>11</v>
      </c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1"/>
      <c r="NX8" s="3"/>
    </row>
    <row r="9" spans="1:388" ht="18.75" customHeight="1">
      <c r="A9" s="2"/>
      <c r="B9" s="64" t="s">
        <v>12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6"/>
      <c r="AU9" s="64" t="s">
        <v>13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6"/>
      <c r="CN9" s="64" t="s">
        <v>14</v>
      </c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6"/>
      <c r="EG9" s="64" t="s">
        <v>15</v>
      </c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6"/>
      <c r="FZ9" s="64" t="s">
        <v>16</v>
      </c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6"/>
      <c r="ID9" s="64" t="s">
        <v>17</v>
      </c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65"/>
      <c r="JT9" s="65"/>
      <c r="JU9" s="65"/>
      <c r="JV9" s="66"/>
      <c r="JW9" s="64" t="s">
        <v>18</v>
      </c>
      <c r="JX9" s="65"/>
      <c r="JY9" s="65"/>
      <c r="JZ9" s="65"/>
      <c r="KA9" s="65"/>
      <c r="KB9" s="65"/>
      <c r="KC9" s="65"/>
      <c r="KD9" s="65"/>
      <c r="KE9" s="65"/>
      <c r="KF9" s="65"/>
      <c r="KG9" s="65"/>
      <c r="KH9" s="65"/>
      <c r="KI9" s="65"/>
      <c r="KJ9" s="65"/>
      <c r="KK9" s="65"/>
      <c r="KL9" s="65"/>
      <c r="KM9" s="65"/>
      <c r="KN9" s="65"/>
      <c r="KO9" s="65"/>
      <c r="KP9" s="65"/>
      <c r="KQ9" s="65"/>
      <c r="KR9" s="65"/>
      <c r="KS9" s="65"/>
      <c r="KT9" s="65"/>
      <c r="KU9" s="65"/>
      <c r="KV9" s="65"/>
      <c r="KW9" s="65"/>
      <c r="KX9" s="65"/>
      <c r="KY9" s="65"/>
      <c r="KZ9" s="65"/>
      <c r="LA9" s="65"/>
      <c r="LB9" s="65"/>
      <c r="LC9" s="65"/>
      <c r="LD9" s="65"/>
      <c r="LE9" s="65"/>
      <c r="LF9" s="65"/>
      <c r="LG9" s="65"/>
      <c r="LH9" s="65"/>
      <c r="LI9" s="65"/>
      <c r="LJ9" s="65"/>
      <c r="LK9" s="65"/>
      <c r="LL9" s="65"/>
      <c r="LM9" s="65"/>
      <c r="LN9" s="65"/>
      <c r="LO9" s="66"/>
      <c r="LP9" s="64" t="s">
        <v>19</v>
      </c>
      <c r="LQ9" s="65"/>
      <c r="LR9" s="65"/>
      <c r="LS9" s="65"/>
      <c r="LT9" s="65"/>
      <c r="LU9" s="65"/>
      <c r="LV9" s="65"/>
      <c r="LW9" s="65"/>
      <c r="LX9" s="65"/>
      <c r="LY9" s="65"/>
      <c r="LZ9" s="65"/>
      <c r="MA9" s="65"/>
      <c r="MB9" s="65"/>
      <c r="MC9" s="65"/>
      <c r="MD9" s="65"/>
      <c r="ME9" s="65"/>
      <c r="MF9" s="65"/>
      <c r="MG9" s="65"/>
      <c r="MH9" s="65"/>
      <c r="MI9" s="65"/>
      <c r="MJ9" s="65"/>
      <c r="MK9" s="65"/>
      <c r="ML9" s="65"/>
      <c r="MM9" s="65"/>
      <c r="MN9" s="65"/>
      <c r="MO9" s="65"/>
      <c r="MP9" s="65"/>
      <c r="MQ9" s="65"/>
      <c r="MR9" s="65"/>
      <c r="MS9" s="65"/>
      <c r="MT9" s="65"/>
      <c r="MU9" s="65"/>
      <c r="MV9" s="65"/>
      <c r="MW9" s="65"/>
      <c r="MX9" s="65"/>
      <c r="MY9" s="65"/>
      <c r="MZ9" s="65"/>
      <c r="NA9" s="65"/>
      <c r="NB9" s="65"/>
      <c r="NC9" s="65"/>
      <c r="ND9" s="65"/>
      <c r="NE9" s="65"/>
      <c r="NF9" s="65"/>
      <c r="NG9" s="65"/>
      <c r="NH9" s="66"/>
      <c r="NI9" s="3"/>
      <c r="NJ9" s="72" t="s">
        <v>20</v>
      </c>
      <c r="NK9" s="73"/>
      <c r="NL9" s="74" t="s">
        <v>21</v>
      </c>
      <c r="NM9" s="74"/>
      <c r="NN9" s="74"/>
      <c r="NO9" s="74"/>
      <c r="NP9" s="74"/>
      <c r="NQ9" s="74"/>
      <c r="NR9" s="74"/>
      <c r="NS9" s="74"/>
      <c r="NT9" s="74"/>
      <c r="NU9" s="74"/>
      <c r="NV9" s="74"/>
      <c r="NW9" s="75"/>
      <c r="NX9" s="3"/>
    </row>
    <row r="10" spans="1:388" ht="18.75" customHeight="1">
      <c r="A10" s="2"/>
      <c r="B10" s="76" t="str">
        <f>データ!P6</f>
        <v>直営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8"/>
      <c r="AU10" s="79">
        <f>データ!Q6</f>
        <v>3</v>
      </c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1"/>
      <c r="CN10" s="76" t="str">
        <f>データ!R6</f>
        <v>-</v>
      </c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8"/>
      <c r="EG10" s="76" t="str">
        <f>データ!S6</f>
        <v>-</v>
      </c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8"/>
      <c r="FZ10" s="76" t="str">
        <f>データ!T6</f>
        <v>臨 感</v>
      </c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8"/>
      <c r="ID10" s="79">
        <f>データ!AC6</f>
        <v>139</v>
      </c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1"/>
      <c r="JW10" s="79" t="str">
        <f>データ!AD6</f>
        <v>-</v>
      </c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1"/>
      <c r="LP10" s="79">
        <f>データ!AE6</f>
        <v>139</v>
      </c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81"/>
      <c r="NI10" s="2"/>
      <c r="NJ10" s="86" t="s">
        <v>22</v>
      </c>
      <c r="NK10" s="87"/>
      <c r="NL10" s="84" t="s">
        <v>23</v>
      </c>
      <c r="NM10" s="84"/>
      <c r="NN10" s="84"/>
      <c r="NO10" s="84"/>
      <c r="NP10" s="84"/>
      <c r="NQ10" s="84"/>
      <c r="NR10" s="84"/>
      <c r="NS10" s="84"/>
      <c r="NT10" s="84"/>
      <c r="NU10" s="84"/>
      <c r="NV10" s="84"/>
      <c r="NW10" s="85"/>
      <c r="NX10" s="3"/>
    </row>
    <row r="11" spans="1:388" ht="18.75" customHeight="1">
      <c r="A11" s="2"/>
      <c r="B11" s="64" t="s">
        <v>24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64" t="s">
        <v>25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6"/>
      <c r="CN11" s="64" t="s">
        <v>26</v>
      </c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6"/>
      <c r="EG11" s="64" t="s">
        <v>27</v>
      </c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6"/>
      <c r="FZ11" s="64" t="s">
        <v>28</v>
      </c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6"/>
      <c r="ID11" s="64" t="s">
        <v>29</v>
      </c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65"/>
      <c r="JK11" s="65"/>
      <c r="JL11" s="65"/>
      <c r="JM11" s="65"/>
      <c r="JN11" s="65"/>
      <c r="JO11" s="65"/>
      <c r="JP11" s="65"/>
      <c r="JQ11" s="65"/>
      <c r="JR11" s="65"/>
      <c r="JS11" s="65"/>
      <c r="JT11" s="65"/>
      <c r="JU11" s="65"/>
      <c r="JV11" s="66"/>
      <c r="JW11" s="64" t="s">
        <v>30</v>
      </c>
      <c r="JX11" s="65"/>
      <c r="JY11" s="65"/>
      <c r="JZ11" s="65"/>
      <c r="KA11" s="65"/>
      <c r="KB11" s="65"/>
      <c r="KC11" s="65"/>
      <c r="KD11" s="65"/>
      <c r="KE11" s="65"/>
      <c r="KF11" s="65"/>
      <c r="KG11" s="65"/>
      <c r="KH11" s="65"/>
      <c r="KI11" s="65"/>
      <c r="KJ11" s="65"/>
      <c r="KK11" s="65"/>
      <c r="KL11" s="65"/>
      <c r="KM11" s="65"/>
      <c r="KN11" s="65"/>
      <c r="KO11" s="65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  <c r="LC11" s="65"/>
      <c r="LD11" s="65"/>
      <c r="LE11" s="65"/>
      <c r="LF11" s="65"/>
      <c r="LG11" s="65"/>
      <c r="LH11" s="65"/>
      <c r="LI11" s="65"/>
      <c r="LJ11" s="65"/>
      <c r="LK11" s="65"/>
      <c r="LL11" s="65"/>
      <c r="LM11" s="65"/>
      <c r="LN11" s="65"/>
      <c r="LO11" s="66"/>
      <c r="LP11" s="64" t="s">
        <v>31</v>
      </c>
      <c r="LQ11" s="65"/>
      <c r="LR11" s="65"/>
      <c r="LS11" s="65"/>
      <c r="LT11" s="65"/>
      <c r="LU11" s="65"/>
      <c r="LV11" s="65"/>
      <c r="LW11" s="65"/>
      <c r="LX11" s="65"/>
      <c r="LY11" s="65"/>
      <c r="LZ11" s="65"/>
      <c r="MA11" s="65"/>
      <c r="MB11" s="65"/>
      <c r="MC11" s="65"/>
      <c r="MD11" s="65"/>
      <c r="ME11" s="65"/>
      <c r="MF11" s="65"/>
      <c r="MG11" s="65"/>
      <c r="MH11" s="65"/>
      <c r="MI11" s="65"/>
      <c r="MJ11" s="65"/>
      <c r="MK11" s="65"/>
      <c r="ML11" s="65"/>
      <c r="MM11" s="65"/>
      <c r="MN11" s="65"/>
      <c r="MO11" s="65"/>
      <c r="MP11" s="65"/>
      <c r="MQ11" s="65"/>
      <c r="MR11" s="65"/>
      <c r="MS11" s="65"/>
      <c r="MT11" s="65"/>
      <c r="MU11" s="65"/>
      <c r="MV11" s="65"/>
      <c r="MW11" s="65"/>
      <c r="MX11" s="65"/>
      <c r="MY11" s="65"/>
      <c r="MZ11" s="65"/>
      <c r="NA11" s="65"/>
      <c r="NB11" s="65"/>
      <c r="NC11" s="65"/>
      <c r="ND11" s="65"/>
      <c r="NE11" s="65"/>
      <c r="NF11" s="65"/>
      <c r="NG11" s="65"/>
      <c r="NH11" s="66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79" t="str">
        <f>データ!U6</f>
        <v>-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1"/>
      <c r="AU12" s="79">
        <f>データ!V6</f>
        <v>13161</v>
      </c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1"/>
      <c r="CN12" s="76" t="str">
        <f>データ!W6</f>
        <v>非該当</v>
      </c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8"/>
      <c r="EG12" s="76" t="str">
        <f>データ!X6</f>
        <v>非該当</v>
      </c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8"/>
      <c r="FZ12" s="76" t="str">
        <f>データ!Y6</f>
        <v>１５：１</v>
      </c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8"/>
      <c r="ID12" s="79" t="str">
        <f>データ!AF6</f>
        <v>-</v>
      </c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1"/>
      <c r="JW12" s="79" t="str">
        <f>データ!AG6</f>
        <v>-</v>
      </c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  <c r="LD12" s="80"/>
      <c r="LE12" s="80"/>
      <c r="LF12" s="80"/>
      <c r="LG12" s="80"/>
      <c r="LH12" s="80"/>
      <c r="LI12" s="80"/>
      <c r="LJ12" s="80"/>
      <c r="LK12" s="80"/>
      <c r="LL12" s="80"/>
      <c r="LM12" s="80"/>
      <c r="LN12" s="80"/>
      <c r="LO12" s="81"/>
      <c r="LP12" s="79" t="str">
        <f>データ!AH6</f>
        <v>-</v>
      </c>
      <c r="LQ12" s="80"/>
      <c r="LR12" s="80"/>
      <c r="LS12" s="80"/>
      <c r="LT12" s="80"/>
      <c r="LU12" s="80"/>
      <c r="LV12" s="80"/>
      <c r="LW12" s="80"/>
      <c r="LX12" s="80"/>
      <c r="LY12" s="80"/>
      <c r="LZ12" s="80"/>
      <c r="MA12" s="80"/>
      <c r="MB12" s="80"/>
      <c r="MC12" s="80"/>
      <c r="MD12" s="80"/>
      <c r="ME12" s="80"/>
      <c r="MF12" s="80"/>
      <c r="MG12" s="80"/>
      <c r="MH12" s="80"/>
      <c r="MI12" s="80"/>
      <c r="MJ12" s="80"/>
      <c r="MK12" s="80"/>
      <c r="ML12" s="80"/>
      <c r="MM12" s="80"/>
      <c r="MN12" s="80"/>
      <c r="MO12" s="80"/>
      <c r="MP12" s="80"/>
      <c r="MQ12" s="80"/>
      <c r="MR12" s="80"/>
      <c r="MS12" s="80"/>
      <c r="MT12" s="80"/>
      <c r="MU12" s="80"/>
      <c r="MV12" s="80"/>
      <c r="MW12" s="80"/>
      <c r="MX12" s="80"/>
      <c r="MY12" s="80"/>
      <c r="MZ12" s="80"/>
      <c r="NA12" s="80"/>
      <c r="NB12" s="80"/>
      <c r="NC12" s="80"/>
      <c r="ND12" s="80"/>
      <c r="NE12" s="80"/>
      <c r="NF12" s="80"/>
      <c r="NG12" s="80"/>
      <c r="NH12" s="81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>
      <c r="A14" s="2"/>
      <c r="B14" s="96" t="s">
        <v>33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8"/>
      <c r="NJ14" s="97" t="s">
        <v>34</v>
      </c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10"/>
      <c r="B16" s="5"/>
      <c r="C16" s="6"/>
      <c r="D16" s="6"/>
      <c r="E16" s="6"/>
      <c r="F16" s="98" t="s">
        <v>35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6"/>
      <c r="NF16" s="6"/>
      <c r="NG16" s="6"/>
      <c r="NH16" s="7"/>
      <c r="NI16" s="2"/>
      <c r="NJ16" s="100" t="s">
        <v>36</v>
      </c>
      <c r="NK16" s="101"/>
      <c r="NL16" s="101"/>
      <c r="NM16" s="101"/>
      <c r="NN16" s="102"/>
      <c r="NO16" s="100" t="s">
        <v>37</v>
      </c>
      <c r="NP16" s="101"/>
      <c r="NQ16" s="101"/>
      <c r="NR16" s="101"/>
      <c r="NS16" s="102"/>
      <c r="NT16" s="100" t="s">
        <v>38</v>
      </c>
      <c r="NU16" s="101"/>
      <c r="NV16" s="101"/>
      <c r="NW16" s="101"/>
      <c r="NX16" s="102"/>
    </row>
    <row r="17" spans="1:393" ht="13.5" customHeight="1">
      <c r="A17" s="2"/>
      <c r="B17" s="11"/>
      <c r="C17" s="12"/>
      <c r="D17" s="12"/>
      <c r="E17" s="12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12"/>
      <c r="NF17" s="12"/>
      <c r="NG17" s="12"/>
      <c r="NH17" s="13"/>
      <c r="NI17" s="2"/>
      <c r="NJ17" s="103"/>
      <c r="NK17" s="104"/>
      <c r="NL17" s="104"/>
      <c r="NM17" s="104"/>
      <c r="NN17" s="105"/>
      <c r="NO17" s="103"/>
      <c r="NP17" s="104"/>
      <c r="NQ17" s="104"/>
      <c r="NR17" s="104"/>
      <c r="NS17" s="105"/>
      <c r="NT17" s="103"/>
      <c r="NU17" s="104"/>
      <c r="NV17" s="104"/>
      <c r="NW17" s="104"/>
      <c r="NX17" s="105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88" t="s">
        <v>67</v>
      </c>
      <c r="NK18" s="89"/>
      <c r="NL18" s="89"/>
      <c r="NM18" s="92" t="s">
        <v>40</v>
      </c>
      <c r="NN18" s="93"/>
      <c r="NO18" s="88" t="s">
        <v>39</v>
      </c>
      <c r="NP18" s="89"/>
      <c r="NQ18" s="89"/>
      <c r="NR18" s="92" t="s">
        <v>40</v>
      </c>
      <c r="NS18" s="93"/>
      <c r="NT18" s="88" t="s">
        <v>39</v>
      </c>
      <c r="NU18" s="89"/>
      <c r="NV18" s="89"/>
      <c r="NW18" s="92" t="s">
        <v>40</v>
      </c>
      <c r="NX18" s="93"/>
      <c r="OC18" s="2" t="s">
        <v>41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0"/>
      <c r="NK19" s="91"/>
      <c r="NL19" s="91"/>
      <c r="NM19" s="94"/>
      <c r="NN19" s="95"/>
      <c r="NO19" s="90"/>
      <c r="NP19" s="91"/>
      <c r="NQ19" s="91"/>
      <c r="NR19" s="94"/>
      <c r="NS19" s="95"/>
      <c r="NT19" s="90"/>
      <c r="NU19" s="91"/>
      <c r="NV19" s="91"/>
      <c r="NW19" s="94"/>
      <c r="NX19" s="95"/>
      <c r="OC19" s="16" t="s">
        <v>42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7" t="s">
        <v>43</v>
      </c>
      <c r="NK20" s="97"/>
      <c r="NL20" s="97"/>
      <c r="NM20" s="97"/>
      <c r="NN20" s="97"/>
      <c r="NO20" s="97"/>
      <c r="NP20" s="97"/>
      <c r="NQ20" s="97"/>
      <c r="NR20" s="97"/>
      <c r="NS20" s="97"/>
      <c r="NT20" s="97"/>
      <c r="NU20" s="97"/>
      <c r="NV20" s="97"/>
      <c r="NW20" s="97"/>
      <c r="NX20" s="97"/>
      <c r="OC20" s="16" t="s">
        <v>44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6"/>
      <c r="NX21" s="106"/>
      <c r="OC21" s="16" t="s">
        <v>45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7" t="s">
        <v>189</v>
      </c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  <c r="OC22" s="16" t="s">
        <v>46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0"/>
      <c r="NK23" s="111"/>
      <c r="NL23" s="111"/>
      <c r="NM23" s="111"/>
      <c r="NN23" s="111"/>
      <c r="NO23" s="111"/>
      <c r="NP23" s="111"/>
      <c r="NQ23" s="111"/>
      <c r="NR23" s="111"/>
      <c r="NS23" s="111"/>
      <c r="NT23" s="111"/>
      <c r="NU23" s="111"/>
      <c r="NV23" s="111"/>
      <c r="NW23" s="111"/>
      <c r="NX23" s="112"/>
      <c r="OC23" s="16" t="s">
        <v>47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0"/>
      <c r="NK24" s="111"/>
      <c r="NL24" s="111"/>
      <c r="NM24" s="111"/>
      <c r="NN24" s="111"/>
      <c r="NO24" s="111"/>
      <c r="NP24" s="111"/>
      <c r="NQ24" s="111"/>
      <c r="NR24" s="111"/>
      <c r="NS24" s="111"/>
      <c r="NT24" s="111"/>
      <c r="NU24" s="111"/>
      <c r="NV24" s="111"/>
      <c r="NW24" s="111"/>
      <c r="NX24" s="112"/>
      <c r="OC24" s="16" t="s">
        <v>48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  <c r="OC25" s="16" t="s">
        <v>49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0"/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2"/>
      <c r="OC26" s="16" t="s">
        <v>50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0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2"/>
      <c r="OC27" s="16" t="s">
        <v>51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0"/>
      <c r="NK28" s="111"/>
      <c r="NL28" s="111"/>
      <c r="NM28" s="111"/>
      <c r="NN28" s="111"/>
      <c r="NO28" s="111"/>
      <c r="NP28" s="111"/>
      <c r="NQ28" s="111"/>
      <c r="NR28" s="111"/>
      <c r="NS28" s="111"/>
      <c r="NT28" s="111"/>
      <c r="NU28" s="111"/>
      <c r="NV28" s="111"/>
      <c r="NW28" s="111"/>
      <c r="NX28" s="112"/>
      <c r="OC28" s="16" t="s">
        <v>52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0"/>
      <c r="NK29" s="111"/>
      <c r="NL29" s="111"/>
      <c r="NM29" s="111"/>
      <c r="NN29" s="111"/>
      <c r="NO29" s="111"/>
      <c r="NP29" s="111"/>
      <c r="NQ29" s="111"/>
      <c r="NR29" s="111"/>
      <c r="NS29" s="111"/>
      <c r="NT29" s="111"/>
      <c r="NU29" s="111"/>
      <c r="NV29" s="111"/>
      <c r="NW29" s="111"/>
      <c r="NX29" s="112"/>
      <c r="OC29" s="16" t="s">
        <v>53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0"/>
      <c r="NK30" s="111"/>
      <c r="NL30" s="111"/>
      <c r="NM30" s="111"/>
      <c r="NN30" s="111"/>
      <c r="NO30" s="111"/>
      <c r="NP30" s="111"/>
      <c r="NQ30" s="111"/>
      <c r="NR30" s="111"/>
      <c r="NS30" s="111"/>
      <c r="NT30" s="111"/>
      <c r="NU30" s="111"/>
      <c r="NV30" s="111"/>
      <c r="NW30" s="111"/>
      <c r="NX30" s="112"/>
      <c r="OC30" s="16" t="s">
        <v>54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0"/>
      <c r="NK31" s="111"/>
      <c r="NL31" s="111"/>
      <c r="NM31" s="111"/>
      <c r="NN31" s="111"/>
      <c r="NO31" s="111"/>
      <c r="NP31" s="111"/>
      <c r="NQ31" s="111"/>
      <c r="NR31" s="111"/>
      <c r="NS31" s="111"/>
      <c r="NT31" s="111"/>
      <c r="NU31" s="111"/>
      <c r="NV31" s="111"/>
      <c r="NW31" s="111"/>
      <c r="NX31" s="112"/>
      <c r="OC31" s="16" t="s">
        <v>55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16" t="str">
        <f>データ!$B$11</f>
        <v>H29</v>
      </c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8"/>
      <c r="AE32" s="116" t="str">
        <f>データ!$C$11</f>
        <v>H30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8"/>
      <c r="AT32" s="116" t="str">
        <f>データ!$D$11</f>
        <v>R01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8"/>
      <c r="BI32" s="116" t="str">
        <f>データ!$E$11</f>
        <v>R02</v>
      </c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8"/>
      <c r="BX32" s="116" t="str">
        <f>データ!$F$11</f>
        <v>R03</v>
      </c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8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16" t="str">
        <f>データ!$B$11</f>
        <v>H29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16" t="str">
        <f>データ!$C$11</f>
        <v>H30</v>
      </c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8"/>
      <c r="EH32" s="116" t="str">
        <f>データ!$D$11</f>
        <v>R01</v>
      </c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8"/>
      <c r="EW32" s="116" t="str">
        <f>データ!$E$11</f>
        <v>R02</v>
      </c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8"/>
      <c r="FL32" s="116" t="str">
        <f>データ!$F$11</f>
        <v>R03</v>
      </c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8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16" t="str">
        <f>データ!$B$11</f>
        <v>H29</v>
      </c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8"/>
      <c r="HG32" s="116" t="str">
        <f>データ!$C$11</f>
        <v>H30</v>
      </c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8"/>
      <c r="HV32" s="116" t="str">
        <f>データ!$D$11</f>
        <v>R01</v>
      </c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8"/>
      <c r="IK32" s="116" t="str">
        <f>データ!$E$11</f>
        <v>R02</v>
      </c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8"/>
      <c r="IZ32" s="116" t="str">
        <f>データ!$F$11</f>
        <v>R03</v>
      </c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8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16" t="str">
        <f>データ!$B$11</f>
        <v>H29</v>
      </c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8"/>
      <c r="KU32" s="116" t="str">
        <f>データ!$C$11</f>
        <v>H30</v>
      </c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7"/>
      <c r="LH32" s="117"/>
      <c r="LI32" s="118"/>
      <c r="LJ32" s="116" t="str">
        <f>データ!$D$11</f>
        <v>R01</v>
      </c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8"/>
      <c r="LY32" s="116" t="str">
        <f>データ!$E$11</f>
        <v>R02</v>
      </c>
      <c r="LZ32" s="117"/>
      <c r="MA32" s="117"/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8"/>
      <c r="MN32" s="116" t="str">
        <f>データ!$F$11</f>
        <v>R03</v>
      </c>
      <c r="MO32" s="117"/>
      <c r="MP32" s="117"/>
      <c r="MQ32" s="117"/>
      <c r="MR32" s="117"/>
      <c r="MS32" s="117"/>
      <c r="MT32" s="117"/>
      <c r="MU32" s="117"/>
      <c r="MV32" s="117"/>
      <c r="MW32" s="117"/>
      <c r="MX32" s="117"/>
      <c r="MY32" s="117"/>
      <c r="MZ32" s="117"/>
      <c r="NA32" s="117"/>
      <c r="NB32" s="118"/>
      <c r="ND32" s="2"/>
      <c r="NE32" s="2"/>
      <c r="NF32" s="2"/>
      <c r="NG32" s="2"/>
      <c r="NH32" s="15"/>
      <c r="NI32" s="2"/>
      <c r="NJ32" s="110"/>
      <c r="NK32" s="111"/>
      <c r="NL32" s="111"/>
      <c r="NM32" s="111"/>
      <c r="NN32" s="111"/>
      <c r="NO32" s="111"/>
      <c r="NP32" s="111"/>
      <c r="NQ32" s="111"/>
      <c r="NR32" s="111"/>
      <c r="NS32" s="111"/>
      <c r="NT32" s="111"/>
      <c r="NU32" s="111"/>
      <c r="NV32" s="111"/>
      <c r="NW32" s="111"/>
      <c r="NX32" s="112"/>
      <c r="OC32" s="16" t="s">
        <v>56</v>
      </c>
    </row>
    <row r="33" spans="1:393" ht="13.5" customHeight="1">
      <c r="A33" s="2"/>
      <c r="B33" s="14"/>
      <c r="D33" s="2"/>
      <c r="E33" s="2"/>
      <c r="F33" s="2"/>
      <c r="G33" s="119" t="s">
        <v>57</v>
      </c>
      <c r="H33" s="119"/>
      <c r="I33" s="119"/>
      <c r="J33" s="119"/>
      <c r="K33" s="119"/>
      <c r="L33" s="119"/>
      <c r="M33" s="119"/>
      <c r="N33" s="119"/>
      <c r="O33" s="119"/>
      <c r="P33" s="120">
        <f>データ!AI7</f>
        <v>107.8</v>
      </c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  <c r="AE33" s="120">
        <f>データ!AJ7</f>
        <v>104.8</v>
      </c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2"/>
      <c r="AT33" s="120">
        <f>データ!AK7</f>
        <v>105.5</v>
      </c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2"/>
      <c r="BI33" s="120">
        <f>データ!AL7</f>
        <v>113.1</v>
      </c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2"/>
      <c r="BX33" s="120">
        <f>データ!AM7</f>
        <v>103</v>
      </c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2"/>
      <c r="CO33" s="2"/>
      <c r="CP33" s="2"/>
      <c r="CQ33" s="2"/>
      <c r="CR33" s="2"/>
      <c r="CS33" s="2"/>
      <c r="CT33" s="2"/>
      <c r="CU33" s="119" t="s">
        <v>57</v>
      </c>
      <c r="CV33" s="119"/>
      <c r="CW33" s="119"/>
      <c r="CX33" s="119"/>
      <c r="CY33" s="119"/>
      <c r="CZ33" s="119"/>
      <c r="DA33" s="119"/>
      <c r="DB33" s="119"/>
      <c r="DC33" s="119"/>
      <c r="DD33" s="120">
        <f>データ!AT7</f>
        <v>84.8</v>
      </c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2"/>
      <c r="DS33" s="120">
        <f>データ!AU7</f>
        <v>80.3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2"/>
      <c r="EH33" s="120">
        <f>データ!AV7</f>
        <v>80.400000000000006</v>
      </c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2"/>
      <c r="EW33" s="120">
        <f>データ!AW7</f>
        <v>85.1</v>
      </c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データ!AX7</f>
        <v>78.5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2"/>
      <c r="GA33" s="2"/>
      <c r="GB33" s="2"/>
      <c r="GC33" s="2"/>
      <c r="GD33" s="2"/>
      <c r="GE33" s="2"/>
      <c r="GF33" s="2"/>
      <c r="GG33" s="2"/>
      <c r="GH33" s="2"/>
      <c r="GI33" s="119" t="s">
        <v>57</v>
      </c>
      <c r="GJ33" s="119"/>
      <c r="GK33" s="119"/>
      <c r="GL33" s="119"/>
      <c r="GM33" s="119"/>
      <c r="GN33" s="119"/>
      <c r="GO33" s="119"/>
      <c r="GP33" s="119"/>
      <c r="GQ33" s="119"/>
      <c r="GR33" s="120">
        <f>データ!BE7</f>
        <v>0</v>
      </c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2"/>
      <c r="HG33" s="120">
        <f>データ!BF7</f>
        <v>0</v>
      </c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2"/>
      <c r="HV33" s="120">
        <f>データ!BG7</f>
        <v>0</v>
      </c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2"/>
      <c r="IK33" s="120">
        <f>データ!BH7</f>
        <v>0</v>
      </c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2"/>
      <c r="IZ33" s="120">
        <f>データ!BI7</f>
        <v>0</v>
      </c>
      <c r="JA33" s="121"/>
      <c r="JB33" s="121"/>
      <c r="JC33" s="121"/>
      <c r="JD33" s="121"/>
      <c r="JE33" s="121"/>
      <c r="JF33" s="121"/>
      <c r="JG33" s="121"/>
      <c r="JH33" s="121"/>
      <c r="JI33" s="121"/>
      <c r="JJ33" s="121"/>
      <c r="JK33" s="121"/>
      <c r="JL33" s="121"/>
      <c r="JM33" s="121"/>
      <c r="JN33" s="122"/>
      <c r="JO33" s="2"/>
      <c r="JP33" s="2"/>
      <c r="JQ33" s="2"/>
      <c r="JR33" s="2"/>
      <c r="JS33" s="2"/>
      <c r="JT33" s="2"/>
      <c r="JU33" s="2"/>
      <c r="JV33" s="2"/>
      <c r="JW33" s="119" t="s">
        <v>57</v>
      </c>
      <c r="JX33" s="119"/>
      <c r="JY33" s="119"/>
      <c r="JZ33" s="119"/>
      <c r="KA33" s="119"/>
      <c r="KB33" s="119"/>
      <c r="KC33" s="119"/>
      <c r="KD33" s="119"/>
      <c r="KE33" s="119"/>
      <c r="KF33" s="120">
        <f>データ!BP7</f>
        <v>79.599999999999994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2"/>
      <c r="KU33" s="120">
        <f>データ!BQ7</f>
        <v>72.2</v>
      </c>
      <c r="KV33" s="121"/>
      <c r="KW33" s="121"/>
      <c r="KX33" s="121"/>
      <c r="KY33" s="121"/>
      <c r="KZ33" s="121"/>
      <c r="LA33" s="121"/>
      <c r="LB33" s="121"/>
      <c r="LC33" s="121"/>
      <c r="LD33" s="121"/>
      <c r="LE33" s="121"/>
      <c r="LF33" s="121"/>
      <c r="LG33" s="121"/>
      <c r="LH33" s="121"/>
      <c r="LI33" s="122"/>
      <c r="LJ33" s="120">
        <f>データ!BR7</f>
        <v>72.900000000000006</v>
      </c>
      <c r="LK33" s="121"/>
      <c r="LL33" s="121"/>
      <c r="LM33" s="121"/>
      <c r="LN33" s="121"/>
      <c r="LO33" s="121"/>
      <c r="LP33" s="121"/>
      <c r="LQ33" s="121"/>
      <c r="LR33" s="121"/>
      <c r="LS33" s="121"/>
      <c r="LT33" s="121"/>
      <c r="LU33" s="121"/>
      <c r="LV33" s="121"/>
      <c r="LW33" s="121"/>
      <c r="LX33" s="122"/>
      <c r="LY33" s="120">
        <f>データ!BS7</f>
        <v>79.7</v>
      </c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データ!BT7</f>
        <v>79.2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2"/>
      <c r="ND33" s="2"/>
      <c r="NE33" s="2"/>
      <c r="NF33" s="2"/>
      <c r="NG33" s="2"/>
      <c r="NH33" s="15"/>
      <c r="NI33" s="2"/>
      <c r="NJ33" s="110"/>
      <c r="NK33" s="111"/>
      <c r="NL33" s="111"/>
      <c r="NM33" s="111"/>
      <c r="NN33" s="111"/>
      <c r="NO33" s="111"/>
      <c r="NP33" s="111"/>
      <c r="NQ33" s="111"/>
      <c r="NR33" s="111"/>
      <c r="NS33" s="111"/>
      <c r="NT33" s="111"/>
      <c r="NU33" s="111"/>
      <c r="NV33" s="111"/>
      <c r="NW33" s="111"/>
      <c r="NX33" s="112"/>
      <c r="OC33" s="16" t="s">
        <v>58</v>
      </c>
    </row>
    <row r="34" spans="1:393" ht="13.5" customHeight="1">
      <c r="A34" s="2"/>
      <c r="B34" s="14"/>
      <c r="D34" s="2"/>
      <c r="E34" s="2"/>
      <c r="F34" s="2"/>
      <c r="G34" s="119" t="s">
        <v>59</v>
      </c>
      <c r="H34" s="119"/>
      <c r="I34" s="119"/>
      <c r="J34" s="119"/>
      <c r="K34" s="119"/>
      <c r="L34" s="119"/>
      <c r="M34" s="119"/>
      <c r="N34" s="119"/>
      <c r="O34" s="119"/>
      <c r="P34" s="120">
        <f>データ!AN7</f>
        <v>100.9</v>
      </c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  <c r="AE34" s="120">
        <f>データ!AO7</f>
        <v>100.9</v>
      </c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2"/>
      <c r="AT34" s="120">
        <f>データ!AP7</f>
        <v>99.7</v>
      </c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2"/>
      <c r="BI34" s="120">
        <f>データ!AQ7</f>
        <v>102.3</v>
      </c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2"/>
      <c r="BX34" s="120">
        <f>データ!AR7</f>
        <v>103.5</v>
      </c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2"/>
      <c r="CO34" s="2"/>
      <c r="CP34" s="2"/>
      <c r="CQ34" s="2"/>
      <c r="CR34" s="2"/>
      <c r="CS34" s="2"/>
      <c r="CT34" s="2"/>
      <c r="CU34" s="119" t="s">
        <v>59</v>
      </c>
      <c r="CV34" s="119"/>
      <c r="CW34" s="119"/>
      <c r="CX34" s="119"/>
      <c r="CY34" s="119"/>
      <c r="CZ34" s="119"/>
      <c r="DA34" s="119"/>
      <c r="DB34" s="119"/>
      <c r="DC34" s="119"/>
      <c r="DD34" s="120">
        <f>データ!AY7</f>
        <v>68.900000000000006</v>
      </c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2"/>
      <c r="DS34" s="120">
        <f>データ!AZ7</f>
        <v>68.400000000000006</v>
      </c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2"/>
      <c r="EH34" s="120">
        <f>データ!BA7</f>
        <v>66.900000000000006</v>
      </c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2"/>
      <c r="EW34" s="120">
        <f>データ!BB7</f>
        <v>64.8</v>
      </c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2"/>
      <c r="FL34" s="120">
        <f>データ!BC7</f>
        <v>64.099999999999994</v>
      </c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2"/>
      <c r="GA34" s="2"/>
      <c r="GB34" s="2"/>
      <c r="GC34" s="2"/>
      <c r="GD34" s="2"/>
      <c r="GE34" s="2"/>
      <c r="GF34" s="2"/>
      <c r="GG34" s="2"/>
      <c r="GH34" s="2"/>
      <c r="GI34" s="119" t="s">
        <v>59</v>
      </c>
      <c r="GJ34" s="119"/>
      <c r="GK34" s="119"/>
      <c r="GL34" s="119"/>
      <c r="GM34" s="119"/>
      <c r="GN34" s="119"/>
      <c r="GO34" s="119"/>
      <c r="GP34" s="119"/>
      <c r="GQ34" s="119"/>
      <c r="GR34" s="120">
        <f>データ!BJ7</f>
        <v>179</v>
      </c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2"/>
      <c r="HG34" s="120">
        <f>データ!BK7</f>
        <v>176.9</v>
      </c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2"/>
      <c r="HV34" s="120">
        <f>データ!BL7</f>
        <v>177.9</v>
      </c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2"/>
      <c r="IK34" s="120">
        <f>データ!BM7</f>
        <v>197.8</v>
      </c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  <c r="IW34" s="121"/>
      <c r="IX34" s="121"/>
      <c r="IY34" s="122"/>
      <c r="IZ34" s="120">
        <f>データ!BN7</f>
        <v>171</v>
      </c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2"/>
      <c r="JO34" s="2"/>
      <c r="JP34" s="2"/>
      <c r="JQ34" s="2"/>
      <c r="JR34" s="2"/>
      <c r="JS34" s="2"/>
      <c r="JT34" s="2"/>
      <c r="JU34" s="2"/>
      <c r="JV34" s="2"/>
      <c r="JW34" s="119" t="s">
        <v>59</v>
      </c>
      <c r="JX34" s="119"/>
      <c r="JY34" s="119"/>
      <c r="JZ34" s="119"/>
      <c r="KA34" s="119"/>
      <c r="KB34" s="119"/>
      <c r="KC34" s="119"/>
      <c r="KD34" s="119"/>
      <c r="KE34" s="119"/>
      <c r="KF34" s="120">
        <f>データ!BU7</f>
        <v>72.3</v>
      </c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2"/>
      <c r="KU34" s="120">
        <f>データ!BV7</f>
        <v>72.099999999999994</v>
      </c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2"/>
      <c r="LJ34" s="120">
        <f>データ!BW7</f>
        <v>69.8</v>
      </c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2"/>
      <c r="LY34" s="120">
        <f>データ!BX7</f>
        <v>65.3</v>
      </c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2"/>
      <c r="MN34" s="120">
        <f>データ!BY7</f>
        <v>63.1</v>
      </c>
      <c r="MO34" s="121"/>
      <c r="MP34" s="121"/>
      <c r="MQ34" s="121"/>
      <c r="MR34" s="121"/>
      <c r="MS34" s="121"/>
      <c r="MT34" s="121"/>
      <c r="MU34" s="121"/>
      <c r="MV34" s="121"/>
      <c r="MW34" s="121"/>
      <c r="MX34" s="121"/>
      <c r="MY34" s="121"/>
      <c r="MZ34" s="121"/>
      <c r="NA34" s="121"/>
      <c r="NB34" s="122"/>
      <c r="ND34" s="2"/>
      <c r="NE34" s="2"/>
      <c r="NF34" s="2"/>
      <c r="NG34" s="2"/>
      <c r="NH34" s="15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  <c r="OC34" s="16" t="s">
        <v>60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7" t="s">
        <v>61</v>
      </c>
      <c r="NK35" s="97"/>
      <c r="NL35" s="97"/>
      <c r="NM35" s="97"/>
      <c r="NN35" s="97"/>
      <c r="NO35" s="97"/>
      <c r="NP35" s="97"/>
      <c r="NQ35" s="97"/>
      <c r="NR35" s="97"/>
      <c r="NS35" s="97"/>
      <c r="NT35" s="97"/>
      <c r="NU35" s="97"/>
      <c r="NV35" s="97"/>
      <c r="NW35" s="97"/>
      <c r="NX35" s="97"/>
      <c r="OC35" s="16" t="s">
        <v>62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6"/>
      <c r="NX36" s="106"/>
      <c r="OC36" s="16" t="s">
        <v>63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23" t="s">
        <v>64</v>
      </c>
      <c r="NK37" s="124"/>
      <c r="NL37" s="124"/>
      <c r="NM37" s="124"/>
      <c r="NN37" s="124"/>
      <c r="NO37" s="124"/>
      <c r="NP37" s="124"/>
      <c r="NQ37" s="124"/>
      <c r="NR37" s="124"/>
      <c r="NS37" s="124"/>
      <c r="NT37" s="124"/>
      <c r="NU37" s="124"/>
      <c r="NV37" s="124"/>
      <c r="NW37" s="124"/>
      <c r="NX37" s="125"/>
      <c r="OC37" s="16" t="s">
        <v>65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26"/>
      <c r="NK38" s="127"/>
      <c r="NL38" s="127"/>
      <c r="NM38" s="127"/>
      <c r="NN38" s="127"/>
      <c r="NO38" s="127"/>
      <c r="NP38" s="127"/>
      <c r="NQ38" s="127"/>
      <c r="NR38" s="127"/>
      <c r="NS38" s="127"/>
      <c r="NT38" s="127"/>
      <c r="NU38" s="127"/>
      <c r="NV38" s="127"/>
      <c r="NW38" s="127"/>
      <c r="NX38" s="128"/>
      <c r="OC38" s="16" t="s">
        <v>66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0" t="s">
        <v>191</v>
      </c>
      <c r="NK39" s="111"/>
      <c r="NL39" s="111"/>
      <c r="NM39" s="111"/>
      <c r="NN39" s="111"/>
      <c r="NO39" s="111"/>
      <c r="NP39" s="111"/>
      <c r="NQ39" s="111"/>
      <c r="NR39" s="111"/>
      <c r="NS39" s="111"/>
      <c r="NT39" s="111"/>
      <c r="NU39" s="111"/>
      <c r="NV39" s="111"/>
      <c r="NW39" s="111"/>
      <c r="NX39" s="112"/>
      <c r="OC39" s="16" t="s">
        <v>67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0"/>
      <c r="NK40" s="111"/>
      <c r="NL40" s="111"/>
      <c r="NM40" s="111"/>
      <c r="NN40" s="111"/>
      <c r="NO40" s="111"/>
      <c r="NP40" s="111"/>
      <c r="NQ40" s="111"/>
      <c r="NR40" s="111"/>
      <c r="NS40" s="111"/>
      <c r="NT40" s="111"/>
      <c r="NU40" s="111"/>
      <c r="NV40" s="111"/>
      <c r="NW40" s="111"/>
      <c r="NX40" s="112"/>
      <c r="OC40" s="16" t="s">
        <v>68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0"/>
      <c r="NK41" s="111"/>
      <c r="NL41" s="111"/>
      <c r="NM41" s="111"/>
      <c r="NN41" s="111"/>
      <c r="NO41" s="111"/>
      <c r="NP41" s="111"/>
      <c r="NQ41" s="111"/>
      <c r="NR41" s="111"/>
      <c r="NS41" s="111"/>
      <c r="NT41" s="111"/>
      <c r="NU41" s="111"/>
      <c r="NV41" s="111"/>
      <c r="NW41" s="111"/>
      <c r="NX41" s="112"/>
      <c r="OC41" s="16" t="s">
        <v>69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0"/>
      <c r="NK42" s="111"/>
      <c r="NL42" s="111"/>
      <c r="NM42" s="111"/>
      <c r="NN42" s="111"/>
      <c r="NO42" s="111"/>
      <c r="NP42" s="111"/>
      <c r="NQ42" s="111"/>
      <c r="NR42" s="111"/>
      <c r="NS42" s="111"/>
      <c r="NT42" s="111"/>
      <c r="NU42" s="111"/>
      <c r="NV42" s="111"/>
      <c r="NW42" s="111"/>
      <c r="NX42" s="112"/>
      <c r="OC42" s="16" t="s">
        <v>70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0"/>
      <c r="NK43" s="111"/>
      <c r="NL43" s="111"/>
      <c r="NM43" s="111"/>
      <c r="NN43" s="111"/>
      <c r="NO43" s="111"/>
      <c r="NP43" s="111"/>
      <c r="NQ43" s="111"/>
      <c r="NR43" s="111"/>
      <c r="NS43" s="111"/>
      <c r="NT43" s="111"/>
      <c r="NU43" s="111"/>
      <c r="NV43" s="111"/>
      <c r="NW43" s="111"/>
      <c r="NX43" s="112"/>
      <c r="OC43" s="16" t="s">
        <v>71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0"/>
      <c r="NK44" s="111"/>
      <c r="NL44" s="111"/>
      <c r="NM44" s="111"/>
      <c r="NN44" s="111"/>
      <c r="NO44" s="111"/>
      <c r="NP44" s="111"/>
      <c r="NQ44" s="111"/>
      <c r="NR44" s="111"/>
      <c r="NS44" s="111"/>
      <c r="NT44" s="111"/>
      <c r="NU44" s="111"/>
      <c r="NV44" s="111"/>
      <c r="NW44" s="111"/>
      <c r="NX44" s="112"/>
      <c r="OC44" s="16" t="s">
        <v>72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0"/>
      <c r="NK45" s="111"/>
      <c r="NL45" s="111"/>
      <c r="NM45" s="111"/>
      <c r="NN45" s="111"/>
      <c r="NO45" s="111"/>
      <c r="NP45" s="111"/>
      <c r="NQ45" s="111"/>
      <c r="NR45" s="111"/>
      <c r="NS45" s="111"/>
      <c r="NT45" s="111"/>
      <c r="NU45" s="111"/>
      <c r="NV45" s="111"/>
      <c r="NW45" s="111"/>
      <c r="NX45" s="112"/>
      <c r="OC45" s="16" t="s">
        <v>73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  <c r="OC46" s="16" t="s">
        <v>74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0"/>
      <c r="NK47" s="111"/>
      <c r="NL47" s="111"/>
      <c r="NM47" s="111"/>
      <c r="NN47" s="111"/>
      <c r="NO47" s="111"/>
      <c r="NP47" s="111"/>
      <c r="NQ47" s="111"/>
      <c r="NR47" s="111"/>
      <c r="NS47" s="111"/>
      <c r="NT47" s="111"/>
      <c r="NU47" s="111"/>
      <c r="NV47" s="111"/>
      <c r="NW47" s="111"/>
      <c r="NX47" s="112"/>
      <c r="OC47" s="16" t="s">
        <v>75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0"/>
      <c r="NK48" s="111"/>
      <c r="NL48" s="111"/>
      <c r="NM48" s="111"/>
      <c r="NN48" s="111"/>
      <c r="NO48" s="111"/>
      <c r="NP48" s="111"/>
      <c r="NQ48" s="111"/>
      <c r="NR48" s="111"/>
      <c r="NS48" s="111"/>
      <c r="NT48" s="111"/>
      <c r="NU48" s="111"/>
      <c r="NV48" s="111"/>
      <c r="NW48" s="111"/>
      <c r="NX48" s="112"/>
      <c r="OC48" s="16" t="s">
        <v>76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0"/>
      <c r="NK49" s="111"/>
      <c r="NL49" s="111"/>
      <c r="NM49" s="111"/>
      <c r="NN49" s="111"/>
      <c r="NO49" s="111"/>
      <c r="NP49" s="111"/>
      <c r="NQ49" s="111"/>
      <c r="NR49" s="111"/>
      <c r="NS49" s="111"/>
      <c r="NT49" s="111"/>
      <c r="NU49" s="111"/>
      <c r="NV49" s="111"/>
      <c r="NW49" s="111"/>
      <c r="NX49" s="112"/>
      <c r="OC49" s="16" t="s">
        <v>77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0"/>
      <c r="NK50" s="111"/>
      <c r="NL50" s="111"/>
      <c r="NM50" s="111"/>
      <c r="NN50" s="111"/>
      <c r="NO50" s="111"/>
      <c r="NP50" s="111"/>
      <c r="NQ50" s="111"/>
      <c r="NR50" s="111"/>
      <c r="NS50" s="111"/>
      <c r="NT50" s="111"/>
      <c r="NU50" s="111"/>
      <c r="NV50" s="111"/>
      <c r="NW50" s="111"/>
      <c r="NX50" s="112"/>
      <c r="OC50" s="16" t="s">
        <v>78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13"/>
      <c r="NK51" s="114"/>
      <c r="NL51" s="114"/>
      <c r="NM51" s="114"/>
      <c r="NN51" s="114"/>
      <c r="NO51" s="114"/>
      <c r="NP51" s="114"/>
      <c r="NQ51" s="114"/>
      <c r="NR51" s="114"/>
      <c r="NS51" s="114"/>
      <c r="NT51" s="114"/>
      <c r="NU51" s="114"/>
      <c r="NV51" s="114"/>
      <c r="NW51" s="114"/>
      <c r="NX51" s="115"/>
      <c r="OC51" s="16" t="s">
        <v>79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23" t="s">
        <v>80</v>
      </c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5"/>
      <c r="OC52" s="16" t="s">
        <v>81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26"/>
      <c r="NK53" s="127"/>
      <c r="NL53" s="127"/>
      <c r="NM53" s="127"/>
      <c r="NN53" s="127"/>
      <c r="NO53" s="127"/>
      <c r="NP53" s="127"/>
      <c r="NQ53" s="127"/>
      <c r="NR53" s="127"/>
      <c r="NS53" s="127"/>
      <c r="NT53" s="127"/>
      <c r="NU53" s="127"/>
      <c r="NV53" s="127"/>
      <c r="NW53" s="127"/>
      <c r="NX53" s="128"/>
      <c r="OC53" s="16" t="s">
        <v>82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16" t="str">
        <f>データ!$B$11</f>
        <v>H29</v>
      </c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E54" s="116" t="str">
        <f>データ!$C$11</f>
        <v>H30</v>
      </c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116" t="str">
        <f>データ!$D$11</f>
        <v>R01</v>
      </c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8"/>
      <c r="BI54" s="116" t="str">
        <f>データ!$E$11</f>
        <v>R02</v>
      </c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8"/>
      <c r="BX54" s="116" t="str">
        <f>データ!$F$11</f>
        <v>R03</v>
      </c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8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16" t="str">
        <f>データ!$B$11</f>
        <v>H29</v>
      </c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8"/>
      <c r="DS54" s="116" t="str">
        <f>データ!$C$11</f>
        <v>H30</v>
      </c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8"/>
      <c r="EH54" s="116" t="str">
        <f>データ!$D$11</f>
        <v>R01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8"/>
      <c r="EW54" s="116" t="str">
        <f>データ!$E$11</f>
        <v>R02</v>
      </c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8"/>
      <c r="FL54" s="116" t="str">
        <f>データ!$F$11</f>
        <v>R03</v>
      </c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8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16" t="str">
        <f>データ!$B$11</f>
        <v>H29</v>
      </c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8"/>
      <c r="HG54" s="116" t="str">
        <f>データ!$C$11</f>
        <v>H30</v>
      </c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8"/>
      <c r="HV54" s="116" t="str">
        <f>データ!$D$11</f>
        <v>R01</v>
      </c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8"/>
      <c r="IK54" s="116" t="str">
        <f>データ!$E$11</f>
        <v>R02</v>
      </c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8"/>
      <c r="IZ54" s="116" t="str">
        <f>データ!$F$11</f>
        <v>R03</v>
      </c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8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16" t="str">
        <f>データ!$B$11</f>
        <v>H29</v>
      </c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8"/>
      <c r="KU54" s="116" t="str">
        <f>データ!$C$11</f>
        <v>H30</v>
      </c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8"/>
      <c r="LJ54" s="116" t="str">
        <f>データ!$D$11</f>
        <v>R01</v>
      </c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8"/>
      <c r="LY54" s="116" t="str">
        <f>データ!$E$11</f>
        <v>R02</v>
      </c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8"/>
      <c r="MN54" s="116" t="str">
        <f>データ!$F$11</f>
        <v>R03</v>
      </c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8"/>
      <c r="NC54" s="2"/>
      <c r="ND54" s="2"/>
      <c r="NE54" s="2"/>
      <c r="NF54" s="2"/>
      <c r="NG54" s="2"/>
      <c r="NH54" s="15"/>
      <c r="NI54" s="2"/>
      <c r="NJ54" s="110" t="s">
        <v>192</v>
      </c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2"/>
      <c r="OC54" s="16" t="s">
        <v>83</v>
      </c>
    </row>
    <row r="55" spans="1:393" ht="13.5" customHeight="1">
      <c r="A55" s="2"/>
      <c r="B55" s="14"/>
      <c r="C55" s="2"/>
      <c r="D55" s="2"/>
      <c r="E55" s="2"/>
      <c r="F55" s="2"/>
      <c r="G55" s="119" t="s">
        <v>57</v>
      </c>
      <c r="H55" s="119"/>
      <c r="I55" s="119"/>
      <c r="J55" s="119"/>
      <c r="K55" s="119"/>
      <c r="L55" s="119"/>
      <c r="M55" s="119"/>
      <c r="N55" s="119"/>
      <c r="O55" s="119"/>
      <c r="P55" s="129">
        <f>データ!CA7</f>
        <v>29823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1"/>
      <c r="AE55" s="129">
        <f>データ!CB7</f>
        <v>30319</v>
      </c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1"/>
      <c r="AT55" s="129">
        <f>データ!CC7</f>
        <v>28922</v>
      </c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1"/>
      <c r="BI55" s="129">
        <f>データ!CD7</f>
        <v>29126</v>
      </c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1"/>
      <c r="BX55" s="129">
        <f>データ!CE7</f>
        <v>29038</v>
      </c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1"/>
      <c r="CO55" s="2"/>
      <c r="CP55" s="2"/>
      <c r="CQ55" s="2"/>
      <c r="CR55" s="2"/>
      <c r="CS55" s="2"/>
      <c r="CT55" s="2"/>
      <c r="CU55" s="119" t="s">
        <v>57</v>
      </c>
      <c r="CV55" s="119"/>
      <c r="CW55" s="119"/>
      <c r="CX55" s="119"/>
      <c r="CY55" s="119"/>
      <c r="CZ55" s="119"/>
      <c r="DA55" s="119"/>
      <c r="DB55" s="119"/>
      <c r="DC55" s="119"/>
      <c r="DD55" s="129">
        <f>データ!CL7</f>
        <v>16417</v>
      </c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1"/>
      <c r="DS55" s="129">
        <f>データ!CM7</f>
        <v>15124</v>
      </c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1"/>
      <c r="EH55" s="129">
        <f>データ!CN7</f>
        <v>13974</v>
      </c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1"/>
      <c r="EW55" s="129">
        <f>データ!CO7</f>
        <v>14425</v>
      </c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1"/>
      <c r="FL55" s="129">
        <f>データ!CP7</f>
        <v>14401</v>
      </c>
      <c r="FM55" s="130"/>
      <c r="FN55" s="130"/>
      <c r="FO55" s="130"/>
      <c r="FP55" s="130"/>
      <c r="FQ55" s="130"/>
      <c r="FR55" s="130"/>
      <c r="FS55" s="130"/>
      <c r="FT55" s="130"/>
      <c r="FU55" s="130"/>
      <c r="FV55" s="130"/>
      <c r="FW55" s="130"/>
      <c r="FX55" s="130"/>
      <c r="FY55" s="130"/>
      <c r="FZ55" s="131"/>
      <c r="GA55" s="2"/>
      <c r="GB55" s="2"/>
      <c r="GC55" s="2"/>
      <c r="GD55" s="2"/>
      <c r="GE55" s="2"/>
      <c r="GF55" s="2"/>
      <c r="GG55" s="2"/>
      <c r="GH55" s="2"/>
      <c r="GI55" s="119" t="s">
        <v>57</v>
      </c>
      <c r="GJ55" s="119"/>
      <c r="GK55" s="119"/>
      <c r="GL55" s="119"/>
      <c r="GM55" s="119"/>
      <c r="GN55" s="119"/>
      <c r="GO55" s="119"/>
      <c r="GP55" s="119"/>
      <c r="GQ55" s="119"/>
      <c r="GR55" s="120">
        <f>データ!CW7</f>
        <v>81.400000000000006</v>
      </c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2"/>
      <c r="HG55" s="120">
        <f>データ!CX7</f>
        <v>86.3</v>
      </c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2"/>
      <c r="HV55" s="120">
        <f>データ!CY7</f>
        <v>87</v>
      </c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2"/>
      <c r="IK55" s="120">
        <f>データ!CZ7</f>
        <v>83.1</v>
      </c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2"/>
      <c r="IZ55" s="120">
        <f>データ!DA7</f>
        <v>89.4</v>
      </c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2"/>
      <c r="JO55" s="2"/>
      <c r="JP55" s="2"/>
      <c r="JQ55" s="2"/>
      <c r="JR55" s="2"/>
      <c r="JS55" s="2"/>
      <c r="JT55" s="2"/>
      <c r="JU55" s="2"/>
      <c r="JV55" s="2"/>
      <c r="JW55" s="119" t="s">
        <v>57</v>
      </c>
      <c r="JX55" s="119"/>
      <c r="JY55" s="119"/>
      <c r="JZ55" s="119"/>
      <c r="KA55" s="119"/>
      <c r="KB55" s="119"/>
      <c r="KC55" s="119"/>
      <c r="KD55" s="119"/>
      <c r="KE55" s="119"/>
      <c r="KF55" s="120">
        <f>データ!DH7</f>
        <v>11.4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2"/>
      <c r="KU55" s="120">
        <f>データ!DI7</f>
        <v>11.2</v>
      </c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2"/>
      <c r="LJ55" s="120">
        <f>データ!DJ7</f>
        <v>10.9</v>
      </c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2"/>
      <c r="LY55" s="120">
        <f>データ!DK7</f>
        <v>9.6</v>
      </c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データ!DL7</f>
        <v>10.199999999999999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2"/>
      <c r="NC55" s="2"/>
      <c r="ND55" s="2"/>
      <c r="NE55" s="2"/>
      <c r="NF55" s="2"/>
      <c r="NG55" s="2"/>
      <c r="NH55" s="15"/>
      <c r="NI55" s="2"/>
      <c r="NJ55" s="110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2"/>
    </row>
    <row r="56" spans="1:393" ht="13.5" customHeight="1">
      <c r="A56" s="2"/>
      <c r="B56" s="14"/>
      <c r="C56" s="2"/>
      <c r="D56" s="2"/>
      <c r="E56" s="2"/>
      <c r="F56" s="2"/>
      <c r="G56" s="119" t="s">
        <v>59</v>
      </c>
      <c r="H56" s="119"/>
      <c r="I56" s="119"/>
      <c r="J56" s="119"/>
      <c r="K56" s="119"/>
      <c r="L56" s="119"/>
      <c r="M56" s="119"/>
      <c r="N56" s="119"/>
      <c r="O56" s="119"/>
      <c r="P56" s="129">
        <f>データ!CF7</f>
        <v>21037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1"/>
      <c r="AE56" s="129">
        <f>データ!CG7</f>
        <v>21418</v>
      </c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1"/>
      <c r="AT56" s="129">
        <f>データ!CH7</f>
        <v>21604</v>
      </c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1"/>
      <c r="BI56" s="129">
        <f>データ!CI7</f>
        <v>22234</v>
      </c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1"/>
      <c r="BX56" s="129">
        <f>データ!CJ7</f>
        <v>22875</v>
      </c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1"/>
      <c r="CO56" s="2"/>
      <c r="CP56" s="2"/>
      <c r="CQ56" s="2"/>
      <c r="CR56" s="2"/>
      <c r="CS56" s="2"/>
      <c r="CT56" s="2"/>
      <c r="CU56" s="119" t="s">
        <v>59</v>
      </c>
      <c r="CV56" s="119"/>
      <c r="CW56" s="119"/>
      <c r="CX56" s="119"/>
      <c r="CY56" s="119"/>
      <c r="CZ56" s="119"/>
      <c r="DA56" s="119"/>
      <c r="DB56" s="119"/>
      <c r="DC56" s="119"/>
      <c r="DD56" s="129">
        <f>データ!CQ7</f>
        <v>8542</v>
      </c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1"/>
      <c r="DS56" s="129">
        <f>データ!CR7</f>
        <v>8518</v>
      </c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1"/>
      <c r="EH56" s="129">
        <f>データ!CS7</f>
        <v>7891</v>
      </c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1"/>
      <c r="EW56" s="129">
        <f>データ!CT7</f>
        <v>8706</v>
      </c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1"/>
      <c r="FL56" s="129">
        <f>データ!CU7</f>
        <v>8691</v>
      </c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1"/>
      <c r="GA56" s="2"/>
      <c r="GB56" s="2"/>
      <c r="GC56" s="2"/>
      <c r="GD56" s="2"/>
      <c r="GE56" s="2"/>
      <c r="GF56" s="2"/>
      <c r="GG56" s="2"/>
      <c r="GH56" s="2"/>
      <c r="GI56" s="119" t="s">
        <v>59</v>
      </c>
      <c r="GJ56" s="119"/>
      <c r="GK56" s="119"/>
      <c r="GL56" s="119"/>
      <c r="GM56" s="119"/>
      <c r="GN56" s="119"/>
      <c r="GO56" s="119"/>
      <c r="GP56" s="119"/>
      <c r="GQ56" s="119"/>
      <c r="GR56" s="120">
        <f>データ!DB7</f>
        <v>86.5</v>
      </c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2"/>
      <c r="HG56" s="120">
        <f>データ!DC7</f>
        <v>87.6</v>
      </c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2"/>
      <c r="HV56" s="120">
        <f>データ!DD7</f>
        <v>89.7</v>
      </c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2"/>
      <c r="IK56" s="120">
        <f>データ!DE7</f>
        <v>92.2</v>
      </c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2"/>
      <c r="IZ56" s="120">
        <f>データ!DF7</f>
        <v>91.4</v>
      </c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2"/>
      <c r="JO56" s="2"/>
      <c r="JP56" s="2"/>
      <c r="JQ56" s="2"/>
      <c r="JR56" s="2"/>
      <c r="JS56" s="2"/>
      <c r="JT56" s="2"/>
      <c r="JU56" s="2"/>
      <c r="JV56" s="2"/>
      <c r="JW56" s="119" t="s">
        <v>59</v>
      </c>
      <c r="JX56" s="119"/>
      <c r="JY56" s="119"/>
      <c r="JZ56" s="119"/>
      <c r="KA56" s="119"/>
      <c r="KB56" s="119"/>
      <c r="KC56" s="119"/>
      <c r="KD56" s="119"/>
      <c r="KE56" s="119"/>
      <c r="KF56" s="120">
        <f>データ!DM7</f>
        <v>8.1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2"/>
      <c r="KU56" s="120">
        <f>データ!DN7</f>
        <v>7.9</v>
      </c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2"/>
      <c r="LJ56" s="120">
        <f>データ!DO7</f>
        <v>8.1</v>
      </c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2"/>
      <c r="LY56" s="120">
        <f>データ!DP7</f>
        <v>7.9</v>
      </c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データ!DQ7</f>
        <v>7.7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2"/>
      <c r="NC56" s="2"/>
      <c r="ND56" s="2"/>
      <c r="NE56" s="2"/>
      <c r="NF56" s="2"/>
      <c r="NG56" s="2"/>
      <c r="NH56" s="15"/>
      <c r="NI56" s="2"/>
      <c r="NJ56" s="110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2"/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0"/>
      <c r="NK57" s="111"/>
      <c r="NL57" s="111"/>
      <c r="NM57" s="111"/>
      <c r="NN57" s="111"/>
      <c r="NO57" s="111"/>
      <c r="NP57" s="111"/>
      <c r="NQ57" s="111"/>
      <c r="NR57" s="111"/>
      <c r="NS57" s="111"/>
      <c r="NT57" s="111"/>
      <c r="NU57" s="111"/>
      <c r="NV57" s="111"/>
      <c r="NW57" s="111"/>
      <c r="NX57" s="112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0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2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0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2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0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2"/>
    </row>
    <row r="61" spans="1:393" ht="13.5" customHeight="1">
      <c r="A61" s="2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1"/>
      <c r="NI61" s="2"/>
      <c r="NJ61" s="110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2"/>
    </row>
    <row r="62" spans="1:393" ht="13.5" customHeight="1">
      <c r="A62" s="15"/>
      <c r="B62" s="11"/>
      <c r="C62" s="12"/>
      <c r="D62" s="12"/>
      <c r="E62" s="12"/>
      <c r="F62" s="98" t="s">
        <v>84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12"/>
      <c r="NF62" s="12"/>
      <c r="NG62" s="12"/>
      <c r="NH62" s="13"/>
      <c r="NI62" s="2"/>
      <c r="NJ62" s="110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2"/>
    </row>
    <row r="63" spans="1:393" ht="13.5" customHeight="1">
      <c r="A63" s="15"/>
      <c r="B63" s="11"/>
      <c r="C63" s="12"/>
      <c r="D63" s="12"/>
      <c r="E63" s="12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12"/>
      <c r="NF63" s="12"/>
      <c r="NG63" s="12"/>
      <c r="NH63" s="13"/>
      <c r="NI63" s="2"/>
      <c r="NJ63" s="110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2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0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2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0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2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13"/>
      <c r="NK67" s="114"/>
      <c r="NL67" s="114"/>
      <c r="NM67" s="114"/>
      <c r="NN67" s="114"/>
      <c r="NO67" s="114"/>
      <c r="NP67" s="114"/>
      <c r="NQ67" s="114"/>
      <c r="NR67" s="114"/>
      <c r="NS67" s="114"/>
      <c r="NT67" s="114"/>
      <c r="NU67" s="114"/>
      <c r="NV67" s="114"/>
      <c r="NW67" s="114"/>
      <c r="NX67" s="115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23" t="s">
        <v>85</v>
      </c>
      <c r="NK68" s="124"/>
      <c r="NL68" s="124"/>
      <c r="NM68" s="124"/>
      <c r="NN68" s="124"/>
      <c r="NO68" s="124"/>
      <c r="NP68" s="124"/>
      <c r="NQ68" s="124"/>
      <c r="NR68" s="124"/>
      <c r="NS68" s="124"/>
      <c r="NT68" s="124"/>
      <c r="NU68" s="124"/>
      <c r="NV68" s="124"/>
      <c r="NW68" s="124"/>
      <c r="NX68" s="125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2"/>
      <c r="NH69" s="15"/>
      <c r="NI69" s="2"/>
      <c r="NJ69" s="126"/>
      <c r="NK69" s="127"/>
      <c r="NL69" s="127"/>
      <c r="NM69" s="127"/>
      <c r="NN69" s="127"/>
      <c r="NO69" s="127"/>
      <c r="NP69" s="127"/>
      <c r="NQ69" s="127"/>
      <c r="NR69" s="127"/>
      <c r="NS69" s="127"/>
      <c r="NT69" s="127"/>
      <c r="NU69" s="127"/>
      <c r="NV69" s="127"/>
      <c r="NW69" s="127"/>
      <c r="NX69" s="128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2"/>
      <c r="NH70" s="15"/>
      <c r="NI70" s="2"/>
      <c r="NJ70" s="137" t="s">
        <v>190</v>
      </c>
      <c r="NK70" s="138"/>
      <c r="NL70" s="138"/>
      <c r="NM70" s="138"/>
      <c r="NN70" s="138"/>
      <c r="NO70" s="138"/>
      <c r="NP70" s="138"/>
      <c r="NQ70" s="138"/>
      <c r="NR70" s="138"/>
      <c r="NS70" s="138"/>
      <c r="NT70" s="138"/>
      <c r="NU70" s="138"/>
      <c r="NV70" s="138"/>
      <c r="NW70" s="138"/>
      <c r="NX70" s="139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2"/>
      <c r="NH71" s="15"/>
      <c r="NI71" s="2"/>
      <c r="NJ71" s="137"/>
      <c r="NK71" s="138"/>
      <c r="NL71" s="138"/>
      <c r="NM71" s="138"/>
      <c r="NN71" s="138"/>
      <c r="NO71" s="138"/>
      <c r="NP71" s="138"/>
      <c r="NQ71" s="138"/>
      <c r="NR71" s="138"/>
      <c r="NS71" s="138"/>
      <c r="NT71" s="138"/>
      <c r="NU71" s="138"/>
      <c r="NV71" s="138"/>
      <c r="NW71" s="138"/>
      <c r="NX71" s="139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2"/>
      <c r="NH72" s="15"/>
      <c r="NI72" s="2"/>
      <c r="NJ72" s="137"/>
      <c r="NK72" s="138"/>
      <c r="NL72" s="138"/>
      <c r="NM72" s="138"/>
      <c r="NN72" s="138"/>
      <c r="NO72" s="138"/>
      <c r="NP72" s="138"/>
      <c r="NQ72" s="138"/>
      <c r="NR72" s="138"/>
      <c r="NS72" s="138"/>
      <c r="NT72" s="138"/>
      <c r="NU72" s="138"/>
      <c r="NV72" s="138"/>
      <c r="NW72" s="138"/>
      <c r="NX72" s="139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37"/>
      <c r="NK73" s="138"/>
      <c r="NL73" s="138"/>
      <c r="NM73" s="138"/>
      <c r="NN73" s="138"/>
      <c r="NO73" s="138"/>
      <c r="NP73" s="138"/>
      <c r="NQ73" s="138"/>
      <c r="NR73" s="138"/>
      <c r="NS73" s="138"/>
      <c r="NT73" s="138"/>
      <c r="NU73" s="138"/>
      <c r="NV73" s="138"/>
      <c r="NW73" s="138"/>
      <c r="NX73" s="139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37"/>
      <c r="NK74" s="138"/>
      <c r="NL74" s="138"/>
      <c r="NM74" s="138"/>
      <c r="NN74" s="138"/>
      <c r="NO74" s="138"/>
      <c r="NP74" s="138"/>
      <c r="NQ74" s="138"/>
      <c r="NR74" s="138"/>
      <c r="NS74" s="138"/>
      <c r="NT74" s="138"/>
      <c r="NU74" s="138"/>
      <c r="NV74" s="138"/>
      <c r="NW74" s="138"/>
      <c r="NX74" s="139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37"/>
      <c r="NK75" s="138"/>
      <c r="NL75" s="138"/>
      <c r="NM75" s="138"/>
      <c r="NN75" s="138"/>
      <c r="NO75" s="138"/>
      <c r="NP75" s="138"/>
      <c r="NQ75" s="138"/>
      <c r="NR75" s="138"/>
      <c r="NS75" s="138"/>
      <c r="NT75" s="138"/>
      <c r="NU75" s="138"/>
      <c r="NV75" s="138"/>
      <c r="NW75" s="138"/>
      <c r="NX75" s="139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37"/>
      <c r="NK76" s="138"/>
      <c r="NL76" s="138"/>
      <c r="NM76" s="138"/>
      <c r="NN76" s="138"/>
      <c r="NO76" s="138"/>
      <c r="NP76" s="138"/>
      <c r="NQ76" s="138"/>
      <c r="NR76" s="138"/>
      <c r="NS76" s="138"/>
      <c r="NT76" s="138"/>
      <c r="NU76" s="138"/>
      <c r="NV76" s="138"/>
      <c r="NW76" s="138"/>
      <c r="NX76" s="139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37"/>
      <c r="NK77" s="138"/>
      <c r="NL77" s="138"/>
      <c r="NM77" s="138"/>
      <c r="NN77" s="138"/>
      <c r="NO77" s="138"/>
      <c r="NP77" s="138"/>
      <c r="NQ77" s="138"/>
      <c r="NR77" s="138"/>
      <c r="NS77" s="138"/>
      <c r="NT77" s="138"/>
      <c r="NU77" s="138"/>
      <c r="NV77" s="138"/>
      <c r="NW77" s="138"/>
      <c r="NX77" s="139"/>
    </row>
    <row r="78" spans="1:388" ht="13.5" customHeight="1">
      <c r="A78" s="2"/>
      <c r="B78" s="14"/>
      <c r="C78" s="2"/>
      <c r="D78" s="2"/>
      <c r="E78" s="2"/>
      <c r="F78" s="2"/>
      <c r="I78" s="2"/>
      <c r="J78" s="17"/>
      <c r="K78" s="17"/>
      <c r="L78" s="17"/>
      <c r="M78" s="17"/>
      <c r="N78" s="17"/>
      <c r="O78" s="17"/>
      <c r="P78" s="17"/>
      <c r="Q78" s="17"/>
      <c r="R78" s="23"/>
      <c r="S78" s="23"/>
      <c r="T78" s="23"/>
      <c r="U78" s="143" t="str">
        <f>データ!$B$11</f>
        <v>H29</v>
      </c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 t="str">
        <f>データ!$C$11</f>
        <v>H30</v>
      </c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 t="str">
        <f>データ!$D$11</f>
        <v>R01</v>
      </c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 t="str">
        <f>データ!$E$11</f>
        <v>R02</v>
      </c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 t="str">
        <f>データ!$F$11</f>
        <v>R03</v>
      </c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7"/>
      <c r="EE78" s="17"/>
      <c r="EF78" s="17"/>
      <c r="EG78" s="17"/>
      <c r="EH78" s="17"/>
      <c r="EI78" s="17"/>
      <c r="EJ78" s="17"/>
      <c r="EK78" s="17"/>
      <c r="EL78" s="23"/>
      <c r="EM78" s="23"/>
      <c r="EN78" s="23"/>
      <c r="EO78" s="143" t="str">
        <f>データ!$B$11</f>
        <v>H29</v>
      </c>
      <c r="EP78" s="143"/>
      <c r="EQ78" s="143"/>
      <c r="ER78" s="143"/>
      <c r="ES78" s="143"/>
      <c r="ET78" s="143"/>
      <c r="EU78" s="143"/>
      <c r="EV78" s="143"/>
      <c r="EW78" s="143"/>
      <c r="EX78" s="143"/>
      <c r="EY78" s="143"/>
      <c r="EZ78" s="143"/>
      <c r="FA78" s="143"/>
      <c r="FB78" s="143"/>
      <c r="FC78" s="143"/>
      <c r="FD78" s="143"/>
      <c r="FE78" s="143"/>
      <c r="FF78" s="143"/>
      <c r="FG78" s="143"/>
      <c r="FH78" s="143" t="str">
        <f>データ!$C$11</f>
        <v>H30</v>
      </c>
      <c r="FI78" s="143"/>
      <c r="FJ78" s="143"/>
      <c r="FK78" s="143"/>
      <c r="FL78" s="143"/>
      <c r="FM78" s="143"/>
      <c r="FN78" s="143"/>
      <c r="FO78" s="143"/>
      <c r="FP78" s="143"/>
      <c r="FQ78" s="143"/>
      <c r="FR78" s="143"/>
      <c r="FS78" s="143"/>
      <c r="FT78" s="143"/>
      <c r="FU78" s="143"/>
      <c r="FV78" s="143"/>
      <c r="FW78" s="143"/>
      <c r="FX78" s="143"/>
      <c r="FY78" s="143"/>
      <c r="FZ78" s="143"/>
      <c r="GA78" s="143" t="str">
        <f>データ!$D$11</f>
        <v>R01</v>
      </c>
      <c r="GB78" s="143"/>
      <c r="GC78" s="143"/>
      <c r="GD78" s="143"/>
      <c r="GE78" s="143"/>
      <c r="GF78" s="143"/>
      <c r="GG78" s="143"/>
      <c r="GH78" s="143"/>
      <c r="GI78" s="143"/>
      <c r="GJ78" s="143"/>
      <c r="GK78" s="143"/>
      <c r="GL78" s="143"/>
      <c r="GM78" s="143"/>
      <c r="GN78" s="143"/>
      <c r="GO78" s="143"/>
      <c r="GP78" s="143"/>
      <c r="GQ78" s="143"/>
      <c r="GR78" s="143"/>
      <c r="GS78" s="143"/>
      <c r="GT78" s="143" t="str">
        <f>データ!$E$11</f>
        <v>R02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/>
      <c r="HI78" s="143"/>
      <c r="HJ78" s="143"/>
      <c r="HK78" s="143"/>
      <c r="HL78" s="143"/>
      <c r="HM78" s="143" t="str">
        <f>データ!$F$11</f>
        <v>R03</v>
      </c>
      <c r="HN78" s="143"/>
      <c r="HO78" s="143"/>
      <c r="HP78" s="143"/>
      <c r="HQ78" s="143"/>
      <c r="HR78" s="143"/>
      <c r="HS78" s="143"/>
      <c r="HT78" s="143"/>
      <c r="HU78" s="143"/>
      <c r="HV78" s="143"/>
      <c r="HW78" s="143"/>
      <c r="HX78" s="143"/>
      <c r="HY78" s="143"/>
      <c r="HZ78" s="143"/>
      <c r="IA78" s="143"/>
      <c r="IB78" s="143"/>
      <c r="IC78" s="143"/>
      <c r="ID78" s="143"/>
      <c r="IE78" s="143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7"/>
      <c r="IZ78" s="17"/>
      <c r="JA78" s="17"/>
      <c r="JB78" s="17"/>
      <c r="JC78" s="17"/>
      <c r="JD78" s="17"/>
      <c r="JE78" s="17"/>
      <c r="JF78" s="17"/>
      <c r="JG78" s="23"/>
      <c r="JH78" s="23"/>
      <c r="JI78" s="23"/>
      <c r="JJ78" s="143" t="str">
        <f>データ!$B$11</f>
        <v>H29</v>
      </c>
      <c r="JK78" s="143"/>
      <c r="JL78" s="143"/>
      <c r="JM78" s="143"/>
      <c r="JN78" s="143"/>
      <c r="JO78" s="143"/>
      <c r="JP78" s="143"/>
      <c r="JQ78" s="143"/>
      <c r="JR78" s="143"/>
      <c r="JS78" s="143"/>
      <c r="JT78" s="143"/>
      <c r="JU78" s="143"/>
      <c r="JV78" s="143"/>
      <c r="JW78" s="143"/>
      <c r="JX78" s="143"/>
      <c r="JY78" s="143"/>
      <c r="JZ78" s="143"/>
      <c r="KA78" s="143"/>
      <c r="KB78" s="143"/>
      <c r="KC78" s="143" t="str">
        <f>データ!$C$11</f>
        <v>H30</v>
      </c>
      <c r="KD78" s="143"/>
      <c r="KE78" s="143"/>
      <c r="KF78" s="143"/>
      <c r="KG78" s="143"/>
      <c r="KH78" s="143"/>
      <c r="KI78" s="143"/>
      <c r="KJ78" s="143"/>
      <c r="KK78" s="143"/>
      <c r="KL78" s="143"/>
      <c r="KM78" s="143"/>
      <c r="KN78" s="143"/>
      <c r="KO78" s="143"/>
      <c r="KP78" s="143"/>
      <c r="KQ78" s="143"/>
      <c r="KR78" s="143"/>
      <c r="KS78" s="143"/>
      <c r="KT78" s="143"/>
      <c r="KU78" s="143"/>
      <c r="KV78" s="143" t="str">
        <f>データ!$D$11</f>
        <v>R01</v>
      </c>
      <c r="KW78" s="143"/>
      <c r="KX78" s="143"/>
      <c r="KY78" s="143"/>
      <c r="KZ78" s="143"/>
      <c r="LA78" s="143"/>
      <c r="LB78" s="143"/>
      <c r="LC78" s="143"/>
      <c r="LD78" s="143"/>
      <c r="LE78" s="143"/>
      <c r="LF78" s="143"/>
      <c r="LG78" s="143"/>
      <c r="LH78" s="143"/>
      <c r="LI78" s="143"/>
      <c r="LJ78" s="143"/>
      <c r="LK78" s="143"/>
      <c r="LL78" s="143"/>
      <c r="LM78" s="143"/>
      <c r="LN78" s="143"/>
      <c r="LO78" s="143" t="str">
        <f>データ!$E$11</f>
        <v>R02</v>
      </c>
      <c r="LP78" s="143"/>
      <c r="LQ78" s="143"/>
      <c r="LR78" s="143"/>
      <c r="LS78" s="143"/>
      <c r="LT78" s="143"/>
      <c r="LU78" s="143"/>
      <c r="LV78" s="143"/>
      <c r="LW78" s="143"/>
      <c r="LX78" s="143"/>
      <c r="LY78" s="143"/>
      <c r="LZ78" s="143"/>
      <c r="MA78" s="143"/>
      <c r="MB78" s="143"/>
      <c r="MC78" s="143"/>
      <c r="MD78" s="143"/>
      <c r="ME78" s="143"/>
      <c r="MF78" s="143"/>
      <c r="MG78" s="143"/>
      <c r="MH78" s="143" t="str">
        <f>データ!$F$11</f>
        <v>R03</v>
      </c>
      <c r="MI78" s="143"/>
      <c r="MJ78" s="143"/>
      <c r="MK78" s="143"/>
      <c r="ML78" s="143"/>
      <c r="MM78" s="143"/>
      <c r="MN78" s="143"/>
      <c r="MO78" s="143"/>
      <c r="MP78" s="143"/>
      <c r="MQ78" s="143"/>
      <c r="MR78" s="143"/>
      <c r="MS78" s="143"/>
      <c r="MT78" s="143"/>
      <c r="MU78" s="143"/>
      <c r="MV78" s="143"/>
      <c r="MW78" s="143"/>
      <c r="MX78" s="143"/>
      <c r="MY78" s="143"/>
      <c r="MZ78" s="143"/>
      <c r="NA78" s="2"/>
      <c r="NB78" s="2"/>
      <c r="NC78" s="2"/>
      <c r="ND78" s="2"/>
      <c r="NE78" s="2"/>
      <c r="NF78" s="2"/>
      <c r="NG78" s="22"/>
      <c r="NH78" s="15"/>
      <c r="NI78" s="2"/>
      <c r="NJ78" s="137"/>
      <c r="NK78" s="138"/>
      <c r="NL78" s="138"/>
      <c r="NM78" s="138"/>
      <c r="NN78" s="138"/>
      <c r="NO78" s="138"/>
      <c r="NP78" s="138"/>
      <c r="NQ78" s="138"/>
      <c r="NR78" s="138"/>
      <c r="NS78" s="138"/>
      <c r="NT78" s="138"/>
      <c r="NU78" s="138"/>
      <c r="NV78" s="138"/>
      <c r="NW78" s="138"/>
      <c r="NX78" s="139"/>
    </row>
    <row r="79" spans="1:388" ht="13.5" customHeight="1">
      <c r="A79" s="2"/>
      <c r="B79" s="14"/>
      <c r="C79" s="2"/>
      <c r="D79" s="2"/>
      <c r="E79" s="2"/>
      <c r="F79" s="2"/>
      <c r="I79" s="25"/>
      <c r="J79" s="134" t="s">
        <v>57</v>
      </c>
      <c r="K79" s="135"/>
      <c r="L79" s="135"/>
      <c r="M79" s="135"/>
      <c r="N79" s="135"/>
      <c r="O79" s="135"/>
      <c r="P79" s="135"/>
      <c r="Q79" s="135"/>
      <c r="R79" s="135"/>
      <c r="S79" s="135"/>
      <c r="T79" s="136"/>
      <c r="U79" s="133">
        <f>データ!DS7</f>
        <v>58.1</v>
      </c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>
        <f>データ!DT7</f>
        <v>61.1</v>
      </c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>
        <f>データ!DU7</f>
        <v>62.5</v>
      </c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>
        <f>データ!DV7</f>
        <v>65.400000000000006</v>
      </c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>
        <f>データ!DW7</f>
        <v>66.099999999999994</v>
      </c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D79" s="134" t="s">
        <v>57</v>
      </c>
      <c r="EE79" s="135"/>
      <c r="EF79" s="135"/>
      <c r="EG79" s="135"/>
      <c r="EH79" s="135"/>
      <c r="EI79" s="135"/>
      <c r="EJ79" s="135"/>
      <c r="EK79" s="135"/>
      <c r="EL79" s="135"/>
      <c r="EM79" s="135"/>
      <c r="EN79" s="136"/>
      <c r="EO79" s="133">
        <f>データ!ED7</f>
        <v>64.8</v>
      </c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>
        <f>データ!EE7</f>
        <v>71.599999999999994</v>
      </c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>
        <f>データ!EF7</f>
        <v>74</v>
      </c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>
        <f>データ!EG7</f>
        <v>76.3</v>
      </c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3"/>
      <c r="HI79" s="133"/>
      <c r="HJ79" s="133"/>
      <c r="HK79" s="133"/>
      <c r="HL79" s="133"/>
      <c r="HM79" s="133">
        <f>データ!EH7</f>
        <v>59.7</v>
      </c>
      <c r="HN79" s="133"/>
      <c r="HO79" s="133"/>
      <c r="HP79" s="133"/>
      <c r="HQ79" s="133"/>
      <c r="HR79" s="133"/>
      <c r="HS79" s="133"/>
      <c r="HT79" s="133"/>
      <c r="HU79" s="133"/>
      <c r="HV79" s="133"/>
      <c r="HW79" s="133"/>
      <c r="HX79" s="133"/>
      <c r="HY79" s="133"/>
      <c r="HZ79" s="133"/>
      <c r="IA79" s="133"/>
      <c r="IB79" s="133"/>
      <c r="IC79" s="133"/>
      <c r="ID79" s="133"/>
      <c r="IE79" s="133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Y79" s="134" t="s">
        <v>57</v>
      </c>
      <c r="IZ79" s="135"/>
      <c r="JA79" s="135"/>
      <c r="JB79" s="135"/>
      <c r="JC79" s="135"/>
      <c r="JD79" s="135"/>
      <c r="JE79" s="135"/>
      <c r="JF79" s="135"/>
      <c r="JG79" s="135"/>
      <c r="JH79" s="135"/>
      <c r="JI79" s="136"/>
      <c r="JJ79" s="132">
        <f>データ!EO7</f>
        <v>26161223</v>
      </c>
      <c r="JK79" s="132"/>
      <c r="JL79" s="132"/>
      <c r="JM79" s="132"/>
      <c r="JN79" s="132"/>
      <c r="JO79" s="132"/>
      <c r="JP79" s="132"/>
      <c r="JQ79" s="132"/>
      <c r="JR79" s="132"/>
      <c r="JS79" s="132"/>
      <c r="JT79" s="132"/>
      <c r="JU79" s="132"/>
      <c r="JV79" s="132"/>
      <c r="JW79" s="132"/>
      <c r="JX79" s="132"/>
      <c r="JY79" s="132"/>
      <c r="JZ79" s="132"/>
      <c r="KA79" s="132"/>
      <c r="KB79" s="132"/>
      <c r="KC79" s="132">
        <f>データ!EP7</f>
        <v>26201360</v>
      </c>
      <c r="KD79" s="132"/>
      <c r="KE79" s="132"/>
      <c r="KF79" s="132"/>
      <c r="KG79" s="132"/>
      <c r="KH79" s="132"/>
      <c r="KI79" s="132"/>
      <c r="KJ79" s="132"/>
      <c r="KK79" s="132"/>
      <c r="KL79" s="132"/>
      <c r="KM79" s="132"/>
      <c r="KN79" s="132"/>
      <c r="KO79" s="132"/>
      <c r="KP79" s="132"/>
      <c r="KQ79" s="132"/>
      <c r="KR79" s="132"/>
      <c r="KS79" s="132"/>
      <c r="KT79" s="132"/>
      <c r="KU79" s="132"/>
      <c r="KV79" s="132">
        <f>データ!EQ7</f>
        <v>26859302</v>
      </c>
      <c r="KW79" s="132"/>
      <c r="KX79" s="132"/>
      <c r="KY79" s="132"/>
      <c r="KZ79" s="132"/>
      <c r="LA79" s="132"/>
      <c r="LB79" s="132"/>
      <c r="LC79" s="132"/>
      <c r="LD79" s="132"/>
      <c r="LE79" s="132"/>
      <c r="LF79" s="132"/>
      <c r="LG79" s="132"/>
      <c r="LH79" s="132"/>
      <c r="LI79" s="132"/>
      <c r="LJ79" s="132"/>
      <c r="LK79" s="132"/>
      <c r="LL79" s="132"/>
      <c r="LM79" s="132"/>
      <c r="LN79" s="132"/>
      <c r="LO79" s="132">
        <f>データ!ER7</f>
        <v>26939482</v>
      </c>
      <c r="LP79" s="132"/>
      <c r="LQ79" s="132"/>
      <c r="LR79" s="132"/>
      <c r="LS79" s="132"/>
      <c r="LT79" s="132"/>
      <c r="LU79" s="132"/>
      <c r="LV79" s="132"/>
      <c r="LW79" s="132"/>
      <c r="LX79" s="132"/>
      <c r="LY79" s="132"/>
      <c r="LZ79" s="132"/>
      <c r="MA79" s="132"/>
      <c r="MB79" s="132"/>
      <c r="MC79" s="132"/>
      <c r="MD79" s="132"/>
      <c r="ME79" s="132"/>
      <c r="MF79" s="132"/>
      <c r="MG79" s="132"/>
      <c r="MH79" s="132">
        <f>データ!ES7</f>
        <v>27709403</v>
      </c>
      <c r="MI79" s="132"/>
      <c r="MJ79" s="132"/>
      <c r="MK79" s="132"/>
      <c r="ML79" s="132"/>
      <c r="MM79" s="132"/>
      <c r="MN79" s="132"/>
      <c r="MO79" s="132"/>
      <c r="MP79" s="132"/>
      <c r="MQ79" s="132"/>
      <c r="MR79" s="132"/>
      <c r="MS79" s="132"/>
      <c r="MT79" s="132"/>
      <c r="MU79" s="132"/>
      <c r="MV79" s="132"/>
      <c r="MW79" s="132"/>
      <c r="MX79" s="132"/>
      <c r="MY79" s="132"/>
      <c r="MZ79" s="132"/>
      <c r="NA79" s="2"/>
      <c r="NB79" s="2"/>
      <c r="NC79" s="2"/>
      <c r="ND79" s="2"/>
      <c r="NE79" s="2"/>
      <c r="NF79" s="2"/>
      <c r="NG79" s="22"/>
      <c r="NH79" s="15"/>
      <c r="NI79" s="2"/>
      <c r="NJ79" s="137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8"/>
      <c r="NX79" s="139"/>
    </row>
    <row r="80" spans="1:388" ht="13.5" customHeight="1">
      <c r="A80" s="2"/>
      <c r="B80" s="14"/>
      <c r="C80" s="2"/>
      <c r="D80" s="2"/>
      <c r="E80" s="2"/>
      <c r="F80" s="2"/>
      <c r="G80" s="2"/>
      <c r="H80" s="2"/>
      <c r="I80" s="25"/>
      <c r="J80" s="134" t="s">
        <v>59</v>
      </c>
      <c r="K80" s="135"/>
      <c r="L80" s="135"/>
      <c r="M80" s="135"/>
      <c r="N80" s="135"/>
      <c r="O80" s="135"/>
      <c r="P80" s="135"/>
      <c r="Q80" s="135"/>
      <c r="R80" s="135"/>
      <c r="S80" s="135"/>
      <c r="T80" s="136"/>
      <c r="U80" s="133">
        <f>データ!DX7</f>
        <v>48.4</v>
      </c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>
        <f>データ!DY7</f>
        <v>50.2</v>
      </c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>
        <f>データ!DZ7</f>
        <v>52.3</v>
      </c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>
        <f>データ!EA7</f>
        <v>54</v>
      </c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>
        <f>データ!EB7</f>
        <v>55.1</v>
      </c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D80" s="134" t="s">
        <v>59</v>
      </c>
      <c r="EE80" s="135"/>
      <c r="EF80" s="135"/>
      <c r="EG80" s="135"/>
      <c r="EH80" s="135"/>
      <c r="EI80" s="135"/>
      <c r="EJ80" s="135"/>
      <c r="EK80" s="135"/>
      <c r="EL80" s="135"/>
      <c r="EM80" s="135"/>
      <c r="EN80" s="136"/>
      <c r="EO80" s="133">
        <f>データ!EI7</f>
        <v>70</v>
      </c>
      <c r="EP80" s="133"/>
      <c r="EQ80" s="133"/>
      <c r="ER80" s="133"/>
      <c r="ES80" s="133"/>
      <c r="ET80" s="133"/>
      <c r="EU80" s="133"/>
      <c r="EV80" s="133"/>
      <c r="EW80" s="133"/>
      <c r="EX80" s="133"/>
      <c r="EY80" s="133"/>
      <c r="EZ80" s="133"/>
      <c r="FA80" s="133"/>
      <c r="FB80" s="133"/>
      <c r="FC80" s="133"/>
      <c r="FD80" s="133"/>
      <c r="FE80" s="133"/>
      <c r="FF80" s="133"/>
      <c r="FG80" s="133"/>
      <c r="FH80" s="133">
        <f>データ!EJ7</f>
        <v>68.2</v>
      </c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>
        <f>データ!EK7</f>
        <v>69.5</v>
      </c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>
        <f>データ!EL7</f>
        <v>67.5</v>
      </c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3"/>
      <c r="HI80" s="133"/>
      <c r="HJ80" s="133"/>
      <c r="HK80" s="133"/>
      <c r="HL80" s="133"/>
      <c r="HM80" s="133">
        <f>データ!EM7</f>
        <v>68.7</v>
      </c>
      <c r="HN80" s="133"/>
      <c r="HO80" s="133"/>
      <c r="HP80" s="133"/>
      <c r="HQ80" s="133"/>
      <c r="HR80" s="133"/>
      <c r="HS80" s="133"/>
      <c r="HT80" s="133"/>
      <c r="HU80" s="133"/>
      <c r="HV80" s="133"/>
      <c r="HW80" s="133"/>
      <c r="HX80" s="133"/>
      <c r="HY80" s="133"/>
      <c r="HZ80" s="133"/>
      <c r="IA80" s="133"/>
      <c r="IB80" s="133"/>
      <c r="IC80" s="133"/>
      <c r="ID80" s="133"/>
      <c r="IE80" s="133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Y80" s="134" t="s">
        <v>59</v>
      </c>
      <c r="IZ80" s="135"/>
      <c r="JA80" s="135"/>
      <c r="JB80" s="135"/>
      <c r="JC80" s="135"/>
      <c r="JD80" s="135"/>
      <c r="JE80" s="135"/>
      <c r="JF80" s="135"/>
      <c r="JG80" s="135"/>
      <c r="JH80" s="135"/>
      <c r="JI80" s="136"/>
      <c r="JJ80" s="132">
        <f>データ!ET7</f>
        <v>27577179</v>
      </c>
      <c r="JK80" s="132"/>
      <c r="JL80" s="132"/>
      <c r="JM80" s="132"/>
      <c r="JN80" s="132"/>
      <c r="JO80" s="132"/>
      <c r="JP80" s="132"/>
      <c r="JQ80" s="132"/>
      <c r="JR80" s="132"/>
      <c r="JS80" s="132"/>
      <c r="JT80" s="132"/>
      <c r="JU80" s="132"/>
      <c r="JV80" s="132"/>
      <c r="JW80" s="132"/>
      <c r="JX80" s="132"/>
      <c r="JY80" s="132"/>
      <c r="JZ80" s="132"/>
      <c r="KA80" s="132"/>
      <c r="KB80" s="132"/>
      <c r="KC80" s="132">
        <f>データ!EU7</f>
        <v>27722473</v>
      </c>
      <c r="KD80" s="132"/>
      <c r="KE80" s="132"/>
      <c r="KF80" s="132"/>
      <c r="KG80" s="132"/>
      <c r="KH80" s="132"/>
      <c r="KI80" s="132"/>
      <c r="KJ80" s="132"/>
      <c r="KK80" s="132"/>
      <c r="KL80" s="132"/>
      <c r="KM80" s="132"/>
      <c r="KN80" s="132"/>
      <c r="KO80" s="132"/>
      <c r="KP80" s="132"/>
      <c r="KQ80" s="132"/>
      <c r="KR80" s="132"/>
      <c r="KS80" s="132"/>
      <c r="KT80" s="132"/>
      <c r="KU80" s="132"/>
      <c r="KV80" s="132">
        <f>データ!EV7</f>
        <v>27879712</v>
      </c>
      <c r="KW80" s="132"/>
      <c r="KX80" s="132"/>
      <c r="KY80" s="132"/>
      <c r="KZ80" s="132"/>
      <c r="LA80" s="132"/>
      <c r="LB80" s="132"/>
      <c r="LC80" s="132"/>
      <c r="LD80" s="132"/>
      <c r="LE80" s="132"/>
      <c r="LF80" s="132"/>
      <c r="LG80" s="132"/>
      <c r="LH80" s="132"/>
      <c r="LI80" s="132"/>
      <c r="LJ80" s="132"/>
      <c r="LK80" s="132"/>
      <c r="LL80" s="132"/>
      <c r="LM80" s="132"/>
      <c r="LN80" s="132"/>
      <c r="LO80" s="132">
        <f>データ!EW7</f>
        <v>28287536</v>
      </c>
      <c r="LP80" s="132"/>
      <c r="LQ80" s="132"/>
      <c r="LR80" s="132"/>
      <c r="LS80" s="132"/>
      <c r="LT80" s="132"/>
      <c r="LU80" s="132"/>
      <c r="LV80" s="132"/>
      <c r="LW80" s="132"/>
      <c r="LX80" s="132"/>
      <c r="LY80" s="132"/>
      <c r="LZ80" s="132"/>
      <c r="MA80" s="132"/>
      <c r="MB80" s="132"/>
      <c r="MC80" s="132"/>
      <c r="MD80" s="132"/>
      <c r="ME80" s="132"/>
      <c r="MF80" s="132"/>
      <c r="MG80" s="132"/>
      <c r="MH80" s="132">
        <f>データ!EX7</f>
        <v>28070344</v>
      </c>
      <c r="MI80" s="132"/>
      <c r="MJ80" s="132"/>
      <c r="MK80" s="132"/>
      <c r="ML80" s="132"/>
      <c r="MM80" s="132"/>
      <c r="MN80" s="132"/>
      <c r="MO80" s="132"/>
      <c r="MP80" s="132"/>
      <c r="MQ80" s="132"/>
      <c r="MR80" s="132"/>
      <c r="MS80" s="132"/>
      <c r="MT80" s="132"/>
      <c r="MU80" s="132"/>
      <c r="MV80" s="132"/>
      <c r="MW80" s="132"/>
      <c r="MX80" s="132"/>
      <c r="MY80" s="132"/>
      <c r="MZ80" s="132"/>
      <c r="NA80" s="2"/>
      <c r="NB80" s="2"/>
      <c r="NC80" s="2"/>
      <c r="ND80" s="2"/>
      <c r="NE80" s="2"/>
      <c r="NF80" s="2"/>
      <c r="NG80" s="22"/>
      <c r="NH80" s="15"/>
      <c r="NI80" s="2"/>
      <c r="NJ80" s="137"/>
      <c r="NK80" s="138"/>
      <c r="NL80" s="138"/>
      <c r="NM80" s="138"/>
      <c r="NN80" s="138"/>
      <c r="NO80" s="138"/>
      <c r="NP80" s="138"/>
      <c r="NQ80" s="138"/>
      <c r="NR80" s="138"/>
      <c r="NS80" s="138"/>
      <c r="NT80" s="138"/>
      <c r="NU80" s="138"/>
      <c r="NV80" s="138"/>
      <c r="NW80" s="138"/>
      <c r="NX80" s="139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2"/>
      <c r="NH81" s="15"/>
      <c r="NI81" s="2"/>
      <c r="NJ81" s="137"/>
      <c r="NK81" s="138"/>
      <c r="NL81" s="138"/>
      <c r="NM81" s="138"/>
      <c r="NN81" s="138"/>
      <c r="NO81" s="138"/>
      <c r="NP81" s="138"/>
      <c r="NQ81" s="138"/>
      <c r="NR81" s="138"/>
      <c r="NS81" s="138"/>
      <c r="NT81" s="138"/>
      <c r="NU81" s="138"/>
      <c r="NV81" s="138"/>
      <c r="NW81" s="138"/>
      <c r="NX81" s="139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37"/>
      <c r="NK82" s="138"/>
      <c r="NL82" s="138"/>
      <c r="NM82" s="138"/>
      <c r="NN82" s="138"/>
      <c r="NO82" s="138"/>
      <c r="NP82" s="138"/>
      <c r="NQ82" s="138"/>
      <c r="NR82" s="138"/>
      <c r="NS82" s="138"/>
      <c r="NT82" s="138"/>
      <c r="NU82" s="138"/>
      <c r="NV82" s="138"/>
      <c r="NW82" s="138"/>
      <c r="NX82" s="139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37"/>
      <c r="NK83" s="138"/>
      <c r="NL83" s="138"/>
      <c r="NM83" s="138"/>
      <c r="NN83" s="138"/>
      <c r="NO83" s="138"/>
      <c r="NP83" s="138"/>
      <c r="NQ83" s="138"/>
      <c r="NR83" s="138"/>
      <c r="NS83" s="138"/>
      <c r="NT83" s="138"/>
      <c r="NU83" s="138"/>
      <c r="NV83" s="138"/>
      <c r="NW83" s="138"/>
      <c r="NX83" s="139"/>
    </row>
    <row r="84" spans="1:388" ht="13.5" customHeight="1">
      <c r="A84" s="2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1"/>
      <c r="NI84" s="2"/>
      <c r="NJ84" s="140"/>
      <c r="NK84" s="141"/>
      <c r="NL84" s="141"/>
      <c r="NM84" s="141"/>
      <c r="NN84" s="141"/>
      <c r="NO84" s="141"/>
      <c r="NP84" s="141"/>
      <c r="NQ84" s="141"/>
      <c r="NR84" s="141"/>
      <c r="NS84" s="141"/>
      <c r="NT84" s="141"/>
      <c r="NU84" s="141"/>
      <c r="NV84" s="141"/>
      <c r="NW84" s="141"/>
      <c r="NX84" s="142"/>
    </row>
    <row r="85" spans="1:388">
      <c r="B85" s="144" t="s">
        <v>86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4"/>
      <c r="FN85" s="144"/>
      <c r="FO85" s="144"/>
      <c r="FP85" s="144"/>
      <c r="FQ85" s="144"/>
      <c r="FR85" s="144"/>
      <c r="FS85" s="144"/>
      <c r="FT85" s="144"/>
      <c r="FU85" s="144"/>
      <c r="FV85" s="144"/>
      <c r="FW85" s="144"/>
      <c r="FX85" s="144"/>
      <c r="FY85" s="144"/>
      <c r="FZ85" s="144"/>
      <c r="GA85" s="144"/>
      <c r="GB85" s="144"/>
      <c r="GC85" s="144"/>
      <c r="GD85" s="144"/>
      <c r="GE85" s="144"/>
      <c r="GF85" s="144"/>
      <c r="GG85" s="144"/>
      <c r="GH85" s="144"/>
      <c r="GI85" s="144"/>
      <c r="GJ85" s="144"/>
      <c r="GK85" s="144"/>
      <c r="GL85" s="144"/>
      <c r="GM85" s="144"/>
      <c r="GN85" s="144"/>
      <c r="GO85" s="144"/>
      <c r="GP85" s="144"/>
      <c r="GQ85" s="144"/>
      <c r="GR85" s="144"/>
      <c r="GS85" s="144"/>
      <c r="GT85" s="144"/>
      <c r="GU85" s="144"/>
      <c r="GV85" s="144"/>
      <c r="GW85" s="144"/>
      <c r="GX85" s="144"/>
      <c r="GY85" s="144"/>
      <c r="GZ85" s="144"/>
      <c r="HA85" s="144"/>
      <c r="HB85" s="144"/>
      <c r="HC85" s="144"/>
      <c r="HD85" s="144"/>
      <c r="HE85" s="144"/>
      <c r="HF85" s="144"/>
      <c r="HG85" s="144"/>
      <c r="HH85" s="144"/>
      <c r="HI85" s="144"/>
      <c r="HJ85" s="144"/>
      <c r="HK85" s="144"/>
      <c r="HL85" s="144"/>
      <c r="HM85" s="144"/>
      <c r="HN85" s="144"/>
      <c r="HO85" s="144"/>
      <c r="HP85" s="144"/>
      <c r="HQ85" s="144"/>
      <c r="HR85" s="144"/>
      <c r="HS85" s="144"/>
      <c r="HT85" s="144"/>
      <c r="HU85" s="144"/>
      <c r="HV85" s="144"/>
      <c r="HW85" s="144"/>
      <c r="HX85" s="144"/>
      <c r="HY85" s="144"/>
      <c r="HZ85" s="144"/>
      <c r="IA85" s="144"/>
      <c r="IB85" s="144"/>
      <c r="IC85" s="144"/>
      <c r="ID85" s="144"/>
      <c r="IE85" s="144"/>
      <c r="IF85" s="144"/>
      <c r="IG85" s="144"/>
      <c r="IH85" s="144"/>
      <c r="II85" s="144"/>
      <c r="IJ85" s="144"/>
      <c r="IK85" s="144"/>
      <c r="IL85" s="144"/>
      <c r="IM85" s="144"/>
      <c r="IN85" s="144"/>
      <c r="IO85" s="144"/>
      <c r="IP85" s="144"/>
      <c r="IQ85" s="144"/>
      <c r="IR85" s="144"/>
      <c r="IS85" s="144"/>
      <c r="IT85" s="144"/>
      <c r="IU85" s="144"/>
      <c r="IV85" s="144"/>
      <c r="IW85" s="144"/>
      <c r="IX85" s="144"/>
      <c r="IY85" s="144"/>
      <c r="IZ85" s="144"/>
      <c r="JA85" s="144"/>
      <c r="JB85" s="144"/>
      <c r="JC85" s="144"/>
      <c r="JD85" s="144"/>
      <c r="JE85" s="144"/>
      <c r="JF85" s="144"/>
      <c r="JG85" s="144"/>
      <c r="JH85" s="144"/>
      <c r="JI85" s="144"/>
      <c r="JJ85" s="144"/>
      <c r="JK85" s="144"/>
      <c r="JL85" s="144"/>
      <c r="JM85" s="144"/>
      <c r="JN85" s="144"/>
      <c r="JO85" s="144"/>
      <c r="JP85" s="144"/>
      <c r="JQ85" s="144"/>
      <c r="JR85" s="144"/>
      <c r="JS85" s="144"/>
      <c r="JT85" s="144"/>
      <c r="JU85" s="144"/>
      <c r="JV85" s="144"/>
      <c r="JW85" s="144"/>
      <c r="JX85" s="144"/>
      <c r="JY85" s="144"/>
      <c r="JZ85" s="144"/>
      <c r="KA85" s="144"/>
      <c r="KB85" s="144"/>
      <c r="KC85" s="144"/>
      <c r="KD85" s="144"/>
      <c r="KE85" s="144"/>
      <c r="KF85" s="144"/>
      <c r="KG85" s="144"/>
      <c r="KH85" s="144"/>
      <c r="KI85" s="144"/>
      <c r="KJ85" s="144"/>
      <c r="KK85" s="144"/>
      <c r="KL85" s="144"/>
      <c r="KM85" s="144"/>
      <c r="KN85" s="144"/>
      <c r="KO85" s="144"/>
      <c r="KP85" s="144"/>
      <c r="KQ85" s="144"/>
      <c r="KR85" s="144"/>
      <c r="KS85" s="144"/>
      <c r="KT85" s="144"/>
      <c r="KU85" s="144"/>
      <c r="KV85" s="144"/>
      <c r="KW85" s="144"/>
      <c r="KX85" s="144"/>
      <c r="KY85" s="144"/>
      <c r="KZ85" s="144"/>
      <c r="LA85" s="144"/>
      <c r="LB85" s="144"/>
      <c r="LC85" s="144"/>
      <c r="LD85" s="144"/>
      <c r="LE85" s="144"/>
      <c r="LF85" s="144"/>
      <c r="LG85" s="144"/>
      <c r="LH85" s="144"/>
      <c r="LI85" s="144"/>
      <c r="LJ85" s="144"/>
      <c r="LK85" s="144"/>
      <c r="LL85" s="144"/>
      <c r="LM85" s="144"/>
      <c r="LN85" s="144"/>
      <c r="LO85" s="144"/>
      <c r="LP85" s="144"/>
      <c r="LQ85" s="144"/>
      <c r="LR85" s="144"/>
      <c r="LS85" s="144"/>
      <c r="LT85" s="144"/>
      <c r="LU85" s="144"/>
      <c r="LV85" s="144"/>
      <c r="LW85" s="144"/>
      <c r="LX85" s="144"/>
      <c r="LY85" s="144"/>
      <c r="LZ85" s="144"/>
      <c r="MA85" s="144"/>
      <c r="MB85" s="144"/>
      <c r="MC85" s="144"/>
      <c r="MD85" s="144"/>
      <c r="ME85" s="144"/>
      <c r="MF85" s="144"/>
      <c r="MG85" s="144"/>
      <c r="MH85" s="144"/>
      <c r="MI85" s="144"/>
      <c r="MJ85" s="144"/>
      <c r="MK85" s="144"/>
      <c r="ML85" s="144"/>
      <c r="MM85" s="144"/>
      <c r="MN85" s="144"/>
      <c r="MO85" s="144"/>
      <c r="MP85" s="144"/>
      <c r="MQ85" s="144"/>
      <c r="MR85" s="144"/>
      <c r="MS85" s="144"/>
      <c r="MT85" s="144"/>
      <c r="MU85" s="144"/>
      <c r="MV85" s="144"/>
      <c r="MW85" s="144"/>
      <c r="MX85" s="144"/>
      <c r="MY85" s="144"/>
      <c r="MZ85" s="144"/>
      <c r="NA85" s="144"/>
      <c r="NB85" s="144"/>
      <c r="NC85" s="144"/>
      <c r="ND85" s="144"/>
      <c r="NE85" s="144"/>
      <c r="NF85" s="144"/>
      <c r="NG85" s="144"/>
      <c r="NH85" s="144"/>
    </row>
    <row r="86" spans="1:388">
      <c r="C86" s="2"/>
      <c r="BH86" s="2"/>
      <c r="GR86" s="2"/>
      <c r="IV86" s="2"/>
      <c r="LD86" s="2"/>
    </row>
    <row r="87" spans="1:388">
      <c r="A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</row>
    <row r="88" spans="1:388">
      <c r="A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</row>
    <row r="89" spans="1:388" hidden="1">
      <c r="A89" s="29"/>
      <c r="B89" s="30" t="s">
        <v>87</v>
      </c>
      <c r="C89" s="30" t="s">
        <v>88</v>
      </c>
      <c r="D89" s="30" t="s">
        <v>89</v>
      </c>
      <c r="E89" s="30" t="s">
        <v>90</v>
      </c>
      <c r="F89" s="30" t="s">
        <v>91</v>
      </c>
      <c r="G89" s="30" t="s">
        <v>92</v>
      </c>
      <c r="H89" s="30" t="s">
        <v>93</v>
      </c>
      <c r="I89" s="30" t="s">
        <v>94</v>
      </c>
      <c r="J89" s="30" t="s">
        <v>95</v>
      </c>
      <c r="K89" s="30" t="s">
        <v>96</v>
      </c>
      <c r="L89" s="30" t="s">
        <v>97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</row>
    <row r="90" spans="1:388" hidden="1">
      <c r="A90" s="29"/>
      <c r="B90" s="30" t="str">
        <f>データ!AS6</f>
        <v>【106.2】</v>
      </c>
      <c r="C90" s="30" t="str">
        <f>データ!BD6</f>
        <v>【86.6】</v>
      </c>
      <c r="D90" s="30" t="str">
        <f>データ!BO6</f>
        <v>【70.7】</v>
      </c>
      <c r="E90" s="30" t="str">
        <f>データ!BZ6</f>
        <v>【67.1】</v>
      </c>
      <c r="F90" s="30" t="str">
        <f>データ!CK6</f>
        <v>【59,287】</v>
      </c>
      <c r="G90" s="30" t="str">
        <f>データ!CV6</f>
        <v>【17,202】</v>
      </c>
      <c r="H90" s="30" t="str">
        <f>データ!DG6</f>
        <v>【56.4】</v>
      </c>
      <c r="I90" s="30" t="str">
        <f>データ!DR6</f>
        <v>【24.8】</v>
      </c>
      <c r="J90" s="30" t="str">
        <f>データ!EC6</f>
        <v>【56.0】</v>
      </c>
      <c r="K90" s="30" t="str">
        <f>データ!EN6</f>
        <v>【70.7】</v>
      </c>
      <c r="L90" s="30" t="str">
        <f>データ!EY6</f>
        <v>【49,765,843】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</row>
    <row r="91" spans="1:388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</row>
  </sheetData>
  <sheetProtection algorithmName="SHA-512" hashValue="5a4p+zQeFDQtzhQFhDA6bktR+SsQtU2GU33htIjXX7Hfxk4Ve4reOE0LBwdPfDH9JtDbWcHfzRUHjvOX4IEqkw==" saltValue="N9z1Ei/9OAyXIrwOW3lHEg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98</v>
      </c>
      <c r="AI1" s="32">
        <v>1</v>
      </c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/>
      <c r="AT1" s="32">
        <v>1</v>
      </c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/>
      <c r="BE1" s="32">
        <v>1</v>
      </c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/>
      <c r="BP1" s="32">
        <v>1</v>
      </c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/>
      <c r="CA1" s="32">
        <v>1</v>
      </c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/>
      <c r="CL1" s="32">
        <v>1</v>
      </c>
      <c r="CM1" s="32">
        <v>1</v>
      </c>
      <c r="CN1" s="32">
        <v>1</v>
      </c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/>
      <c r="CW1" s="32">
        <v>1</v>
      </c>
      <c r="CX1" s="32">
        <v>1</v>
      </c>
      <c r="CY1" s="32">
        <v>1</v>
      </c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/>
      <c r="DH1" s="32">
        <v>1</v>
      </c>
      <c r="DI1" s="32">
        <v>1</v>
      </c>
      <c r="DJ1" s="32">
        <v>1</v>
      </c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/>
      <c r="DS1" s="32">
        <v>1</v>
      </c>
      <c r="DT1" s="32">
        <v>1</v>
      </c>
      <c r="DU1" s="32">
        <v>1</v>
      </c>
      <c r="DV1" s="32">
        <v>1</v>
      </c>
      <c r="DW1" s="32">
        <v>1</v>
      </c>
      <c r="DX1" s="32">
        <v>1</v>
      </c>
      <c r="DY1" s="32">
        <v>1</v>
      </c>
      <c r="DZ1" s="32">
        <v>1</v>
      </c>
      <c r="EA1" s="32">
        <v>1</v>
      </c>
      <c r="EB1" s="32">
        <v>1</v>
      </c>
      <c r="EC1" s="32"/>
      <c r="ED1" s="32">
        <v>1</v>
      </c>
      <c r="EE1" s="32">
        <v>1</v>
      </c>
      <c r="EF1" s="32">
        <v>1</v>
      </c>
      <c r="EG1" s="32">
        <v>1</v>
      </c>
      <c r="EH1" s="32">
        <v>1</v>
      </c>
      <c r="EI1" s="32">
        <v>1</v>
      </c>
      <c r="EJ1" s="32">
        <v>1</v>
      </c>
      <c r="EK1" s="32">
        <v>1</v>
      </c>
      <c r="EL1" s="32">
        <v>1</v>
      </c>
      <c r="EM1" s="32">
        <v>1</v>
      </c>
      <c r="EN1" s="32"/>
      <c r="EO1" s="32">
        <v>1</v>
      </c>
      <c r="EP1" s="32">
        <v>1</v>
      </c>
      <c r="EQ1" s="32">
        <v>1</v>
      </c>
      <c r="ER1" s="32">
        <v>1</v>
      </c>
      <c r="ES1" s="32">
        <v>1</v>
      </c>
      <c r="ET1" s="32">
        <v>1</v>
      </c>
      <c r="EU1" s="32">
        <v>1</v>
      </c>
      <c r="EV1" s="32">
        <v>1</v>
      </c>
      <c r="EW1" s="32">
        <v>1</v>
      </c>
      <c r="EX1" s="32">
        <v>1</v>
      </c>
      <c r="EY1" s="32"/>
    </row>
    <row r="2" spans="1:155">
      <c r="A2" s="33" t="s">
        <v>99</v>
      </c>
      <c r="B2" s="33">
        <f>COLUMN()-1</f>
        <v>1</v>
      </c>
      <c r="C2" s="33">
        <f t="shared" ref="C2:EN2" si="0">COLUMN()-1</f>
        <v>2</v>
      </c>
      <c r="D2" s="33">
        <f t="shared" si="0"/>
        <v>3</v>
      </c>
      <c r="E2" s="33">
        <f t="shared" si="0"/>
        <v>4</v>
      </c>
      <c r="F2" s="33">
        <f t="shared" si="0"/>
        <v>5</v>
      </c>
      <c r="G2" s="33">
        <f t="shared" si="0"/>
        <v>6</v>
      </c>
      <c r="H2" s="33">
        <f t="shared" si="0"/>
        <v>7</v>
      </c>
      <c r="I2" s="33">
        <f t="shared" si="0"/>
        <v>8</v>
      </c>
      <c r="J2" s="33">
        <f t="shared" si="0"/>
        <v>9</v>
      </c>
      <c r="K2" s="33">
        <f t="shared" si="0"/>
        <v>10</v>
      </c>
      <c r="L2" s="33">
        <f t="shared" si="0"/>
        <v>11</v>
      </c>
      <c r="M2" s="33">
        <f t="shared" si="0"/>
        <v>12</v>
      </c>
      <c r="N2" s="33">
        <f t="shared" si="0"/>
        <v>13</v>
      </c>
      <c r="O2" s="33">
        <f t="shared" si="0"/>
        <v>14</v>
      </c>
      <c r="P2" s="33">
        <f t="shared" si="0"/>
        <v>15</v>
      </c>
      <c r="Q2" s="33">
        <f t="shared" si="0"/>
        <v>16</v>
      </c>
      <c r="R2" s="33">
        <f t="shared" si="0"/>
        <v>17</v>
      </c>
      <c r="S2" s="33">
        <f t="shared" si="0"/>
        <v>18</v>
      </c>
      <c r="T2" s="33">
        <f t="shared" si="0"/>
        <v>19</v>
      </c>
      <c r="U2" s="33">
        <f t="shared" si="0"/>
        <v>20</v>
      </c>
      <c r="V2" s="33">
        <f t="shared" si="0"/>
        <v>21</v>
      </c>
      <c r="W2" s="33">
        <f t="shared" si="0"/>
        <v>22</v>
      </c>
      <c r="X2" s="33">
        <f t="shared" si="0"/>
        <v>23</v>
      </c>
      <c r="Y2" s="33">
        <f t="shared" si="0"/>
        <v>24</v>
      </c>
      <c r="Z2" s="33">
        <f t="shared" si="0"/>
        <v>25</v>
      </c>
      <c r="AA2" s="33">
        <f t="shared" si="0"/>
        <v>26</v>
      </c>
      <c r="AB2" s="33">
        <f t="shared" si="0"/>
        <v>27</v>
      </c>
      <c r="AC2" s="33">
        <f t="shared" si="0"/>
        <v>28</v>
      </c>
      <c r="AD2" s="33">
        <f t="shared" si="0"/>
        <v>29</v>
      </c>
      <c r="AE2" s="33">
        <f t="shared" si="0"/>
        <v>30</v>
      </c>
      <c r="AF2" s="33">
        <f t="shared" si="0"/>
        <v>31</v>
      </c>
      <c r="AG2" s="33">
        <f t="shared" si="0"/>
        <v>32</v>
      </c>
      <c r="AH2" s="33">
        <f t="shared" si="0"/>
        <v>33</v>
      </c>
      <c r="AI2" s="33">
        <f t="shared" si="0"/>
        <v>34</v>
      </c>
      <c r="AJ2" s="33">
        <f t="shared" si="0"/>
        <v>35</v>
      </c>
      <c r="AK2" s="33">
        <f t="shared" si="0"/>
        <v>36</v>
      </c>
      <c r="AL2" s="33">
        <f t="shared" si="0"/>
        <v>37</v>
      </c>
      <c r="AM2" s="33">
        <f t="shared" si="0"/>
        <v>38</v>
      </c>
      <c r="AN2" s="33">
        <f t="shared" si="0"/>
        <v>39</v>
      </c>
      <c r="AO2" s="33">
        <f t="shared" si="0"/>
        <v>40</v>
      </c>
      <c r="AP2" s="33">
        <f t="shared" si="0"/>
        <v>41</v>
      </c>
      <c r="AQ2" s="33">
        <f t="shared" si="0"/>
        <v>42</v>
      </c>
      <c r="AR2" s="33">
        <f t="shared" si="0"/>
        <v>43</v>
      </c>
      <c r="AS2" s="33">
        <f t="shared" si="0"/>
        <v>44</v>
      </c>
      <c r="AT2" s="33">
        <f t="shared" si="0"/>
        <v>45</v>
      </c>
      <c r="AU2" s="33">
        <f t="shared" si="0"/>
        <v>46</v>
      </c>
      <c r="AV2" s="33">
        <f t="shared" si="0"/>
        <v>47</v>
      </c>
      <c r="AW2" s="33">
        <f t="shared" si="0"/>
        <v>48</v>
      </c>
      <c r="AX2" s="33">
        <f t="shared" si="0"/>
        <v>49</v>
      </c>
      <c r="AY2" s="33">
        <f t="shared" si="0"/>
        <v>50</v>
      </c>
      <c r="AZ2" s="33">
        <f t="shared" si="0"/>
        <v>51</v>
      </c>
      <c r="BA2" s="33">
        <f t="shared" si="0"/>
        <v>52</v>
      </c>
      <c r="BB2" s="33">
        <f t="shared" si="0"/>
        <v>53</v>
      </c>
      <c r="BC2" s="33">
        <f t="shared" si="0"/>
        <v>54</v>
      </c>
      <c r="BD2" s="33">
        <f t="shared" si="0"/>
        <v>55</v>
      </c>
      <c r="BE2" s="33">
        <f t="shared" si="0"/>
        <v>56</v>
      </c>
      <c r="BF2" s="33">
        <f t="shared" si="0"/>
        <v>57</v>
      </c>
      <c r="BG2" s="33">
        <f t="shared" si="0"/>
        <v>58</v>
      </c>
      <c r="BH2" s="33">
        <f t="shared" si="0"/>
        <v>59</v>
      </c>
      <c r="BI2" s="33">
        <f t="shared" si="0"/>
        <v>60</v>
      </c>
      <c r="BJ2" s="33">
        <f t="shared" si="0"/>
        <v>61</v>
      </c>
      <c r="BK2" s="33">
        <f t="shared" si="0"/>
        <v>62</v>
      </c>
      <c r="BL2" s="33">
        <f t="shared" si="0"/>
        <v>63</v>
      </c>
      <c r="BM2" s="33">
        <f t="shared" si="0"/>
        <v>64</v>
      </c>
      <c r="BN2" s="33">
        <f t="shared" si="0"/>
        <v>65</v>
      </c>
      <c r="BO2" s="33">
        <f t="shared" si="0"/>
        <v>66</v>
      </c>
      <c r="BP2" s="33">
        <f t="shared" si="0"/>
        <v>67</v>
      </c>
      <c r="BQ2" s="33">
        <f t="shared" si="0"/>
        <v>68</v>
      </c>
      <c r="BR2" s="33">
        <f t="shared" si="0"/>
        <v>69</v>
      </c>
      <c r="BS2" s="33">
        <f t="shared" si="0"/>
        <v>70</v>
      </c>
      <c r="BT2" s="33">
        <f t="shared" si="0"/>
        <v>71</v>
      </c>
      <c r="BU2" s="33">
        <f t="shared" si="0"/>
        <v>72</v>
      </c>
      <c r="BV2" s="33">
        <f t="shared" si="0"/>
        <v>73</v>
      </c>
      <c r="BW2" s="33">
        <f t="shared" si="0"/>
        <v>74</v>
      </c>
      <c r="BX2" s="33">
        <f t="shared" si="0"/>
        <v>75</v>
      </c>
      <c r="BY2" s="33">
        <f t="shared" si="0"/>
        <v>76</v>
      </c>
      <c r="BZ2" s="33">
        <f t="shared" si="0"/>
        <v>77</v>
      </c>
      <c r="CA2" s="33">
        <f t="shared" si="0"/>
        <v>78</v>
      </c>
      <c r="CB2" s="33">
        <f t="shared" si="0"/>
        <v>79</v>
      </c>
      <c r="CC2" s="33">
        <f t="shared" si="0"/>
        <v>80</v>
      </c>
      <c r="CD2" s="33">
        <f t="shared" si="0"/>
        <v>81</v>
      </c>
      <c r="CE2" s="33">
        <f t="shared" si="0"/>
        <v>82</v>
      </c>
      <c r="CF2" s="33">
        <f t="shared" si="0"/>
        <v>83</v>
      </c>
      <c r="CG2" s="33">
        <f t="shared" si="0"/>
        <v>84</v>
      </c>
      <c r="CH2" s="33">
        <f t="shared" si="0"/>
        <v>85</v>
      </c>
      <c r="CI2" s="33">
        <f t="shared" si="0"/>
        <v>86</v>
      </c>
      <c r="CJ2" s="33">
        <f t="shared" si="0"/>
        <v>87</v>
      </c>
      <c r="CK2" s="33">
        <f t="shared" si="0"/>
        <v>88</v>
      </c>
      <c r="CL2" s="33">
        <f t="shared" si="0"/>
        <v>89</v>
      </c>
      <c r="CM2" s="33">
        <f t="shared" si="0"/>
        <v>90</v>
      </c>
      <c r="CN2" s="33">
        <f t="shared" si="0"/>
        <v>91</v>
      </c>
      <c r="CO2" s="33">
        <f t="shared" si="0"/>
        <v>92</v>
      </c>
      <c r="CP2" s="33">
        <f t="shared" si="0"/>
        <v>93</v>
      </c>
      <c r="CQ2" s="33">
        <f t="shared" si="0"/>
        <v>94</v>
      </c>
      <c r="CR2" s="33">
        <f t="shared" si="0"/>
        <v>95</v>
      </c>
      <c r="CS2" s="33">
        <f t="shared" si="0"/>
        <v>96</v>
      </c>
      <c r="CT2" s="33">
        <f t="shared" si="0"/>
        <v>97</v>
      </c>
      <c r="CU2" s="33">
        <f t="shared" si="0"/>
        <v>98</v>
      </c>
      <c r="CV2" s="33">
        <f t="shared" si="0"/>
        <v>99</v>
      </c>
      <c r="CW2" s="33">
        <f t="shared" si="0"/>
        <v>100</v>
      </c>
      <c r="CX2" s="33">
        <f t="shared" si="0"/>
        <v>101</v>
      </c>
      <c r="CY2" s="33">
        <f t="shared" si="0"/>
        <v>102</v>
      </c>
      <c r="CZ2" s="33">
        <f t="shared" si="0"/>
        <v>103</v>
      </c>
      <c r="DA2" s="33">
        <f t="shared" si="0"/>
        <v>104</v>
      </c>
      <c r="DB2" s="33">
        <f t="shared" si="0"/>
        <v>105</v>
      </c>
      <c r="DC2" s="33">
        <f t="shared" si="0"/>
        <v>106</v>
      </c>
      <c r="DD2" s="33">
        <f t="shared" si="0"/>
        <v>107</v>
      </c>
      <c r="DE2" s="33">
        <f t="shared" si="0"/>
        <v>108</v>
      </c>
      <c r="DF2" s="33">
        <f t="shared" si="0"/>
        <v>109</v>
      </c>
      <c r="DG2" s="33">
        <f t="shared" si="0"/>
        <v>110</v>
      </c>
      <c r="DH2" s="33">
        <f t="shared" si="0"/>
        <v>111</v>
      </c>
      <c r="DI2" s="33">
        <f t="shared" si="0"/>
        <v>112</v>
      </c>
      <c r="DJ2" s="33">
        <f t="shared" si="0"/>
        <v>113</v>
      </c>
      <c r="DK2" s="33">
        <f t="shared" si="0"/>
        <v>114</v>
      </c>
      <c r="DL2" s="33">
        <f t="shared" si="0"/>
        <v>115</v>
      </c>
      <c r="DM2" s="33">
        <f t="shared" si="0"/>
        <v>116</v>
      </c>
      <c r="DN2" s="33">
        <f t="shared" si="0"/>
        <v>117</v>
      </c>
      <c r="DO2" s="33">
        <f t="shared" si="0"/>
        <v>118</v>
      </c>
      <c r="DP2" s="33">
        <f t="shared" si="0"/>
        <v>119</v>
      </c>
      <c r="DQ2" s="33">
        <f t="shared" si="0"/>
        <v>120</v>
      </c>
      <c r="DR2" s="33">
        <f t="shared" si="0"/>
        <v>121</v>
      </c>
      <c r="DS2" s="33">
        <f t="shared" si="0"/>
        <v>122</v>
      </c>
      <c r="DT2" s="33">
        <f t="shared" si="0"/>
        <v>123</v>
      </c>
      <c r="DU2" s="33">
        <f t="shared" si="0"/>
        <v>124</v>
      </c>
      <c r="DV2" s="33">
        <f t="shared" si="0"/>
        <v>125</v>
      </c>
      <c r="DW2" s="33">
        <f t="shared" si="0"/>
        <v>126</v>
      </c>
      <c r="DX2" s="33">
        <f t="shared" si="0"/>
        <v>127</v>
      </c>
      <c r="DY2" s="33">
        <f t="shared" si="0"/>
        <v>128</v>
      </c>
      <c r="DZ2" s="33">
        <f t="shared" si="0"/>
        <v>129</v>
      </c>
      <c r="EA2" s="33">
        <f t="shared" si="0"/>
        <v>130</v>
      </c>
      <c r="EB2" s="33">
        <f t="shared" si="0"/>
        <v>131</v>
      </c>
      <c r="EC2" s="33">
        <f t="shared" si="0"/>
        <v>132</v>
      </c>
      <c r="ED2" s="33">
        <f t="shared" si="0"/>
        <v>133</v>
      </c>
      <c r="EE2" s="33">
        <f t="shared" si="0"/>
        <v>134</v>
      </c>
      <c r="EF2" s="33">
        <f t="shared" si="0"/>
        <v>135</v>
      </c>
      <c r="EG2" s="33">
        <f t="shared" si="0"/>
        <v>136</v>
      </c>
      <c r="EH2" s="33">
        <f t="shared" si="0"/>
        <v>137</v>
      </c>
      <c r="EI2" s="33">
        <f t="shared" si="0"/>
        <v>138</v>
      </c>
      <c r="EJ2" s="33">
        <f t="shared" si="0"/>
        <v>139</v>
      </c>
      <c r="EK2" s="33">
        <f t="shared" si="0"/>
        <v>140</v>
      </c>
      <c r="EL2" s="33">
        <f t="shared" si="0"/>
        <v>141</v>
      </c>
      <c r="EM2" s="33">
        <f t="shared" si="0"/>
        <v>142</v>
      </c>
      <c r="EN2" s="33">
        <f t="shared" si="0"/>
        <v>143</v>
      </c>
      <c r="EO2" s="33">
        <f t="shared" ref="EO2:EY2" si="1">COLUMN()-1</f>
        <v>144</v>
      </c>
      <c r="EP2" s="33">
        <f t="shared" si="1"/>
        <v>145</v>
      </c>
      <c r="EQ2" s="33">
        <f t="shared" si="1"/>
        <v>146</v>
      </c>
      <c r="ER2" s="33">
        <f t="shared" si="1"/>
        <v>147</v>
      </c>
      <c r="ES2" s="33">
        <f t="shared" si="1"/>
        <v>148</v>
      </c>
      <c r="ET2" s="33">
        <f t="shared" si="1"/>
        <v>149</v>
      </c>
      <c r="EU2" s="33">
        <f t="shared" si="1"/>
        <v>150</v>
      </c>
      <c r="EV2" s="33">
        <f t="shared" si="1"/>
        <v>151</v>
      </c>
      <c r="EW2" s="33">
        <f t="shared" si="1"/>
        <v>152</v>
      </c>
      <c r="EX2" s="33">
        <f t="shared" si="1"/>
        <v>153</v>
      </c>
      <c r="EY2" s="33">
        <f t="shared" si="1"/>
        <v>154</v>
      </c>
    </row>
    <row r="3" spans="1:155" ht="13.15" customHeight="1">
      <c r="A3" s="33" t="s">
        <v>100</v>
      </c>
      <c r="B3" s="34" t="s">
        <v>101</v>
      </c>
      <c r="C3" s="34" t="s">
        <v>102</v>
      </c>
      <c r="D3" s="34" t="s">
        <v>103</v>
      </c>
      <c r="E3" s="34" t="s">
        <v>104</v>
      </c>
      <c r="F3" s="34" t="s">
        <v>105</v>
      </c>
      <c r="G3" s="34" t="s">
        <v>106</v>
      </c>
      <c r="H3" s="35" t="s">
        <v>107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 t="s">
        <v>108</v>
      </c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40"/>
      <c r="DS3" s="37" t="s">
        <v>109</v>
      </c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41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42"/>
    </row>
    <row r="4" spans="1:155" ht="13.5" customHeight="1">
      <c r="A4" s="33" t="s">
        <v>110</v>
      </c>
      <c r="B4" s="43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150" t="s">
        <v>111</v>
      </c>
      <c r="AJ4" s="151"/>
      <c r="AK4" s="151"/>
      <c r="AL4" s="151"/>
      <c r="AM4" s="151"/>
      <c r="AN4" s="151"/>
      <c r="AO4" s="151"/>
      <c r="AP4" s="151"/>
      <c r="AQ4" s="151"/>
      <c r="AR4" s="151"/>
      <c r="AS4" s="152"/>
      <c r="AT4" s="146" t="s">
        <v>112</v>
      </c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6" t="s">
        <v>113</v>
      </c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50" t="s">
        <v>114</v>
      </c>
      <c r="BQ4" s="151"/>
      <c r="BR4" s="151"/>
      <c r="BS4" s="151"/>
      <c r="BT4" s="151"/>
      <c r="BU4" s="151"/>
      <c r="BV4" s="151"/>
      <c r="BW4" s="151"/>
      <c r="BX4" s="151"/>
      <c r="BY4" s="151"/>
      <c r="BZ4" s="152"/>
      <c r="CA4" s="145" t="s">
        <v>115</v>
      </c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6" t="s">
        <v>116</v>
      </c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 t="s">
        <v>117</v>
      </c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 t="s">
        <v>118</v>
      </c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50" t="s">
        <v>119</v>
      </c>
      <c r="DT4" s="151"/>
      <c r="DU4" s="151"/>
      <c r="DV4" s="151"/>
      <c r="DW4" s="151"/>
      <c r="DX4" s="151"/>
      <c r="DY4" s="151"/>
      <c r="DZ4" s="151"/>
      <c r="EA4" s="151"/>
      <c r="EB4" s="151"/>
      <c r="EC4" s="152"/>
      <c r="ED4" s="145" t="s">
        <v>120</v>
      </c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 t="s">
        <v>121</v>
      </c>
      <c r="EP4" s="145"/>
      <c r="EQ4" s="145"/>
      <c r="ER4" s="145"/>
      <c r="ES4" s="145"/>
      <c r="ET4" s="145"/>
      <c r="EU4" s="145"/>
      <c r="EV4" s="145"/>
      <c r="EW4" s="145"/>
      <c r="EX4" s="145"/>
      <c r="EY4" s="145"/>
    </row>
    <row r="5" spans="1:155">
      <c r="A5" s="33" t="s">
        <v>122</v>
      </c>
      <c r="B5" s="46"/>
      <c r="C5" s="46"/>
      <c r="D5" s="46"/>
      <c r="E5" s="46"/>
      <c r="F5" s="46"/>
      <c r="G5" s="46"/>
      <c r="H5" s="47" t="s">
        <v>123</v>
      </c>
      <c r="I5" s="47" t="s">
        <v>124</v>
      </c>
      <c r="J5" s="47" t="s">
        <v>125</v>
      </c>
      <c r="K5" s="47" t="s">
        <v>1</v>
      </c>
      <c r="L5" s="47" t="s">
        <v>2</v>
      </c>
      <c r="M5" s="47" t="s">
        <v>3</v>
      </c>
      <c r="N5" s="47" t="s">
        <v>126</v>
      </c>
      <c r="O5" s="47" t="s">
        <v>5</v>
      </c>
      <c r="P5" s="47" t="s">
        <v>127</v>
      </c>
      <c r="Q5" s="47" t="s">
        <v>128</v>
      </c>
      <c r="R5" s="47" t="s">
        <v>129</v>
      </c>
      <c r="S5" s="47" t="s">
        <v>130</v>
      </c>
      <c r="T5" s="47" t="s">
        <v>131</v>
      </c>
      <c r="U5" s="47" t="s">
        <v>132</v>
      </c>
      <c r="V5" s="47" t="s">
        <v>133</v>
      </c>
      <c r="W5" s="47" t="s">
        <v>134</v>
      </c>
      <c r="X5" s="47" t="s">
        <v>135</v>
      </c>
      <c r="Y5" s="47" t="s">
        <v>136</v>
      </c>
      <c r="Z5" s="47" t="s">
        <v>137</v>
      </c>
      <c r="AA5" s="47" t="s">
        <v>138</v>
      </c>
      <c r="AB5" s="47" t="s">
        <v>139</v>
      </c>
      <c r="AC5" s="47" t="s">
        <v>140</v>
      </c>
      <c r="AD5" s="47" t="s">
        <v>141</v>
      </c>
      <c r="AE5" s="47" t="s">
        <v>142</v>
      </c>
      <c r="AF5" s="47" t="s">
        <v>143</v>
      </c>
      <c r="AG5" s="47" t="s">
        <v>144</v>
      </c>
      <c r="AH5" s="47" t="s">
        <v>145</v>
      </c>
      <c r="AI5" s="47" t="s">
        <v>146</v>
      </c>
      <c r="AJ5" s="47" t="s">
        <v>147</v>
      </c>
      <c r="AK5" s="47" t="s">
        <v>148</v>
      </c>
      <c r="AL5" s="47" t="s">
        <v>149</v>
      </c>
      <c r="AM5" s="47" t="s">
        <v>150</v>
      </c>
      <c r="AN5" s="47" t="s">
        <v>151</v>
      </c>
      <c r="AO5" s="47" t="s">
        <v>152</v>
      </c>
      <c r="AP5" s="47" t="s">
        <v>153</v>
      </c>
      <c r="AQ5" s="47" t="s">
        <v>154</v>
      </c>
      <c r="AR5" s="47" t="s">
        <v>155</v>
      </c>
      <c r="AS5" s="47" t="s">
        <v>156</v>
      </c>
      <c r="AT5" s="47" t="s">
        <v>157</v>
      </c>
      <c r="AU5" s="47" t="s">
        <v>158</v>
      </c>
      <c r="AV5" s="47" t="s">
        <v>159</v>
      </c>
      <c r="AW5" s="47" t="s">
        <v>160</v>
      </c>
      <c r="AX5" s="47" t="s">
        <v>161</v>
      </c>
      <c r="AY5" s="47" t="s">
        <v>151</v>
      </c>
      <c r="AZ5" s="47" t="s">
        <v>152</v>
      </c>
      <c r="BA5" s="47" t="s">
        <v>153</v>
      </c>
      <c r="BB5" s="47" t="s">
        <v>154</v>
      </c>
      <c r="BC5" s="47" t="s">
        <v>155</v>
      </c>
      <c r="BD5" s="47" t="s">
        <v>156</v>
      </c>
      <c r="BE5" s="47" t="s">
        <v>146</v>
      </c>
      <c r="BF5" s="47" t="s">
        <v>158</v>
      </c>
      <c r="BG5" s="47" t="s">
        <v>162</v>
      </c>
      <c r="BH5" s="47" t="s">
        <v>149</v>
      </c>
      <c r="BI5" s="47" t="s">
        <v>161</v>
      </c>
      <c r="BJ5" s="47" t="s">
        <v>151</v>
      </c>
      <c r="BK5" s="47" t="s">
        <v>152</v>
      </c>
      <c r="BL5" s="47" t="s">
        <v>153</v>
      </c>
      <c r="BM5" s="47" t="s">
        <v>154</v>
      </c>
      <c r="BN5" s="47" t="s">
        <v>155</v>
      </c>
      <c r="BO5" s="47" t="s">
        <v>156</v>
      </c>
      <c r="BP5" s="47" t="s">
        <v>146</v>
      </c>
      <c r="BQ5" s="47" t="s">
        <v>163</v>
      </c>
      <c r="BR5" s="47" t="s">
        <v>159</v>
      </c>
      <c r="BS5" s="47" t="s">
        <v>164</v>
      </c>
      <c r="BT5" s="47" t="s">
        <v>165</v>
      </c>
      <c r="BU5" s="47" t="s">
        <v>151</v>
      </c>
      <c r="BV5" s="47" t="s">
        <v>152</v>
      </c>
      <c r="BW5" s="47" t="s">
        <v>153</v>
      </c>
      <c r="BX5" s="47" t="s">
        <v>154</v>
      </c>
      <c r="BY5" s="47" t="s">
        <v>155</v>
      </c>
      <c r="BZ5" s="47" t="s">
        <v>156</v>
      </c>
      <c r="CA5" s="47" t="s">
        <v>146</v>
      </c>
      <c r="CB5" s="47" t="s">
        <v>147</v>
      </c>
      <c r="CC5" s="47" t="s">
        <v>159</v>
      </c>
      <c r="CD5" s="47" t="s">
        <v>160</v>
      </c>
      <c r="CE5" s="47" t="s">
        <v>165</v>
      </c>
      <c r="CF5" s="47" t="s">
        <v>151</v>
      </c>
      <c r="CG5" s="47" t="s">
        <v>152</v>
      </c>
      <c r="CH5" s="47" t="s">
        <v>153</v>
      </c>
      <c r="CI5" s="47" t="s">
        <v>154</v>
      </c>
      <c r="CJ5" s="47" t="s">
        <v>155</v>
      </c>
      <c r="CK5" s="47" t="s">
        <v>156</v>
      </c>
      <c r="CL5" s="47" t="s">
        <v>146</v>
      </c>
      <c r="CM5" s="47" t="s">
        <v>166</v>
      </c>
      <c r="CN5" s="47" t="s">
        <v>167</v>
      </c>
      <c r="CO5" s="47" t="s">
        <v>149</v>
      </c>
      <c r="CP5" s="47" t="s">
        <v>150</v>
      </c>
      <c r="CQ5" s="47" t="s">
        <v>151</v>
      </c>
      <c r="CR5" s="47" t="s">
        <v>152</v>
      </c>
      <c r="CS5" s="47" t="s">
        <v>153</v>
      </c>
      <c r="CT5" s="47" t="s">
        <v>154</v>
      </c>
      <c r="CU5" s="47" t="s">
        <v>155</v>
      </c>
      <c r="CV5" s="47" t="s">
        <v>156</v>
      </c>
      <c r="CW5" s="47" t="s">
        <v>146</v>
      </c>
      <c r="CX5" s="47" t="s">
        <v>158</v>
      </c>
      <c r="CY5" s="47" t="s">
        <v>159</v>
      </c>
      <c r="CZ5" s="47" t="s">
        <v>149</v>
      </c>
      <c r="DA5" s="47" t="s">
        <v>165</v>
      </c>
      <c r="DB5" s="47" t="s">
        <v>151</v>
      </c>
      <c r="DC5" s="47" t="s">
        <v>152</v>
      </c>
      <c r="DD5" s="47" t="s">
        <v>153</v>
      </c>
      <c r="DE5" s="47" t="s">
        <v>154</v>
      </c>
      <c r="DF5" s="47" t="s">
        <v>155</v>
      </c>
      <c r="DG5" s="47" t="s">
        <v>156</v>
      </c>
      <c r="DH5" s="47" t="s">
        <v>146</v>
      </c>
      <c r="DI5" s="47" t="s">
        <v>158</v>
      </c>
      <c r="DJ5" s="47" t="s">
        <v>148</v>
      </c>
      <c r="DK5" s="47" t="s">
        <v>149</v>
      </c>
      <c r="DL5" s="47" t="s">
        <v>165</v>
      </c>
      <c r="DM5" s="47" t="s">
        <v>151</v>
      </c>
      <c r="DN5" s="47" t="s">
        <v>152</v>
      </c>
      <c r="DO5" s="47" t="s">
        <v>153</v>
      </c>
      <c r="DP5" s="47" t="s">
        <v>154</v>
      </c>
      <c r="DQ5" s="47" t="s">
        <v>155</v>
      </c>
      <c r="DR5" s="47" t="s">
        <v>156</v>
      </c>
      <c r="DS5" s="47" t="s">
        <v>146</v>
      </c>
      <c r="DT5" s="47" t="s">
        <v>158</v>
      </c>
      <c r="DU5" s="47" t="s">
        <v>159</v>
      </c>
      <c r="DV5" s="47" t="s">
        <v>149</v>
      </c>
      <c r="DW5" s="47" t="s">
        <v>165</v>
      </c>
      <c r="DX5" s="47" t="s">
        <v>151</v>
      </c>
      <c r="DY5" s="47" t="s">
        <v>152</v>
      </c>
      <c r="DZ5" s="47" t="s">
        <v>153</v>
      </c>
      <c r="EA5" s="47" t="s">
        <v>154</v>
      </c>
      <c r="EB5" s="47" t="s">
        <v>155</v>
      </c>
      <c r="EC5" s="47" t="s">
        <v>156</v>
      </c>
      <c r="ED5" s="47" t="s">
        <v>146</v>
      </c>
      <c r="EE5" s="47" t="s">
        <v>158</v>
      </c>
      <c r="EF5" s="47" t="s">
        <v>159</v>
      </c>
      <c r="EG5" s="47" t="s">
        <v>149</v>
      </c>
      <c r="EH5" s="47" t="s">
        <v>165</v>
      </c>
      <c r="EI5" s="47" t="s">
        <v>151</v>
      </c>
      <c r="EJ5" s="47" t="s">
        <v>152</v>
      </c>
      <c r="EK5" s="47" t="s">
        <v>153</v>
      </c>
      <c r="EL5" s="47" t="s">
        <v>154</v>
      </c>
      <c r="EM5" s="47" t="s">
        <v>155</v>
      </c>
      <c r="EN5" s="47" t="s">
        <v>168</v>
      </c>
      <c r="EO5" s="47" t="s">
        <v>146</v>
      </c>
      <c r="EP5" s="47" t="s">
        <v>147</v>
      </c>
      <c r="EQ5" s="47" t="s">
        <v>169</v>
      </c>
      <c r="ER5" s="47" t="s">
        <v>149</v>
      </c>
      <c r="ES5" s="47" t="s">
        <v>165</v>
      </c>
      <c r="ET5" s="47" t="s">
        <v>151</v>
      </c>
      <c r="EU5" s="47" t="s">
        <v>152</v>
      </c>
      <c r="EV5" s="47" t="s">
        <v>153</v>
      </c>
      <c r="EW5" s="47" t="s">
        <v>154</v>
      </c>
      <c r="EX5" s="47" t="s">
        <v>155</v>
      </c>
      <c r="EY5" s="47" t="s">
        <v>156</v>
      </c>
    </row>
    <row r="6" spans="1:155" s="52" customFormat="1">
      <c r="A6" s="33" t="s">
        <v>170</v>
      </c>
      <c r="B6" s="48">
        <f>B8</f>
        <v>2021</v>
      </c>
      <c r="C6" s="48">
        <f t="shared" ref="C6:M6" si="2">C8</f>
        <v>428779</v>
      </c>
      <c r="D6" s="48">
        <f t="shared" si="2"/>
        <v>46</v>
      </c>
      <c r="E6" s="48">
        <f t="shared" si="2"/>
        <v>6</v>
      </c>
      <c r="F6" s="48">
        <f t="shared" si="2"/>
        <v>0</v>
      </c>
      <c r="G6" s="48">
        <f t="shared" si="2"/>
        <v>11</v>
      </c>
      <c r="H6" s="147" t="str">
        <f>IF(H8&lt;&gt;I8,H8,"")&amp;IF(I8&lt;&gt;J8,I8,"")&amp;"　"&amp;J8</f>
        <v>長崎県長崎県病院企業団　精神医療センター</v>
      </c>
      <c r="I6" s="148"/>
      <c r="J6" s="149"/>
      <c r="K6" s="48" t="str">
        <f t="shared" si="2"/>
        <v>条例全部</v>
      </c>
      <c r="L6" s="48" t="str">
        <f t="shared" si="2"/>
        <v>病院事業</v>
      </c>
      <c r="M6" s="48" t="str">
        <f t="shared" si="2"/>
        <v>精神科病院</v>
      </c>
      <c r="N6" s="48" t="str">
        <f>N8</f>
        <v>精神病院</v>
      </c>
      <c r="O6" s="48" t="str">
        <f>O8</f>
        <v>学術・研究機関出身</v>
      </c>
      <c r="P6" s="48" t="str">
        <f>P8</f>
        <v>直営</v>
      </c>
      <c r="Q6" s="49">
        <f t="shared" ref="Q6:AH6" si="3">Q8</f>
        <v>3</v>
      </c>
      <c r="R6" s="48" t="str">
        <f t="shared" si="3"/>
        <v>-</v>
      </c>
      <c r="S6" s="48" t="str">
        <f t="shared" si="3"/>
        <v>-</v>
      </c>
      <c r="T6" s="48" t="str">
        <f t="shared" si="3"/>
        <v>臨 感</v>
      </c>
      <c r="U6" s="49" t="str">
        <f>U8</f>
        <v>-</v>
      </c>
      <c r="V6" s="49">
        <f>V8</f>
        <v>13161</v>
      </c>
      <c r="W6" s="48" t="str">
        <f>W8</f>
        <v>非該当</v>
      </c>
      <c r="X6" s="48" t="str">
        <f t="shared" ref="X6" si="4">X8</f>
        <v>非該当</v>
      </c>
      <c r="Y6" s="48" t="str">
        <f t="shared" si="3"/>
        <v>１５：１</v>
      </c>
      <c r="Z6" s="49" t="str">
        <f t="shared" si="3"/>
        <v>-</v>
      </c>
      <c r="AA6" s="49" t="str">
        <f t="shared" si="3"/>
        <v>-</v>
      </c>
      <c r="AB6" s="49" t="str">
        <f t="shared" si="3"/>
        <v>-</v>
      </c>
      <c r="AC6" s="49">
        <f t="shared" si="3"/>
        <v>139</v>
      </c>
      <c r="AD6" s="49" t="str">
        <f t="shared" si="3"/>
        <v>-</v>
      </c>
      <c r="AE6" s="49">
        <f t="shared" si="3"/>
        <v>139</v>
      </c>
      <c r="AF6" s="49" t="str">
        <f t="shared" si="3"/>
        <v>-</v>
      </c>
      <c r="AG6" s="49" t="str">
        <f t="shared" si="3"/>
        <v>-</v>
      </c>
      <c r="AH6" s="49" t="str">
        <f t="shared" si="3"/>
        <v>-</v>
      </c>
      <c r="AI6" s="50">
        <f>IF(AI8="-",NA(),AI8)</f>
        <v>107.8</v>
      </c>
      <c r="AJ6" s="50">
        <f t="shared" ref="AJ6:AR6" si="5">IF(AJ8="-",NA(),AJ8)</f>
        <v>104.8</v>
      </c>
      <c r="AK6" s="50">
        <f t="shared" si="5"/>
        <v>105.5</v>
      </c>
      <c r="AL6" s="50">
        <f t="shared" si="5"/>
        <v>113.1</v>
      </c>
      <c r="AM6" s="50">
        <f t="shared" si="5"/>
        <v>103</v>
      </c>
      <c r="AN6" s="50">
        <f t="shared" si="5"/>
        <v>100.9</v>
      </c>
      <c r="AO6" s="50">
        <f t="shared" si="5"/>
        <v>100.9</v>
      </c>
      <c r="AP6" s="50">
        <f t="shared" si="5"/>
        <v>99.7</v>
      </c>
      <c r="AQ6" s="50">
        <f t="shared" si="5"/>
        <v>102.3</v>
      </c>
      <c r="AR6" s="50">
        <f t="shared" si="5"/>
        <v>103.5</v>
      </c>
      <c r="AS6" s="50" t="str">
        <f>IF(AS8="-","【-】","【"&amp;SUBSTITUTE(TEXT(AS8,"#,##0.0"),"-","△")&amp;"】")</f>
        <v>【106.2】</v>
      </c>
      <c r="AT6" s="50">
        <f>IF(AT8="-",NA(),AT8)</f>
        <v>84.8</v>
      </c>
      <c r="AU6" s="50">
        <f t="shared" ref="AU6:BC6" si="6">IF(AU8="-",NA(),AU8)</f>
        <v>80.3</v>
      </c>
      <c r="AV6" s="50">
        <f t="shared" si="6"/>
        <v>80.400000000000006</v>
      </c>
      <c r="AW6" s="50">
        <f t="shared" si="6"/>
        <v>85.1</v>
      </c>
      <c r="AX6" s="50">
        <f t="shared" si="6"/>
        <v>78.5</v>
      </c>
      <c r="AY6" s="50">
        <f t="shared" si="6"/>
        <v>68.900000000000006</v>
      </c>
      <c r="AZ6" s="50">
        <f t="shared" si="6"/>
        <v>68.400000000000006</v>
      </c>
      <c r="BA6" s="50">
        <f t="shared" si="6"/>
        <v>66.900000000000006</v>
      </c>
      <c r="BB6" s="50">
        <f t="shared" si="6"/>
        <v>64.8</v>
      </c>
      <c r="BC6" s="50">
        <f t="shared" si="6"/>
        <v>64.099999999999994</v>
      </c>
      <c r="BD6" s="50" t="str">
        <f>IF(BD8="-","【-】","【"&amp;SUBSTITUTE(TEXT(BD8,"#,##0.0"),"-","△")&amp;"】")</f>
        <v>【86.6】</v>
      </c>
      <c r="BE6" s="50">
        <f>IF(BE8="-",NA(),BE8)</f>
        <v>0</v>
      </c>
      <c r="BF6" s="50">
        <f t="shared" ref="BF6:BN6" si="7">IF(BF8="-",NA(),BF8)</f>
        <v>0</v>
      </c>
      <c r="BG6" s="50">
        <f t="shared" si="7"/>
        <v>0</v>
      </c>
      <c r="BH6" s="50">
        <f t="shared" si="7"/>
        <v>0</v>
      </c>
      <c r="BI6" s="50">
        <f t="shared" si="7"/>
        <v>0</v>
      </c>
      <c r="BJ6" s="50">
        <f t="shared" si="7"/>
        <v>179</v>
      </c>
      <c r="BK6" s="50">
        <f t="shared" si="7"/>
        <v>176.9</v>
      </c>
      <c r="BL6" s="50">
        <f t="shared" si="7"/>
        <v>177.9</v>
      </c>
      <c r="BM6" s="50">
        <f t="shared" si="7"/>
        <v>197.8</v>
      </c>
      <c r="BN6" s="50">
        <f t="shared" si="7"/>
        <v>171</v>
      </c>
      <c r="BO6" s="50" t="str">
        <f>IF(BO8="-","【-】","【"&amp;SUBSTITUTE(TEXT(BO8,"#,##0.0"),"-","△")&amp;"】")</f>
        <v>【70.7】</v>
      </c>
      <c r="BP6" s="50">
        <f>IF(BP8="-",NA(),BP8)</f>
        <v>79.599999999999994</v>
      </c>
      <c r="BQ6" s="50">
        <f t="shared" ref="BQ6:BY6" si="8">IF(BQ8="-",NA(),BQ8)</f>
        <v>72.2</v>
      </c>
      <c r="BR6" s="50">
        <f t="shared" si="8"/>
        <v>72.900000000000006</v>
      </c>
      <c r="BS6" s="50">
        <f t="shared" si="8"/>
        <v>79.7</v>
      </c>
      <c r="BT6" s="50">
        <f t="shared" si="8"/>
        <v>79.2</v>
      </c>
      <c r="BU6" s="50">
        <f t="shared" si="8"/>
        <v>72.3</v>
      </c>
      <c r="BV6" s="50">
        <f t="shared" si="8"/>
        <v>72.099999999999994</v>
      </c>
      <c r="BW6" s="50">
        <f t="shared" si="8"/>
        <v>69.8</v>
      </c>
      <c r="BX6" s="50">
        <f t="shared" si="8"/>
        <v>65.3</v>
      </c>
      <c r="BY6" s="50">
        <f t="shared" si="8"/>
        <v>63.1</v>
      </c>
      <c r="BZ6" s="50" t="str">
        <f>IF(BZ8="-","【-】","【"&amp;SUBSTITUTE(TEXT(BZ8,"#,##0.0"),"-","△")&amp;"】")</f>
        <v>【67.1】</v>
      </c>
      <c r="CA6" s="51">
        <f>IF(CA8="-",NA(),CA8)</f>
        <v>29823</v>
      </c>
      <c r="CB6" s="51">
        <f t="shared" ref="CB6:CJ6" si="9">IF(CB8="-",NA(),CB8)</f>
        <v>30319</v>
      </c>
      <c r="CC6" s="51">
        <f t="shared" si="9"/>
        <v>28922</v>
      </c>
      <c r="CD6" s="51">
        <f t="shared" si="9"/>
        <v>29126</v>
      </c>
      <c r="CE6" s="51">
        <f t="shared" si="9"/>
        <v>29038</v>
      </c>
      <c r="CF6" s="51">
        <f t="shared" si="9"/>
        <v>21037</v>
      </c>
      <c r="CG6" s="51">
        <f t="shared" si="9"/>
        <v>21418</v>
      </c>
      <c r="CH6" s="51">
        <f t="shared" si="9"/>
        <v>21604</v>
      </c>
      <c r="CI6" s="51">
        <f t="shared" si="9"/>
        <v>22234</v>
      </c>
      <c r="CJ6" s="51">
        <f t="shared" si="9"/>
        <v>22875</v>
      </c>
      <c r="CK6" s="50" t="str">
        <f>IF(CK8="-","【-】","【"&amp;SUBSTITUTE(TEXT(CK8,"#,##0"),"-","△")&amp;"】")</f>
        <v>【59,287】</v>
      </c>
      <c r="CL6" s="51">
        <f>IF(CL8="-",NA(),CL8)</f>
        <v>16417</v>
      </c>
      <c r="CM6" s="51">
        <f t="shared" ref="CM6:CU6" si="10">IF(CM8="-",NA(),CM8)</f>
        <v>15124</v>
      </c>
      <c r="CN6" s="51">
        <f t="shared" si="10"/>
        <v>13974</v>
      </c>
      <c r="CO6" s="51">
        <f t="shared" si="10"/>
        <v>14425</v>
      </c>
      <c r="CP6" s="51">
        <f t="shared" si="10"/>
        <v>14401</v>
      </c>
      <c r="CQ6" s="51">
        <f t="shared" si="10"/>
        <v>8542</v>
      </c>
      <c r="CR6" s="51">
        <f t="shared" si="10"/>
        <v>8518</v>
      </c>
      <c r="CS6" s="51">
        <f t="shared" si="10"/>
        <v>7891</v>
      </c>
      <c r="CT6" s="51">
        <f t="shared" si="10"/>
        <v>8706</v>
      </c>
      <c r="CU6" s="51">
        <f t="shared" si="10"/>
        <v>8691</v>
      </c>
      <c r="CV6" s="50" t="str">
        <f>IF(CV8="-","【-】","【"&amp;SUBSTITUTE(TEXT(CV8,"#,##0"),"-","△")&amp;"】")</f>
        <v>【17,202】</v>
      </c>
      <c r="CW6" s="50">
        <f>IF(CW8="-",NA(),CW8)</f>
        <v>81.400000000000006</v>
      </c>
      <c r="CX6" s="50">
        <f t="shared" ref="CX6:DF6" si="11">IF(CX8="-",NA(),CX8)</f>
        <v>86.3</v>
      </c>
      <c r="CY6" s="50">
        <f t="shared" si="11"/>
        <v>87</v>
      </c>
      <c r="CZ6" s="50">
        <f t="shared" si="11"/>
        <v>83.1</v>
      </c>
      <c r="DA6" s="50">
        <f t="shared" si="11"/>
        <v>89.4</v>
      </c>
      <c r="DB6" s="50">
        <f t="shared" si="11"/>
        <v>86.5</v>
      </c>
      <c r="DC6" s="50">
        <f t="shared" si="11"/>
        <v>87.6</v>
      </c>
      <c r="DD6" s="50">
        <f t="shared" si="11"/>
        <v>89.7</v>
      </c>
      <c r="DE6" s="50">
        <f t="shared" si="11"/>
        <v>92.2</v>
      </c>
      <c r="DF6" s="50">
        <f t="shared" si="11"/>
        <v>91.4</v>
      </c>
      <c r="DG6" s="50" t="str">
        <f>IF(DG8="-","【-】","【"&amp;SUBSTITUTE(TEXT(DG8,"#,##0.0"),"-","△")&amp;"】")</f>
        <v>【56.4】</v>
      </c>
      <c r="DH6" s="50">
        <f>IF(DH8="-",NA(),DH8)</f>
        <v>11.4</v>
      </c>
      <c r="DI6" s="50">
        <f t="shared" ref="DI6:DQ6" si="12">IF(DI8="-",NA(),DI8)</f>
        <v>11.2</v>
      </c>
      <c r="DJ6" s="50">
        <f t="shared" si="12"/>
        <v>10.9</v>
      </c>
      <c r="DK6" s="50">
        <f t="shared" si="12"/>
        <v>9.6</v>
      </c>
      <c r="DL6" s="50">
        <f t="shared" si="12"/>
        <v>10.199999999999999</v>
      </c>
      <c r="DM6" s="50">
        <f t="shared" si="12"/>
        <v>8.1</v>
      </c>
      <c r="DN6" s="50">
        <f t="shared" si="12"/>
        <v>7.9</v>
      </c>
      <c r="DO6" s="50">
        <f t="shared" si="12"/>
        <v>8.1</v>
      </c>
      <c r="DP6" s="50">
        <f t="shared" si="12"/>
        <v>7.9</v>
      </c>
      <c r="DQ6" s="50">
        <f t="shared" si="12"/>
        <v>7.7</v>
      </c>
      <c r="DR6" s="50" t="str">
        <f>IF(DR8="-","【-】","【"&amp;SUBSTITUTE(TEXT(DR8,"#,##0.0"),"-","△")&amp;"】")</f>
        <v>【24.8】</v>
      </c>
      <c r="DS6" s="50">
        <f>IF(DS8="-",NA(),DS8)</f>
        <v>58.1</v>
      </c>
      <c r="DT6" s="50">
        <f t="shared" ref="DT6:EB6" si="13">IF(DT8="-",NA(),DT8)</f>
        <v>61.1</v>
      </c>
      <c r="DU6" s="50">
        <f t="shared" si="13"/>
        <v>62.5</v>
      </c>
      <c r="DV6" s="50">
        <f t="shared" si="13"/>
        <v>65.400000000000006</v>
      </c>
      <c r="DW6" s="50">
        <f t="shared" si="13"/>
        <v>66.099999999999994</v>
      </c>
      <c r="DX6" s="50">
        <f t="shared" si="13"/>
        <v>48.4</v>
      </c>
      <c r="DY6" s="50">
        <f t="shared" si="13"/>
        <v>50.2</v>
      </c>
      <c r="DZ6" s="50">
        <f t="shared" si="13"/>
        <v>52.3</v>
      </c>
      <c r="EA6" s="50">
        <f t="shared" si="13"/>
        <v>54</v>
      </c>
      <c r="EB6" s="50">
        <f t="shared" si="13"/>
        <v>55.1</v>
      </c>
      <c r="EC6" s="50" t="str">
        <f>IF(EC8="-","【-】","【"&amp;SUBSTITUTE(TEXT(EC8,"#,##0.0"),"-","△")&amp;"】")</f>
        <v>【56.0】</v>
      </c>
      <c r="ED6" s="50">
        <f>IF(ED8="-",NA(),ED8)</f>
        <v>64.8</v>
      </c>
      <c r="EE6" s="50">
        <f t="shared" ref="EE6:EM6" si="14">IF(EE8="-",NA(),EE8)</f>
        <v>71.599999999999994</v>
      </c>
      <c r="EF6" s="50">
        <f t="shared" si="14"/>
        <v>74</v>
      </c>
      <c r="EG6" s="50">
        <f t="shared" si="14"/>
        <v>76.3</v>
      </c>
      <c r="EH6" s="50">
        <f t="shared" si="14"/>
        <v>59.7</v>
      </c>
      <c r="EI6" s="50">
        <f t="shared" si="14"/>
        <v>70</v>
      </c>
      <c r="EJ6" s="50">
        <f t="shared" si="14"/>
        <v>68.2</v>
      </c>
      <c r="EK6" s="50">
        <f t="shared" si="14"/>
        <v>69.5</v>
      </c>
      <c r="EL6" s="50">
        <f t="shared" si="14"/>
        <v>67.5</v>
      </c>
      <c r="EM6" s="50">
        <f t="shared" si="14"/>
        <v>68.7</v>
      </c>
      <c r="EN6" s="50" t="str">
        <f>IF(EN8="-","【-】","【"&amp;SUBSTITUTE(TEXT(EN8,"#,##0.0"),"-","△")&amp;"】")</f>
        <v>【70.7】</v>
      </c>
      <c r="EO6" s="51">
        <f>IF(EO8="-",NA(),EO8)</f>
        <v>26161223</v>
      </c>
      <c r="EP6" s="51">
        <f t="shared" ref="EP6:EX6" si="15">IF(EP8="-",NA(),EP8)</f>
        <v>26201360</v>
      </c>
      <c r="EQ6" s="51">
        <f t="shared" si="15"/>
        <v>26859302</v>
      </c>
      <c r="ER6" s="51">
        <f t="shared" si="15"/>
        <v>26939482</v>
      </c>
      <c r="ES6" s="51">
        <f t="shared" si="15"/>
        <v>27709403</v>
      </c>
      <c r="ET6" s="51">
        <f t="shared" si="15"/>
        <v>27577179</v>
      </c>
      <c r="EU6" s="51">
        <f t="shared" si="15"/>
        <v>27722473</v>
      </c>
      <c r="EV6" s="51">
        <f t="shared" si="15"/>
        <v>27879712</v>
      </c>
      <c r="EW6" s="51">
        <f t="shared" si="15"/>
        <v>28287536</v>
      </c>
      <c r="EX6" s="51">
        <f t="shared" si="15"/>
        <v>28070344</v>
      </c>
      <c r="EY6" s="51" t="str">
        <f>IF(EY8="-","【-】","【"&amp;SUBSTITUTE(TEXT(EY8,"#,##0"),"-","△")&amp;"】")</f>
        <v>【49,765,843】</v>
      </c>
    </row>
    <row r="7" spans="1:155" s="52" customFormat="1">
      <c r="A7" s="33" t="s">
        <v>171</v>
      </c>
      <c r="B7" s="48">
        <f t="shared" ref="B7:AH7" si="16">B8</f>
        <v>2021</v>
      </c>
      <c r="C7" s="48">
        <f t="shared" si="16"/>
        <v>428779</v>
      </c>
      <c r="D7" s="48">
        <f t="shared" si="16"/>
        <v>46</v>
      </c>
      <c r="E7" s="48">
        <f t="shared" si="16"/>
        <v>6</v>
      </c>
      <c r="F7" s="48">
        <f t="shared" si="16"/>
        <v>0</v>
      </c>
      <c r="G7" s="48">
        <f t="shared" si="16"/>
        <v>11</v>
      </c>
      <c r="H7" s="48"/>
      <c r="I7" s="48"/>
      <c r="J7" s="48"/>
      <c r="K7" s="48" t="str">
        <f t="shared" si="16"/>
        <v>条例全部</v>
      </c>
      <c r="L7" s="48" t="str">
        <f t="shared" si="16"/>
        <v>病院事業</v>
      </c>
      <c r="M7" s="48" t="str">
        <f t="shared" si="16"/>
        <v>精神科病院</v>
      </c>
      <c r="N7" s="48" t="str">
        <f>N8</f>
        <v>精神病院</v>
      </c>
      <c r="O7" s="48" t="str">
        <f>O8</f>
        <v>学術・研究機関出身</v>
      </c>
      <c r="P7" s="48" t="str">
        <f>P8</f>
        <v>直営</v>
      </c>
      <c r="Q7" s="49">
        <f t="shared" si="16"/>
        <v>3</v>
      </c>
      <c r="R7" s="48" t="str">
        <f t="shared" si="16"/>
        <v>-</v>
      </c>
      <c r="S7" s="48" t="str">
        <f t="shared" si="16"/>
        <v>-</v>
      </c>
      <c r="T7" s="48" t="str">
        <f t="shared" si="16"/>
        <v>臨 感</v>
      </c>
      <c r="U7" s="49" t="str">
        <f>U8</f>
        <v>-</v>
      </c>
      <c r="V7" s="49">
        <f>V8</f>
        <v>13161</v>
      </c>
      <c r="W7" s="48" t="str">
        <f>W8</f>
        <v>非該当</v>
      </c>
      <c r="X7" s="48" t="str">
        <f t="shared" si="16"/>
        <v>非該当</v>
      </c>
      <c r="Y7" s="48" t="str">
        <f t="shared" si="16"/>
        <v>１５：１</v>
      </c>
      <c r="Z7" s="49" t="str">
        <f t="shared" si="16"/>
        <v>-</v>
      </c>
      <c r="AA7" s="49" t="str">
        <f t="shared" si="16"/>
        <v>-</v>
      </c>
      <c r="AB7" s="49" t="str">
        <f t="shared" si="16"/>
        <v>-</v>
      </c>
      <c r="AC7" s="49">
        <f t="shared" si="16"/>
        <v>139</v>
      </c>
      <c r="AD7" s="49" t="str">
        <f t="shared" si="16"/>
        <v>-</v>
      </c>
      <c r="AE7" s="49">
        <f t="shared" si="16"/>
        <v>139</v>
      </c>
      <c r="AF7" s="49" t="str">
        <f t="shared" si="16"/>
        <v>-</v>
      </c>
      <c r="AG7" s="49" t="str">
        <f t="shared" si="16"/>
        <v>-</v>
      </c>
      <c r="AH7" s="49" t="str">
        <f t="shared" si="16"/>
        <v>-</v>
      </c>
      <c r="AI7" s="50">
        <f>AI8</f>
        <v>107.8</v>
      </c>
      <c r="AJ7" s="50">
        <f t="shared" ref="AJ7:AR7" si="17">AJ8</f>
        <v>104.8</v>
      </c>
      <c r="AK7" s="50">
        <f t="shared" si="17"/>
        <v>105.5</v>
      </c>
      <c r="AL7" s="50">
        <f t="shared" si="17"/>
        <v>113.1</v>
      </c>
      <c r="AM7" s="50">
        <f t="shared" si="17"/>
        <v>103</v>
      </c>
      <c r="AN7" s="50">
        <f t="shared" si="17"/>
        <v>100.9</v>
      </c>
      <c r="AO7" s="50">
        <f t="shared" si="17"/>
        <v>100.9</v>
      </c>
      <c r="AP7" s="50">
        <f t="shared" si="17"/>
        <v>99.7</v>
      </c>
      <c r="AQ7" s="50">
        <f t="shared" si="17"/>
        <v>102.3</v>
      </c>
      <c r="AR7" s="50">
        <f t="shared" si="17"/>
        <v>103.5</v>
      </c>
      <c r="AS7" s="50"/>
      <c r="AT7" s="50">
        <f>AT8</f>
        <v>84.8</v>
      </c>
      <c r="AU7" s="50">
        <f t="shared" ref="AU7:BC7" si="18">AU8</f>
        <v>80.3</v>
      </c>
      <c r="AV7" s="50">
        <f t="shared" si="18"/>
        <v>80.400000000000006</v>
      </c>
      <c r="AW7" s="50">
        <f t="shared" si="18"/>
        <v>85.1</v>
      </c>
      <c r="AX7" s="50">
        <f t="shared" si="18"/>
        <v>78.5</v>
      </c>
      <c r="AY7" s="50">
        <f t="shared" si="18"/>
        <v>68.900000000000006</v>
      </c>
      <c r="AZ7" s="50">
        <f t="shared" si="18"/>
        <v>68.400000000000006</v>
      </c>
      <c r="BA7" s="50">
        <f t="shared" si="18"/>
        <v>66.900000000000006</v>
      </c>
      <c r="BB7" s="50">
        <f t="shared" si="18"/>
        <v>64.8</v>
      </c>
      <c r="BC7" s="50">
        <f t="shared" si="18"/>
        <v>64.099999999999994</v>
      </c>
      <c r="BD7" s="50"/>
      <c r="BE7" s="50">
        <f>BE8</f>
        <v>0</v>
      </c>
      <c r="BF7" s="50">
        <f t="shared" ref="BF7:BN7" si="19">BF8</f>
        <v>0</v>
      </c>
      <c r="BG7" s="50">
        <f t="shared" si="19"/>
        <v>0</v>
      </c>
      <c r="BH7" s="50">
        <f t="shared" si="19"/>
        <v>0</v>
      </c>
      <c r="BI7" s="50">
        <f t="shared" si="19"/>
        <v>0</v>
      </c>
      <c r="BJ7" s="50">
        <f t="shared" si="19"/>
        <v>179</v>
      </c>
      <c r="BK7" s="50">
        <f t="shared" si="19"/>
        <v>176.9</v>
      </c>
      <c r="BL7" s="50">
        <f t="shared" si="19"/>
        <v>177.9</v>
      </c>
      <c r="BM7" s="50">
        <f t="shared" si="19"/>
        <v>197.8</v>
      </c>
      <c r="BN7" s="50">
        <f t="shared" si="19"/>
        <v>171</v>
      </c>
      <c r="BO7" s="50"/>
      <c r="BP7" s="50">
        <f>BP8</f>
        <v>79.599999999999994</v>
      </c>
      <c r="BQ7" s="50">
        <f t="shared" ref="BQ7:BY7" si="20">BQ8</f>
        <v>72.2</v>
      </c>
      <c r="BR7" s="50">
        <f t="shared" si="20"/>
        <v>72.900000000000006</v>
      </c>
      <c r="BS7" s="50">
        <f t="shared" si="20"/>
        <v>79.7</v>
      </c>
      <c r="BT7" s="50">
        <f t="shared" si="20"/>
        <v>79.2</v>
      </c>
      <c r="BU7" s="50">
        <f t="shared" si="20"/>
        <v>72.3</v>
      </c>
      <c r="BV7" s="50">
        <f t="shared" si="20"/>
        <v>72.099999999999994</v>
      </c>
      <c r="BW7" s="50">
        <f t="shared" si="20"/>
        <v>69.8</v>
      </c>
      <c r="BX7" s="50">
        <f t="shared" si="20"/>
        <v>65.3</v>
      </c>
      <c r="BY7" s="50">
        <f t="shared" si="20"/>
        <v>63.1</v>
      </c>
      <c r="BZ7" s="50"/>
      <c r="CA7" s="51">
        <f>CA8</f>
        <v>29823</v>
      </c>
      <c r="CB7" s="51">
        <f t="shared" ref="CB7:CJ7" si="21">CB8</f>
        <v>30319</v>
      </c>
      <c r="CC7" s="51">
        <f t="shared" si="21"/>
        <v>28922</v>
      </c>
      <c r="CD7" s="51">
        <f t="shared" si="21"/>
        <v>29126</v>
      </c>
      <c r="CE7" s="51">
        <f t="shared" si="21"/>
        <v>29038</v>
      </c>
      <c r="CF7" s="51">
        <f t="shared" si="21"/>
        <v>21037</v>
      </c>
      <c r="CG7" s="51">
        <f t="shared" si="21"/>
        <v>21418</v>
      </c>
      <c r="CH7" s="51">
        <f t="shared" si="21"/>
        <v>21604</v>
      </c>
      <c r="CI7" s="51">
        <f t="shared" si="21"/>
        <v>22234</v>
      </c>
      <c r="CJ7" s="51">
        <f t="shared" si="21"/>
        <v>22875</v>
      </c>
      <c r="CK7" s="50"/>
      <c r="CL7" s="51">
        <f>CL8</f>
        <v>16417</v>
      </c>
      <c r="CM7" s="51">
        <f t="shared" ref="CM7:CU7" si="22">CM8</f>
        <v>15124</v>
      </c>
      <c r="CN7" s="51">
        <f t="shared" si="22"/>
        <v>13974</v>
      </c>
      <c r="CO7" s="51">
        <f t="shared" si="22"/>
        <v>14425</v>
      </c>
      <c r="CP7" s="51">
        <f t="shared" si="22"/>
        <v>14401</v>
      </c>
      <c r="CQ7" s="51">
        <f t="shared" si="22"/>
        <v>8542</v>
      </c>
      <c r="CR7" s="51">
        <f t="shared" si="22"/>
        <v>8518</v>
      </c>
      <c r="CS7" s="51">
        <f t="shared" si="22"/>
        <v>7891</v>
      </c>
      <c r="CT7" s="51">
        <f t="shared" si="22"/>
        <v>8706</v>
      </c>
      <c r="CU7" s="51">
        <f t="shared" si="22"/>
        <v>8691</v>
      </c>
      <c r="CV7" s="50"/>
      <c r="CW7" s="50">
        <f>CW8</f>
        <v>81.400000000000006</v>
      </c>
      <c r="CX7" s="50">
        <f t="shared" ref="CX7:DF7" si="23">CX8</f>
        <v>86.3</v>
      </c>
      <c r="CY7" s="50">
        <f t="shared" si="23"/>
        <v>87</v>
      </c>
      <c r="CZ7" s="50">
        <f t="shared" si="23"/>
        <v>83.1</v>
      </c>
      <c r="DA7" s="50">
        <f t="shared" si="23"/>
        <v>89.4</v>
      </c>
      <c r="DB7" s="50">
        <f t="shared" si="23"/>
        <v>86.5</v>
      </c>
      <c r="DC7" s="50">
        <f t="shared" si="23"/>
        <v>87.6</v>
      </c>
      <c r="DD7" s="50">
        <f t="shared" si="23"/>
        <v>89.7</v>
      </c>
      <c r="DE7" s="50">
        <f t="shared" si="23"/>
        <v>92.2</v>
      </c>
      <c r="DF7" s="50">
        <f t="shared" si="23"/>
        <v>91.4</v>
      </c>
      <c r="DG7" s="50"/>
      <c r="DH7" s="50">
        <f>DH8</f>
        <v>11.4</v>
      </c>
      <c r="DI7" s="50">
        <f t="shared" ref="DI7:DQ7" si="24">DI8</f>
        <v>11.2</v>
      </c>
      <c r="DJ7" s="50">
        <f t="shared" si="24"/>
        <v>10.9</v>
      </c>
      <c r="DK7" s="50">
        <f t="shared" si="24"/>
        <v>9.6</v>
      </c>
      <c r="DL7" s="50">
        <f t="shared" si="24"/>
        <v>10.199999999999999</v>
      </c>
      <c r="DM7" s="50">
        <f t="shared" si="24"/>
        <v>8.1</v>
      </c>
      <c r="DN7" s="50">
        <f t="shared" si="24"/>
        <v>7.9</v>
      </c>
      <c r="DO7" s="50">
        <f t="shared" si="24"/>
        <v>8.1</v>
      </c>
      <c r="DP7" s="50">
        <f t="shared" si="24"/>
        <v>7.9</v>
      </c>
      <c r="DQ7" s="50">
        <f t="shared" si="24"/>
        <v>7.7</v>
      </c>
      <c r="DR7" s="50"/>
      <c r="DS7" s="50">
        <f>DS8</f>
        <v>58.1</v>
      </c>
      <c r="DT7" s="50">
        <f t="shared" ref="DT7:EB7" si="25">DT8</f>
        <v>61.1</v>
      </c>
      <c r="DU7" s="50">
        <f t="shared" si="25"/>
        <v>62.5</v>
      </c>
      <c r="DV7" s="50">
        <f t="shared" si="25"/>
        <v>65.400000000000006</v>
      </c>
      <c r="DW7" s="50">
        <f t="shared" si="25"/>
        <v>66.099999999999994</v>
      </c>
      <c r="DX7" s="50">
        <f t="shared" si="25"/>
        <v>48.4</v>
      </c>
      <c r="DY7" s="50">
        <f t="shared" si="25"/>
        <v>50.2</v>
      </c>
      <c r="DZ7" s="50">
        <f t="shared" si="25"/>
        <v>52.3</v>
      </c>
      <c r="EA7" s="50">
        <f t="shared" si="25"/>
        <v>54</v>
      </c>
      <c r="EB7" s="50">
        <f t="shared" si="25"/>
        <v>55.1</v>
      </c>
      <c r="EC7" s="50"/>
      <c r="ED7" s="50">
        <f>ED8</f>
        <v>64.8</v>
      </c>
      <c r="EE7" s="50">
        <f t="shared" ref="EE7:EM7" si="26">EE8</f>
        <v>71.599999999999994</v>
      </c>
      <c r="EF7" s="50">
        <f t="shared" si="26"/>
        <v>74</v>
      </c>
      <c r="EG7" s="50">
        <f t="shared" si="26"/>
        <v>76.3</v>
      </c>
      <c r="EH7" s="50">
        <f t="shared" si="26"/>
        <v>59.7</v>
      </c>
      <c r="EI7" s="50">
        <f t="shared" si="26"/>
        <v>70</v>
      </c>
      <c r="EJ7" s="50">
        <f t="shared" si="26"/>
        <v>68.2</v>
      </c>
      <c r="EK7" s="50">
        <f t="shared" si="26"/>
        <v>69.5</v>
      </c>
      <c r="EL7" s="50">
        <f t="shared" si="26"/>
        <v>67.5</v>
      </c>
      <c r="EM7" s="50">
        <f t="shared" si="26"/>
        <v>68.7</v>
      </c>
      <c r="EN7" s="50"/>
      <c r="EO7" s="51">
        <f>EO8</f>
        <v>26161223</v>
      </c>
      <c r="EP7" s="51">
        <f t="shared" ref="EP7:EX7" si="27">EP8</f>
        <v>26201360</v>
      </c>
      <c r="EQ7" s="51">
        <f t="shared" si="27"/>
        <v>26859302</v>
      </c>
      <c r="ER7" s="51">
        <f t="shared" si="27"/>
        <v>26939482</v>
      </c>
      <c r="ES7" s="51">
        <f t="shared" si="27"/>
        <v>27709403</v>
      </c>
      <c r="ET7" s="51">
        <f t="shared" si="27"/>
        <v>27577179</v>
      </c>
      <c r="EU7" s="51">
        <f t="shared" si="27"/>
        <v>27722473</v>
      </c>
      <c r="EV7" s="51">
        <f t="shared" si="27"/>
        <v>27879712</v>
      </c>
      <c r="EW7" s="51">
        <f t="shared" si="27"/>
        <v>28287536</v>
      </c>
      <c r="EX7" s="51">
        <f t="shared" si="27"/>
        <v>28070344</v>
      </c>
      <c r="EY7" s="51"/>
    </row>
    <row r="8" spans="1:155" s="52" customFormat="1">
      <c r="A8" s="33"/>
      <c r="B8" s="53">
        <v>2021</v>
      </c>
      <c r="C8" s="53">
        <v>428779</v>
      </c>
      <c r="D8" s="53">
        <v>46</v>
      </c>
      <c r="E8" s="53">
        <v>6</v>
      </c>
      <c r="F8" s="53">
        <v>0</v>
      </c>
      <c r="G8" s="53">
        <v>11</v>
      </c>
      <c r="H8" s="53" t="s">
        <v>172</v>
      </c>
      <c r="I8" s="53" t="s">
        <v>173</v>
      </c>
      <c r="J8" s="53" t="s">
        <v>174</v>
      </c>
      <c r="K8" s="53" t="s">
        <v>175</v>
      </c>
      <c r="L8" s="53" t="s">
        <v>176</v>
      </c>
      <c r="M8" s="53" t="s">
        <v>177</v>
      </c>
      <c r="N8" s="53" t="s">
        <v>178</v>
      </c>
      <c r="O8" s="53" t="s">
        <v>179</v>
      </c>
      <c r="P8" s="53" t="s">
        <v>180</v>
      </c>
      <c r="Q8" s="54">
        <v>3</v>
      </c>
      <c r="R8" s="53" t="s">
        <v>39</v>
      </c>
      <c r="S8" s="53" t="s">
        <v>39</v>
      </c>
      <c r="T8" s="53" t="s">
        <v>181</v>
      </c>
      <c r="U8" s="54" t="s">
        <v>39</v>
      </c>
      <c r="V8" s="54">
        <v>13161</v>
      </c>
      <c r="W8" s="53" t="s">
        <v>182</v>
      </c>
      <c r="X8" s="53" t="s">
        <v>182</v>
      </c>
      <c r="Y8" s="55" t="s">
        <v>183</v>
      </c>
      <c r="Z8" s="54" t="s">
        <v>39</v>
      </c>
      <c r="AA8" s="54" t="s">
        <v>39</v>
      </c>
      <c r="AB8" s="54" t="s">
        <v>39</v>
      </c>
      <c r="AC8" s="54">
        <v>139</v>
      </c>
      <c r="AD8" s="54" t="s">
        <v>39</v>
      </c>
      <c r="AE8" s="54">
        <v>139</v>
      </c>
      <c r="AF8" s="54" t="s">
        <v>39</v>
      </c>
      <c r="AG8" s="54" t="s">
        <v>39</v>
      </c>
      <c r="AH8" s="54" t="s">
        <v>39</v>
      </c>
      <c r="AI8" s="56">
        <v>107.8</v>
      </c>
      <c r="AJ8" s="56">
        <v>104.8</v>
      </c>
      <c r="AK8" s="56">
        <v>105.5</v>
      </c>
      <c r="AL8" s="56">
        <v>113.1</v>
      </c>
      <c r="AM8" s="56">
        <v>103</v>
      </c>
      <c r="AN8" s="56">
        <v>100.9</v>
      </c>
      <c r="AO8" s="56">
        <v>100.9</v>
      </c>
      <c r="AP8" s="56">
        <v>99.7</v>
      </c>
      <c r="AQ8" s="56">
        <v>102.3</v>
      </c>
      <c r="AR8" s="56">
        <v>103.5</v>
      </c>
      <c r="AS8" s="56">
        <v>106.2</v>
      </c>
      <c r="AT8" s="56">
        <v>84.8</v>
      </c>
      <c r="AU8" s="56">
        <v>80.3</v>
      </c>
      <c r="AV8" s="56">
        <v>80.400000000000006</v>
      </c>
      <c r="AW8" s="56">
        <v>85.1</v>
      </c>
      <c r="AX8" s="56">
        <v>78.5</v>
      </c>
      <c r="AY8" s="56">
        <v>68.900000000000006</v>
      </c>
      <c r="AZ8" s="56">
        <v>68.400000000000006</v>
      </c>
      <c r="BA8" s="56">
        <v>66.900000000000006</v>
      </c>
      <c r="BB8" s="56">
        <v>64.8</v>
      </c>
      <c r="BC8" s="56">
        <v>64.099999999999994</v>
      </c>
      <c r="BD8" s="56">
        <v>86.6</v>
      </c>
      <c r="BE8" s="57">
        <v>0</v>
      </c>
      <c r="BF8" s="57">
        <v>0</v>
      </c>
      <c r="BG8" s="57">
        <v>0</v>
      </c>
      <c r="BH8" s="57">
        <v>0</v>
      </c>
      <c r="BI8" s="57">
        <v>0</v>
      </c>
      <c r="BJ8" s="57">
        <v>179</v>
      </c>
      <c r="BK8" s="57">
        <v>176.9</v>
      </c>
      <c r="BL8" s="57">
        <v>177.9</v>
      </c>
      <c r="BM8" s="57">
        <v>197.8</v>
      </c>
      <c r="BN8" s="57">
        <v>171</v>
      </c>
      <c r="BO8" s="57">
        <v>70.7</v>
      </c>
      <c r="BP8" s="56">
        <v>79.599999999999994</v>
      </c>
      <c r="BQ8" s="56">
        <v>72.2</v>
      </c>
      <c r="BR8" s="56">
        <v>72.900000000000006</v>
      </c>
      <c r="BS8" s="56">
        <v>79.7</v>
      </c>
      <c r="BT8" s="56">
        <v>79.2</v>
      </c>
      <c r="BU8" s="56">
        <v>72.3</v>
      </c>
      <c r="BV8" s="56">
        <v>72.099999999999994</v>
      </c>
      <c r="BW8" s="56">
        <v>69.8</v>
      </c>
      <c r="BX8" s="56">
        <v>65.3</v>
      </c>
      <c r="BY8" s="56">
        <v>63.1</v>
      </c>
      <c r="BZ8" s="56">
        <v>67.099999999999994</v>
      </c>
      <c r="CA8" s="57">
        <v>29823</v>
      </c>
      <c r="CB8" s="57">
        <v>30319</v>
      </c>
      <c r="CC8" s="57">
        <v>28922</v>
      </c>
      <c r="CD8" s="57">
        <v>29126</v>
      </c>
      <c r="CE8" s="57">
        <v>29038</v>
      </c>
      <c r="CF8" s="57">
        <v>21037</v>
      </c>
      <c r="CG8" s="57">
        <v>21418</v>
      </c>
      <c r="CH8" s="57">
        <v>21604</v>
      </c>
      <c r="CI8" s="57">
        <v>22234</v>
      </c>
      <c r="CJ8" s="57">
        <v>22875</v>
      </c>
      <c r="CK8" s="56">
        <v>59287</v>
      </c>
      <c r="CL8" s="57">
        <v>16417</v>
      </c>
      <c r="CM8" s="57">
        <v>15124</v>
      </c>
      <c r="CN8" s="57">
        <v>13974</v>
      </c>
      <c r="CO8" s="57">
        <v>14425</v>
      </c>
      <c r="CP8" s="57">
        <v>14401</v>
      </c>
      <c r="CQ8" s="57">
        <v>8542</v>
      </c>
      <c r="CR8" s="57">
        <v>8518</v>
      </c>
      <c r="CS8" s="57">
        <v>7891</v>
      </c>
      <c r="CT8" s="57">
        <v>8706</v>
      </c>
      <c r="CU8" s="57">
        <v>8691</v>
      </c>
      <c r="CV8" s="56">
        <v>17202</v>
      </c>
      <c r="CW8" s="57">
        <v>81.400000000000006</v>
      </c>
      <c r="CX8" s="57">
        <v>86.3</v>
      </c>
      <c r="CY8" s="57">
        <v>87</v>
      </c>
      <c r="CZ8" s="57">
        <v>83.1</v>
      </c>
      <c r="DA8" s="57">
        <v>89.4</v>
      </c>
      <c r="DB8" s="57">
        <v>86.5</v>
      </c>
      <c r="DC8" s="57">
        <v>87.6</v>
      </c>
      <c r="DD8" s="57">
        <v>89.7</v>
      </c>
      <c r="DE8" s="57">
        <v>92.2</v>
      </c>
      <c r="DF8" s="57">
        <v>91.4</v>
      </c>
      <c r="DG8" s="57">
        <v>56.4</v>
      </c>
      <c r="DH8" s="57">
        <v>11.4</v>
      </c>
      <c r="DI8" s="57">
        <v>11.2</v>
      </c>
      <c r="DJ8" s="57">
        <v>10.9</v>
      </c>
      <c r="DK8" s="57">
        <v>9.6</v>
      </c>
      <c r="DL8" s="57">
        <v>10.199999999999999</v>
      </c>
      <c r="DM8" s="57">
        <v>8.1</v>
      </c>
      <c r="DN8" s="57">
        <v>7.9</v>
      </c>
      <c r="DO8" s="57">
        <v>8.1</v>
      </c>
      <c r="DP8" s="57">
        <v>7.9</v>
      </c>
      <c r="DQ8" s="57">
        <v>7.7</v>
      </c>
      <c r="DR8" s="57">
        <v>24.8</v>
      </c>
      <c r="DS8" s="56">
        <v>58.1</v>
      </c>
      <c r="DT8" s="56">
        <v>61.1</v>
      </c>
      <c r="DU8" s="56">
        <v>62.5</v>
      </c>
      <c r="DV8" s="56">
        <v>65.400000000000006</v>
      </c>
      <c r="DW8" s="56">
        <v>66.099999999999994</v>
      </c>
      <c r="DX8" s="56">
        <v>48.4</v>
      </c>
      <c r="DY8" s="56">
        <v>50.2</v>
      </c>
      <c r="DZ8" s="56">
        <v>52.3</v>
      </c>
      <c r="EA8" s="56">
        <v>54</v>
      </c>
      <c r="EB8" s="56">
        <v>55.1</v>
      </c>
      <c r="EC8" s="56">
        <v>56</v>
      </c>
      <c r="ED8" s="56">
        <v>64.8</v>
      </c>
      <c r="EE8" s="56">
        <v>71.599999999999994</v>
      </c>
      <c r="EF8" s="56">
        <v>74</v>
      </c>
      <c r="EG8" s="56">
        <v>76.3</v>
      </c>
      <c r="EH8" s="56">
        <v>59.7</v>
      </c>
      <c r="EI8" s="56">
        <v>70</v>
      </c>
      <c r="EJ8" s="56">
        <v>68.2</v>
      </c>
      <c r="EK8" s="56">
        <v>69.5</v>
      </c>
      <c r="EL8" s="56">
        <v>67.5</v>
      </c>
      <c r="EM8" s="56">
        <v>68.7</v>
      </c>
      <c r="EN8" s="56">
        <v>70.7</v>
      </c>
      <c r="EO8" s="57">
        <v>26161223</v>
      </c>
      <c r="EP8" s="57">
        <v>26201360</v>
      </c>
      <c r="EQ8" s="57">
        <v>26859302</v>
      </c>
      <c r="ER8" s="57">
        <v>26939482</v>
      </c>
      <c r="ES8" s="57">
        <v>27709403</v>
      </c>
      <c r="ET8" s="57">
        <v>27577179</v>
      </c>
      <c r="EU8" s="57">
        <v>27722473</v>
      </c>
      <c r="EV8" s="57">
        <v>27879712</v>
      </c>
      <c r="EW8" s="57">
        <v>28287536</v>
      </c>
      <c r="EX8" s="57">
        <v>28070344</v>
      </c>
      <c r="EY8" s="57">
        <v>49765843</v>
      </c>
    </row>
    <row r="9" spans="1:155"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9"/>
      <c r="BT9" s="59"/>
      <c r="BU9" s="58"/>
      <c r="BV9" s="58"/>
      <c r="BW9" s="58"/>
      <c r="BX9" s="58"/>
      <c r="BY9" s="58"/>
      <c r="BZ9" s="58"/>
      <c r="CA9" s="58"/>
      <c r="CB9" s="58"/>
      <c r="CC9" s="58"/>
      <c r="CD9" s="59"/>
      <c r="CE9" s="59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9"/>
      <c r="DA9" s="59"/>
      <c r="DB9" s="58"/>
      <c r="DC9" s="58"/>
      <c r="DD9" s="58"/>
      <c r="DE9" s="58"/>
      <c r="DF9" s="58"/>
      <c r="DG9" s="58"/>
      <c r="DH9" s="58"/>
      <c r="DI9" s="58"/>
      <c r="DJ9" s="58"/>
      <c r="DK9" s="59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9"/>
      <c r="DW9" s="59"/>
      <c r="DX9" s="58"/>
      <c r="DY9" s="58"/>
      <c r="DZ9" s="58"/>
      <c r="EA9" s="58"/>
      <c r="EB9" s="58"/>
      <c r="EC9" s="58"/>
      <c r="ED9" s="58"/>
      <c r="EE9" s="58"/>
      <c r="EF9" s="58"/>
      <c r="EG9" s="59"/>
      <c r="EH9" s="59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</row>
    <row r="10" spans="1:155">
      <c r="A10" s="60"/>
      <c r="B10" s="60" t="s">
        <v>184</v>
      </c>
      <c r="C10" s="60" t="s">
        <v>185</v>
      </c>
      <c r="D10" s="60" t="s">
        <v>186</v>
      </c>
      <c r="E10" s="60" t="s">
        <v>187</v>
      </c>
      <c r="F10" s="60" t="s">
        <v>188</v>
      </c>
      <c r="P10" s="58"/>
      <c r="AI10" s="58"/>
      <c r="AJ10" s="58"/>
      <c r="AK10" s="58"/>
      <c r="AL10" s="58"/>
      <c r="AM10" s="58"/>
      <c r="AN10" s="58"/>
      <c r="AO10" s="58"/>
      <c r="AP10" s="58"/>
      <c r="AQ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Q10" s="58"/>
      <c r="BR10" s="58"/>
      <c r="BS10" s="58"/>
      <c r="BT10" s="58"/>
      <c r="BU10" s="58"/>
      <c r="BV10" s="58"/>
      <c r="BW10" s="58"/>
      <c r="BX10" s="58"/>
      <c r="BZ10" s="58"/>
      <c r="CB10" s="58"/>
      <c r="CC10" s="58"/>
      <c r="CD10" s="58"/>
      <c r="CE10" s="58"/>
      <c r="CF10" s="58"/>
      <c r="CG10" s="58"/>
      <c r="CH10" s="58"/>
      <c r="CI10" s="58"/>
      <c r="CK10" s="58"/>
      <c r="CM10" s="58"/>
      <c r="CN10" s="58"/>
      <c r="CO10" s="58"/>
      <c r="CP10" s="58"/>
      <c r="CQ10" s="58"/>
      <c r="CR10" s="58"/>
      <c r="CS10" s="58"/>
      <c r="CT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Y10" s="58"/>
    </row>
    <row r="11" spans="1:155">
      <c r="A11" s="60" t="s">
        <v>40</v>
      </c>
      <c r="B11" s="61" t="str">
        <f>IF(VALUE($B$6)=0,"",IF(VALUE($B$6)&gt;2022,"R"&amp;TEXT(VALUE($B$6)-2022,"00"),"H"&amp;VALUE($B$6)-1992))</f>
        <v>H29</v>
      </c>
      <c r="C11" s="61" t="str">
        <f>IF(VALUE($B$6)=0,"",IF(VALUE($B$6)&gt;2021,"R"&amp;TEXT(VALUE($B$6)-2021,"00"),"H"&amp;VALUE($B$6)-1991))</f>
        <v>H30</v>
      </c>
      <c r="D11" s="61" t="str">
        <f>IF(VALUE($B$6)=0,"",IF(VALUE($B$6)&gt;2020,"R"&amp;TEXT(VALUE($B$6)-2020,"00"),"H"&amp;VALUE($B$6)-1990))</f>
        <v>R01</v>
      </c>
      <c r="E11" s="61" t="str">
        <f>IF(VALUE($B$6)=0,"",IF(VALUE($B$6)&gt;2019,"R"&amp;TEXT(VALUE($B$6)-2019,"00"),"H"&amp;VALUE($B$6)-1989))</f>
        <v>R02</v>
      </c>
      <c r="F11" s="61" t="str">
        <f>IF(VALUE($B$6)=0,"",IF(VALUE($B$6)&gt;2018,"R"&amp;TEXT(VALUE($B$6)-2018,"00"),"H"&amp;VALUE($B$6)-1988))</f>
        <v>R03</v>
      </c>
      <c r="BE11" s="58"/>
      <c r="BP11" s="58"/>
      <c r="CA11" s="58"/>
      <c r="CL11" s="58"/>
      <c r="CW11" s="58"/>
      <c r="DH11" s="58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