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40.2\share\経営係\085【総務省】経営比較分析表\R3年度分\02 出納へ回答\"/>
    </mc:Choice>
  </mc:AlternateContent>
  <workbookProtection workbookAlgorithmName="SHA-512" workbookHashValue="U8vZba8Y28LJIuwzbT/2GzhCM8nwCcIX/QG+0v1CwGokXGY+hlOH1dn+CheD4OBojrq7LKvNML9NTP0zW1iSEg==" workbookSaltValue="sUod6gfo7GqcH4MJeASB7g==" workbookSpinCount="100000" lockStructure="1"/>
  <bookViews>
    <workbookView xWindow="0" yWindow="0" windowWidth="28800" windowHeight="112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<sst xmlns="http://schemas.openxmlformats.org/spreadsheetml/2006/main" count="262" uniqueCount="108">
  <si>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</si>
  <si>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</si>
  <si>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</si>
  <si>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</si>
  <si>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</si>
  <si>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</si>
  <si>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</si>
  <si>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</si>
  <si>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</si>
  <si>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</si>
  <si>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</si>
  <si>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</si>
  <si>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</si>
  <si>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</si>
  <si>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</si>
  <si>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</si>
  <si>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</si>
  <si>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</si>
  <si>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</si>
  <si>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</si>
  <si>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</si>
  <si>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</si>
  <si>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</si>
  <si>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</si>
  <si>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</si>
  <si>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</si>
  <si>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</si>
  <si>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</si>
  <si>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</si>
  <si>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</si>
  <si>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</si>
  <si>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</si>
  <si>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</si>
  <si>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</si>
  <si>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</si>
  <si>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</si>
  <si>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</si>
  <si>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</si>
  <si>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</si>
  <si>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</si>
  <si>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</si>
  <si>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</si>
  <si>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</si>
  <si>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</si>
  <si>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</si>
  <si>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</si>
  <si>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</si>
  <si>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</si>
  <si>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</si>
  <si>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</si>
  <si>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</si>
  <si>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</si>
  <si>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</si>
  <si>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</si>
  <si>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</si>
  <si>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</si>
  <si>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</si>
  <si>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</si>
  <si>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</si>
  <si>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</si>
  <si>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</si>
  <si>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</si>
  <si>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</si>
  <si>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</si>
  <si>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</si>
  <si>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</si>
  <si>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</si>
  <si>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</si>
  <si>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</si>
  <si>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</si>
  <si>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</si>
  <si>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</si>
  <si>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</si>
  <si>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</si>
  <si>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</si>
  <si>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</si>
  <si>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</si>
  <si>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</si>
  <si>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</si>
  <si>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</si>
  <si>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</si>
  <si>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</si>
  <si>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</si>
  <si>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</si>
  <si>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</si>
  <si>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</si>
  <si>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</si>
  <si>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</si>
  <si>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</si>
  <si>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440001</t>
  </si>
  <si>
    <t>46</t>
  </si>
  <si>
    <t>02</t>
  </si>
  <si>
    <t>0</t>
  </si>
  <si>
    <t>000</t>
  </si>
  <si>
    <t>大分県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</si>
  <si>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</si>
  <si>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</si>
  <si>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</si>
  <si>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</si>
  <si>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</si>
  <si>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</si>
  <si>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</si>
  <si>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</si>
  <si>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</si>
  <si>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</si>
  <si>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以上のことから、大分県工業用水道事業は、安定した給水収益に支えられ良好な経営を維持していること、短期・長期の財務の安定性が保たれていることなどから、経営成績、財務状態ともに概ね健全であると考えられる。
　今後は、平成30年度から10年間の経営戦略やその実施計画である4年間のアクションプランに則り、安定供給に向けた老朽化・耐震化対策の推進、持続可能な安定した経営基盤の確立、地域社会への貢献等を推進していく。</t>
    <phoneticPr fontId="5"/>
  </si>
  <si>
    <t>　現状では管路経年化率は低い状況にあるが、更新時期を迎えつつある。そのため、全ての送水隧道や埋設管路の損傷調査を実施するとともに計画的かつ効率的な更新や補修の取組みを進めており、令和３年度は管路の一部更新により管路更新率が上昇した。</t>
    <rPh sb="79" eb="81">
      <t>トリクミ</t>
    </rPh>
    <rPh sb="83" eb="84">
      <t>スス</t>
    </rPh>
    <rPh sb="89" eb="91">
      <t>レイワ</t>
    </rPh>
    <rPh sb="93" eb="94">
      <t>ド</t>
    </rPh>
    <rPh sb="95" eb="97">
      <t>カンロ</t>
    </rPh>
    <rPh sb="98" eb="100">
      <t>イチブ</t>
    </rPh>
    <rPh sb="100" eb="102">
      <t>コウシン</t>
    </rPh>
    <rPh sb="105" eb="107">
      <t>カンロ</t>
    </rPh>
    <rPh sb="107" eb="109">
      <t>コウシン</t>
    </rPh>
    <rPh sb="109" eb="110">
      <t>リツ</t>
    </rPh>
    <rPh sb="111" eb="113">
      <t>ジョウショウ</t>
    </rPh>
    <phoneticPr fontId="5"/>
  </si>
  <si>
    <t xml:space="preserve"> 本県の工業用水道事業は、大津留浄水場と判田浄水場を有しており、46事業所に対し、契約水量554,330㎥/日の工業用水を供給している。
　施設の老朽化対策や自然災害対策等で修繕費や委託費等の営業費用が増加していることに伴い経常収支比率はやや下降傾向となっているが、令和３年度は、給水収益の増加や計画の見直しによる修繕費等の減少により前年度より上昇した。また、100％を超えており、安定した経営が出来ている。
　流動比率も、100％を超えており毎年十分な支払能力を有しているとともに、企業債についても計画的に償還を行っている。
　豊富な原水と安定した事業経営により全国的にも非常に安価な料金で供給出来ていることから、高い施設利用率と契約率となっており、適正規模で収益性の高い経営が出来ている。</t>
    <rPh sb="1" eb="3">
      <t>ホンケン</t>
    </rPh>
    <rPh sb="4" eb="7">
      <t>コウギョウヨウ</t>
    </rPh>
    <rPh sb="7" eb="9">
      <t>スイドウ</t>
    </rPh>
    <rPh sb="9" eb="11">
      <t>ジギョウ</t>
    </rPh>
    <rPh sb="13" eb="16">
      <t>オオツル</t>
    </rPh>
    <rPh sb="16" eb="19">
      <t>ジョウスイジョウ</t>
    </rPh>
    <rPh sb="20" eb="22">
      <t>ハンダ</t>
    </rPh>
    <rPh sb="22" eb="25">
      <t>ジョウスイジョウ</t>
    </rPh>
    <rPh sb="26" eb="27">
      <t>ユウ</t>
    </rPh>
    <rPh sb="34" eb="36">
      <t>ジギョウ</t>
    </rPh>
    <rPh sb="36" eb="37">
      <t>ショ</t>
    </rPh>
    <rPh sb="38" eb="39">
      <t>タイ</t>
    </rPh>
    <rPh sb="41" eb="43">
      <t>ケイヤク</t>
    </rPh>
    <rPh sb="43" eb="45">
      <t>スイリョウ</t>
    </rPh>
    <rPh sb="52" eb="55">
      <t>リッポウメートル/ニチ</t>
    </rPh>
    <rPh sb="56" eb="58">
      <t>コウギョウ</t>
    </rPh>
    <rPh sb="58" eb="60">
      <t>ヨウスイ</t>
    </rPh>
    <rPh sb="61" eb="63">
      <t>キョウキュウ</t>
    </rPh>
    <rPh sb="71" eb="73">
      <t>シセツ</t>
    </rPh>
    <rPh sb="74" eb="77">
      <t>ロウキュウカ</t>
    </rPh>
    <rPh sb="77" eb="79">
      <t>タイサク</t>
    </rPh>
    <rPh sb="80" eb="82">
      <t>シゼン</t>
    </rPh>
    <rPh sb="82" eb="84">
      <t>サイガイ</t>
    </rPh>
    <rPh sb="84" eb="86">
      <t>タイサク</t>
    </rPh>
    <rPh sb="86" eb="87">
      <t>トウ</t>
    </rPh>
    <rPh sb="88" eb="91">
      <t>シュウゼンヒ</t>
    </rPh>
    <rPh sb="92" eb="95">
      <t>イタクヒ</t>
    </rPh>
    <rPh sb="95" eb="96">
      <t>トウ</t>
    </rPh>
    <rPh sb="97" eb="99">
      <t>エイギョウ</t>
    </rPh>
    <rPh sb="99" eb="101">
      <t>ヒヨウ</t>
    </rPh>
    <rPh sb="102" eb="104">
      <t>ゾウカ</t>
    </rPh>
    <rPh sb="111" eb="112">
      <t>トモナ</t>
    </rPh>
    <rPh sb="113" eb="115">
      <t>ケイジョウ</t>
    </rPh>
    <rPh sb="115" eb="117">
      <t>シュウシ</t>
    </rPh>
    <rPh sb="117" eb="119">
      <t>ヒリツ</t>
    </rPh>
    <rPh sb="122" eb="124">
      <t>カコウ</t>
    </rPh>
    <rPh sb="124" eb="126">
      <t>ケイコウ</t>
    </rPh>
    <rPh sb="134" eb="136">
      <t>レイワ</t>
    </rPh>
    <rPh sb="137" eb="139">
      <t>ネンド</t>
    </rPh>
    <rPh sb="141" eb="143">
      <t>キュウスイ</t>
    </rPh>
    <rPh sb="143" eb="145">
      <t>シュウエキ</t>
    </rPh>
    <rPh sb="146" eb="148">
      <t>ゾウカ</t>
    </rPh>
    <rPh sb="149" eb="151">
      <t>ケイカク</t>
    </rPh>
    <rPh sb="152" eb="154">
      <t>ミナオ</t>
    </rPh>
    <rPh sb="158" eb="160">
      <t>シュウゼン</t>
    </rPh>
    <rPh sb="160" eb="161">
      <t>ヒ</t>
    </rPh>
    <rPh sb="161" eb="162">
      <t>トウ</t>
    </rPh>
    <rPh sb="163" eb="165">
      <t>ゲンショウ</t>
    </rPh>
    <rPh sb="168" eb="171">
      <t>ゼンネンド</t>
    </rPh>
    <rPh sb="173" eb="175">
      <t>ジョウショウ</t>
    </rPh>
    <rPh sb="186" eb="187">
      <t>コ</t>
    </rPh>
    <rPh sb="192" eb="194">
      <t>アンテイ</t>
    </rPh>
    <rPh sb="196" eb="198">
      <t>ケイエイ</t>
    </rPh>
    <rPh sb="199" eb="201">
      <t>デキ</t>
    </rPh>
    <rPh sb="244" eb="247">
      <t>キギョウサイ</t>
    </rPh>
    <rPh sb="256" eb="258">
      <t>ショウカン</t>
    </rPh>
    <rPh sb="259" eb="260">
      <t>オコナ</t>
    </rPh>
    <rPh sb="268" eb="270">
      <t>ホウフ</t>
    </rPh>
    <rPh sb="271" eb="273">
      <t>ゲンスイ</t>
    </rPh>
    <rPh sb="274" eb="276">
      <t>アンテイ</t>
    </rPh>
    <rPh sb="278" eb="280">
      <t>ジギョウ</t>
    </rPh>
    <rPh sb="280" eb="282">
      <t>ケイエイ</t>
    </rPh>
    <rPh sb="285" eb="288">
      <t>ゼンコクテキ</t>
    </rPh>
    <rPh sb="290" eb="292">
      <t>ヒジョウ</t>
    </rPh>
    <rPh sb="293" eb="295">
      <t>アンカ</t>
    </rPh>
    <rPh sb="296" eb="298">
      <t>リョウキン</t>
    </rPh>
    <rPh sb="299" eb="301">
      <t>キョウキュウ</t>
    </rPh>
    <rPh sb="301" eb="303">
      <t>デキ</t>
    </rPh>
    <rPh sb="311" eb="312">
      <t>タカ</t>
    </rPh>
    <rPh sb="313" eb="315">
      <t>シセツ</t>
    </rPh>
    <rPh sb="315" eb="318">
      <t>リヨウリツ</t>
    </rPh>
    <rPh sb="319" eb="322">
      <t>ケイヤクリツ</t>
    </rPh>
    <rPh sb="329" eb="331">
      <t>テキセイ</t>
    </rPh>
    <rPh sb="331" eb="333">
      <t>キボ</t>
    </rPh>
    <rPh sb="334" eb="337">
      <t>シュウエキセイ</t>
    </rPh>
    <rPh sb="338" eb="339">
      <t>タカ</t>
    </rPh>
    <rPh sb="340" eb="342">
      <t>ケイエイ</t>
    </rPh>
    <rPh sb="343" eb="345">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</si>
</sst>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55.03</c:v>
                </c:pt>
                <c:pt idx="1">
                  <c:v>56.95</c:v>
                </c:pt>
                <c:pt idx="2">
                  <c:v>58.73</c:v>
                </c:pt>
                <c:pt idx="3">
                  <c:v>60.16</c:v>
                </c:pt>
                <c:pt idx="4">
                  <c:v>61.4</c:v>
                </c:pt>
              </c:numCache>
            </c:numRef>
          </c:val>
          <c:extLst>
            <c:ext xmlns:c16="http://schemas.microsoft.com/office/drawing/2014/chart" uri="{C3380CC4-5D6E-409C-BE32-E72D297353CC}">
              <c16:uniqueId val="{00000000-5E0B-4777-9385-118B4AFF63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5E0B-4777-9385-118B4AFF63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82-4378-BFE0-1632059BE3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8482-4378-BFE0-1632059BE3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133.75</c:v>
                </c:pt>
                <c:pt idx="1">
                  <c:v>127.14</c:v>
                </c:pt>
                <c:pt idx="2">
                  <c:v>124.56</c:v>
                </c:pt>
                <c:pt idx="3">
                  <c:v>120.24</c:v>
                </c:pt>
                <c:pt idx="4">
                  <c:v>125.85</c:v>
                </c:pt>
              </c:numCache>
            </c:numRef>
          </c:val>
          <c:extLst>
            <c:ext xmlns:c16="http://schemas.microsoft.com/office/drawing/2014/chart" uri="{C3380CC4-5D6E-409C-BE32-E72D297353CC}">
              <c16:uniqueId val="{00000000-5C81-4376-BB14-E39885AAD9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5C81-4376-BB14-E39885AAD9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26.08</c:v>
                </c:pt>
                <c:pt idx="1">
                  <c:v>26.08</c:v>
                </c:pt>
                <c:pt idx="2">
                  <c:v>25.86</c:v>
                </c:pt>
                <c:pt idx="3">
                  <c:v>25.86</c:v>
                </c:pt>
                <c:pt idx="4">
                  <c:v>25.51</c:v>
                </c:pt>
              </c:numCache>
            </c:numRef>
          </c:val>
          <c:extLst>
            <c:ext xmlns:c16="http://schemas.microsoft.com/office/drawing/2014/chart" uri="{C3380CC4-5D6E-409C-BE32-E72D297353CC}">
              <c16:uniqueId val="{00000000-982A-4DDC-A4DB-CEB13D447A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982A-4DDC-A4DB-CEB13D447A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0.36</c:v>
                </c:pt>
              </c:numCache>
            </c:numRef>
          </c:val>
          <c:extLst>
            <c:ext xmlns:c16="http://schemas.microsoft.com/office/drawing/2014/chart" uri="{C3380CC4-5D6E-409C-BE32-E72D297353CC}">
              <c16:uniqueId val="{00000000-CB2B-4C31-BB63-7F3567C49E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CB2B-4C31-BB63-7F3567C49E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709.92</c:v>
                </c:pt>
                <c:pt idx="1">
                  <c:v>746.82</c:v>
                </c:pt>
                <c:pt idx="2">
                  <c:v>719.38</c:v>
                </c:pt>
                <c:pt idx="3">
                  <c:v>857.8</c:v>
                </c:pt>
                <c:pt idx="4">
                  <c:v>1122.6300000000001</c:v>
                </c:pt>
              </c:numCache>
            </c:numRef>
          </c:val>
          <c:extLst>
            <c:ext xmlns:c16="http://schemas.microsoft.com/office/drawing/2014/chart" uri="{C3380CC4-5D6E-409C-BE32-E72D297353CC}">
              <c16:uniqueId val="{00000000-9A2D-4BB3-80CF-277FD7FD2D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9A2D-4BB3-80CF-277FD7FD2D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81.040000000000006</c:v>
                </c:pt>
                <c:pt idx="1">
                  <c:v>62.64</c:v>
                </c:pt>
                <c:pt idx="2">
                  <c:v>47.97</c:v>
                </c:pt>
                <c:pt idx="3">
                  <c:v>36.47</c:v>
                </c:pt>
                <c:pt idx="4">
                  <c:v>25.97</c:v>
                </c:pt>
              </c:numCache>
            </c:numRef>
          </c:val>
          <c:extLst>
            <c:ext xmlns:c16="http://schemas.microsoft.com/office/drawing/2014/chart" uri="{C3380CC4-5D6E-409C-BE32-E72D297353CC}">
              <c16:uniqueId val="{00000000-154D-4277-9C0B-6371E6B0D4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154D-4277-9C0B-6371E6B0D4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132.88</c:v>
                </c:pt>
                <c:pt idx="1">
                  <c:v>124.82</c:v>
                </c:pt>
                <c:pt idx="2">
                  <c:v>121.52</c:v>
                </c:pt>
                <c:pt idx="3">
                  <c:v>117.47</c:v>
                </c:pt>
                <c:pt idx="4">
                  <c:v>124.58</c:v>
                </c:pt>
              </c:numCache>
            </c:numRef>
          </c:val>
          <c:extLst>
            <c:ext xmlns:c16="http://schemas.microsoft.com/office/drawing/2014/chart" uri="{C3380CC4-5D6E-409C-BE32-E72D297353CC}">
              <c16:uniqueId val="{00000000-C970-4B01-9936-9817B7E635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C970-4B01-9936-9817B7E635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7.43</c:v>
                </c:pt>
                <c:pt idx="1">
                  <c:v>7.92</c:v>
                </c:pt>
                <c:pt idx="2">
                  <c:v>8.1199999999999992</c:v>
                </c:pt>
                <c:pt idx="3">
                  <c:v>8.19</c:v>
                </c:pt>
                <c:pt idx="4">
                  <c:v>7.86</c:v>
                </c:pt>
              </c:numCache>
            </c:numRef>
          </c:val>
          <c:extLst>
            <c:ext xmlns:c16="http://schemas.microsoft.com/office/drawing/2014/chart" uri="{C3380CC4-5D6E-409C-BE32-E72D297353CC}">
              <c16:uniqueId val="{00000000-BDAF-492A-BE9B-5B096DF9D7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BDAF-492A-BE9B-5B096DF9D7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81.12</c:v>
                </c:pt>
                <c:pt idx="1">
                  <c:v>80.88</c:v>
                </c:pt>
                <c:pt idx="2">
                  <c:v>78.760000000000005</c:v>
                </c:pt>
                <c:pt idx="3">
                  <c:v>76.81</c:v>
                </c:pt>
                <c:pt idx="4">
                  <c:v>79.73</c:v>
                </c:pt>
              </c:numCache>
            </c:numRef>
          </c:val>
          <c:extLst>
            <c:ext xmlns:c16="http://schemas.microsoft.com/office/drawing/2014/chart" uri="{C3380CC4-5D6E-409C-BE32-E72D297353CC}">
              <c16:uniqueId val="{00000000-CFC3-4ADF-92D4-DD5EDEA9C1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CFC3-4ADF-92D4-DD5EDEA9C1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98.17</c:v>
                </c:pt>
                <c:pt idx="1">
                  <c:v>98.42</c:v>
                </c:pt>
                <c:pt idx="2">
                  <c:v>97.86</c:v>
                </c:pt>
                <c:pt idx="3">
                  <c:v>97.69</c:v>
                </c:pt>
                <c:pt idx="4">
                  <c:v>98.29</c:v>
                </c:pt>
              </c:numCache>
            </c:numRef>
          </c:val>
          <c:extLst>
            <c:ext xmlns:c16="http://schemas.microsoft.com/office/drawing/2014/chart" uri="{C3380CC4-5D6E-409C-BE32-E72D297353CC}">
              <c16:uniqueId val="{00000000-B84F-4D5C-B5DD-67A935BEA0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B84F-4D5C-B5DD-67A935BEA0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U10"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大分県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564000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449681</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90.5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46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554330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51" t="s">
        <v>107</v>
      </c>
      <c r="SN16" s="152"/>
      <c r="SO16" s="152"/>
      <c r="SP16" s="152"/>
      <c r="SQ16" s="152"/>
      <c r="SR16" s="152"/>
      <c r="SS16" s="152"/>
      <c r="ST16" s="152"/>
      <c r="SU16" s="152"/>
      <c r="SV16" s="152"/>
      <c r="SW16" s="152"/>
      <c r="SX16" s="152"/>
      <c r="SY16" s="152"/>
      <c r="SZ16" s="152"/>
      <c r="TA16" s="153"/>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51"/>
      <c r="SN17" s="152"/>
      <c r="SO17" s="152"/>
      <c r="SP17" s="152"/>
      <c r="SQ17" s="152"/>
      <c r="SR17" s="152"/>
      <c r="SS17" s="152"/>
      <c r="ST17" s="152"/>
      <c r="SU17" s="152"/>
      <c r="SV17" s="152"/>
      <c r="SW17" s="152"/>
      <c r="SX17" s="152"/>
      <c r="SY17" s="152"/>
      <c r="SZ17" s="152"/>
      <c r="TA17" s="153"/>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51"/>
      <c r="SN18" s="152"/>
      <c r="SO18" s="152"/>
      <c r="SP18" s="152"/>
      <c r="SQ18" s="152"/>
      <c r="SR18" s="152"/>
      <c r="SS18" s="152"/>
      <c r="ST18" s="152"/>
      <c r="SU18" s="152"/>
      <c r="SV18" s="152"/>
      <c r="SW18" s="152"/>
      <c r="SX18" s="152"/>
      <c r="SY18" s="152"/>
      <c r="SZ18" s="152"/>
      <c r="TA18" s="153"/>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51"/>
      <c r="SN19" s="152"/>
      <c r="SO19" s="152"/>
      <c r="SP19" s="152"/>
      <c r="SQ19" s="152"/>
      <c r="SR19" s="152"/>
      <c r="SS19" s="152"/>
      <c r="ST19" s="152"/>
      <c r="SU19" s="152"/>
      <c r="SV19" s="152"/>
      <c r="SW19" s="152"/>
      <c r="SX19" s="152"/>
      <c r="SY19" s="152"/>
      <c r="SZ19" s="152"/>
      <c r="TA19" s="153"/>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51"/>
      <c r="SN20" s="152"/>
      <c r="SO20" s="152"/>
      <c r="SP20" s="152"/>
      <c r="SQ20" s="152"/>
      <c r="SR20" s="152"/>
      <c r="SS20" s="152"/>
      <c r="ST20" s="152"/>
      <c r="SU20" s="152"/>
      <c r="SV20" s="152"/>
      <c r="SW20" s="152"/>
      <c r="SX20" s="152"/>
      <c r="SY20" s="152"/>
      <c r="SZ20" s="152"/>
      <c r="TA20" s="153"/>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51"/>
      <c r="SN21" s="152"/>
      <c r="SO21" s="152"/>
      <c r="SP21" s="152"/>
      <c r="SQ21" s="152"/>
      <c r="SR21" s="152"/>
      <c r="SS21" s="152"/>
      <c r="ST21" s="152"/>
      <c r="SU21" s="152"/>
      <c r="SV21" s="152"/>
      <c r="SW21" s="152"/>
      <c r="SX21" s="152"/>
      <c r="SY21" s="152"/>
      <c r="SZ21" s="152"/>
      <c r="TA21" s="153"/>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51"/>
      <c r="SN22" s="152"/>
      <c r="SO22" s="152"/>
      <c r="SP22" s="152"/>
      <c r="SQ22" s="152"/>
      <c r="SR22" s="152"/>
      <c r="SS22" s="152"/>
      <c r="ST22" s="152"/>
      <c r="SU22" s="152"/>
      <c r="SV22" s="152"/>
      <c r="SW22" s="152"/>
      <c r="SX22" s="152"/>
      <c r="SY22" s="152"/>
      <c r="SZ22" s="152"/>
      <c r="TA22" s="153"/>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51"/>
      <c r="SN23" s="152"/>
      <c r="SO23" s="152"/>
      <c r="SP23" s="152"/>
      <c r="SQ23" s="152"/>
      <c r="SR23" s="152"/>
      <c r="SS23" s="152"/>
      <c r="ST23" s="152"/>
      <c r="SU23" s="152"/>
      <c r="SV23" s="152"/>
      <c r="SW23" s="152"/>
      <c r="SX23" s="152"/>
      <c r="SY23" s="152"/>
      <c r="SZ23" s="152"/>
      <c r="TA23" s="153"/>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51"/>
      <c r="SN24" s="152"/>
      <c r="SO24" s="152"/>
      <c r="SP24" s="152"/>
      <c r="SQ24" s="152"/>
      <c r="SR24" s="152"/>
      <c r="SS24" s="152"/>
      <c r="ST24" s="152"/>
      <c r="SU24" s="152"/>
      <c r="SV24" s="152"/>
      <c r="SW24" s="152"/>
      <c r="SX24" s="152"/>
      <c r="SY24" s="152"/>
      <c r="SZ24" s="152"/>
      <c r="TA24" s="153"/>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51"/>
      <c r="SN25" s="152"/>
      <c r="SO25" s="152"/>
      <c r="SP25" s="152"/>
      <c r="SQ25" s="152"/>
      <c r="SR25" s="152"/>
      <c r="SS25" s="152"/>
      <c r="ST25" s="152"/>
      <c r="SU25" s="152"/>
      <c r="SV25" s="152"/>
      <c r="SW25" s="152"/>
      <c r="SX25" s="152"/>
      <c r="SY25" s="152"/>
      <c r="SZ25" s="152"/>
      <c r="TA25" s="153"/>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51"/>
      <c r="SN26" s="152"/>
      <c r="SO26" s="152"/>
      <c r="SP26" s="152"/>
      <c r="SQ26" s="152"/>
      <c r="SR26" s="152"/>
      <c r="SS26" s="152"/>
      <c r="ST26" s="152"/>
      <c r="SU26" s="152"/>
      <c r="SV26" s="152"/>
      <c r="SW26" s="152"/>
      <c r="SX26" s="152"/>
      <c r="SY26" s="152"/>
      <c r="SZ26" s="152"/>
      <c r="TA26" s="153"/>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51"/>
      <c r="SN27" s="152"/>
      <c r="SO27" s="152"/>
      <c r="SP27" s="152"/>
      <c r="SQ27" s="152"/>
      <c r="SR27" s="152"/>
      <c r="SS27" s="152"/>
      <c r="ST27" s="152"/>
      <c r="SU27" s="152"/>
      <c r="SV27" s="152"/>
      <c r="SW27" s="152"/>
      <c r="SX27" s="152"/>
      <c r="SY27" s="152"/>
      <c r="SZ27" s="152"/>
      <c r="TA27" s="153"/>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51"/>
      <c r="SN28" s="152"/>
      <c r="SO28" s="152"/>
      <c r="SP28" s="152"/>
      <c r="SQ28" s="152"/>
      <c r="SR28" s="152"/>
      <c r="SS28" s="152"/>
      <c r="ST28" s="152"/>
      <c r="SU28" s="152"/>
      <c r="SV28" s="152"/>
      <c r="SW28" s="152"/>
      <c r="SX28" s="152"/>
      <c r="SY28" s="152"/>
      <c r="SZ28" s="152"/>
      <c r="TA28" s="153"/>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51"/>
      <c r="SN29" s="152"/>
      <c r="SO29" s="152"/>
      <c r="SP29" s="152"/>
      <c r="SQ29" s="152"/>
      <c r="SR29" s="152"/>
      <c r="SS29" s="152"/>
      <c r="ST29" s="152"/>
      <c r="SU29" s="152"/>
      <c r="SV29" s="152"/>
      <c r="SW29" s="152"/>
      <c r="SX29" s="152"/>
      <c r="SY29" s="152"/>
      <c r="SZ29" s="152"/>
      <c r="TA29" s="153"/>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51"/>
      <c r="SN30" s="152"/>
      <c r="SO30" s="152"/>
      <c r="SP30" s="152"/>
      <c r="SQ30" s="152"/>
      <c r="SR30" s="152"/>
      <c r="SS30" s="152"/>
      <c r="ST30" s="152"/>
      <c r="SU30" s="152"/>
      <c r="SV30" s="152"/>
      <c r="SW30" s="152"/>
      <c r="SX30" s="152"/>
      <c r="SY30" s="152"/>
      <c r="SZ30" s="152"/>
      <c r="TA30" s="153"/>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51"/>
      <c r="SN31" s="152"/>
      <c r="SO31" s="152"/>
      <c r="SP31" s="152"/>
      <c r="SQ31" s="152"/>
      <c r="SR31" s="152"/>
      <c r="SS31" s="152"/>
      <c r="ST31" s="152"/>
      <c r="SU31" s="152"/>
      <c r="SV31" s="152"/>
      <c r="SW31" s="152"/>
      <c r="SX31" s="152"/>
      <c r="SY31" s="152"/>
      <c r="SZ31" s="152"/>
      <c r="TA31" s="153"/>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133.75</v>
      </c>
      <c r="Y32" s="121"/>
      <c r="Z32" s="121"/>
      <c r="AA32" s="121"/>
      <c r="AB32" s="121"/>
      <c r="AC32" s="121"/>
      <c r="AD32" s="121"/>
      <c r="AE32" s="121"/>
      <c r="AF32" s="121"/>
      <c r="AG32" s="121"/>
      <c r="AH32" s="121"/>
      <c r="AI32" s="121"/>
      <c r="AJ32" s="121"/>
      <c r="AK32" s="121"/>
      <c r="AL32" s="121"/>
      <c r="AM32" s="121"/>
      <c r="AN32" s="121"/>
      <c r="AO32" s="121"/>
      <c r="AP32" s="121"/>
      <c r="AQ32" s="122"/>
      <c r="AR32" s="120">
        <f>データ!U6</f>
        <v>127.14</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124.56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120.24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125.85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709.92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746.82</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719.38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857.8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1122.6300000000001</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81.040000000000006</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62.64</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47.97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36.47</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25.97</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51"/>
      <c r="SN32" s="152"/>
      <c r="SO32" s="152"/>
      <c r="SP32" s="152"/>
      <c r="SQ32" s="152"/>
      <c r="SR32" s="152"/>
      <c r="SS32" s="152"/>
      <c r="ST32" s="152"/>
      <c r="SU32" s="152"/>
      <c r="SV32" s="152"/>
      <c r="SW32" s="152"/>
      <c r="SX32" s="152"/>
      <c r="SY32" s="152"/>
      <c r="SZ32" s="152"/>
      <c r="TA32" s="153"/>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51"/>
      <c r="SN33" s="152"/>
      <c r="SO33" s="152"/>
      <c r="SP33" s="152"/>
      <c r="SQ33" s="152"/>
      <c r="SR33" s="152"/>
      <c r="SS33" s="152"/>
      <c r="ST33" s="152"/>
      <c r="SU33" s="152"/>
      <c r="SV33" s="152"/>
      <c r="SW33" s="152"/>
      <c r="SX33" s="152"/>
      <c r="SY33" s="152"/>
      <c r="SZ33" s="152"/>
      <c r="TA33" s="153"/>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51"/>
      <c r="SN34" s="152"/>
      <c r="SO34" s="152"/>
      <c r="SP34" s="152"/>
      <c r="SQ34" s="152"/>
      <c r="SR34" s="152"/>
      <c r="SS34" s="152"/>
      <c r="ST34" s="152"/>
      <c r="SU34" s="152"/>
      <c r="SV34" s="152"/>
      <c r="SW34" s="152"/>
      <c r="SX34" s="152"/>
      <c r="SY34" s="152"/>
      <c r="SZ34" s="152"/>
      <c r="TA34" s="153"/>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51"/>
      <c r="SN35" s="152"/>
      <c r="SO35" s="152"/>
      <c r="SP35" s="152"/>
      <c r="SQ35" s="152"/>
      <c r="SR35" s="152"/>
      <c r="SS35" s="152"/>
      <c r="ST35" s="152"/>
      <c r="SU35" s="152"/>
      <c r="SV35" s="152"/>
      <c r="SW35" s="152"/>
      <c r="SX35" s="152"/>
      <c r="SY35" s="152"/>
      <c r="SZ35" s="152"/>
      <c r="TA35" s="153"/>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51"/>
      <c r="SN36" s="152"/>
      <c r="SO36" s="152"/>
      <c r="SP36" s="152"/>
      <c r="SQ36" s="152"/>
      <c r="SR36" s="152"/>
      <c r="SS36" s="152"/>
      <c r="ST36" s="152"/>
      <c r="SU36" s="152"/>
      <c r="SV36" s="152"/>
      <c r="SW36" s="152"/>
      <c r="SX36" s="152"/>
      <c r="SY36" s="152"/>
      <c r="SZ36" s="152"/>
      <c r="TA36" s="153"/>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51"/>
      <c r="SN37" s="152"/>
      <c r="SO37" s="152"/>
      <c r="SP37" s="152"/>
      <c r="SQ37" s="152"/>
      <c r="SR37" s="152"/>
      <c r="SS37" s="152"/>
      <c r="ST37" s="152"/>
      <c r="SU37" s="152"/>
      <c r="SV37" s="152"/>
      <c r="SW37" s="152"/>
      <c r="SX37" s="152"/>
      <c r="SY37" s="152"/>
      <c r="SZ37" s="152"/>
      <c r="TA37" s="153"/>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51"/>
      <c r="SN38" s="152"/>
      <c r="SO38" s="152"/>
      <c r="SP38" s="152"/>
      <c r="SQ38" s="152"/>
      <c r="SR38" s="152"/>
      <c r="SS38" s="152"/>
      <c r="ST38" s="152"/>
      <c r="SU38" s="152"/>
      <c r="SV38" s="152"/>
      <c r="SW38" s="152"/>
      <c r="SX38" s="152"/>
      <c r="SY38" s="152"/>
      <c r="SZ38" s="152"/>
      <c r="TA38" s="153"/>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51"/>
      <c r="SN39" s="152"/>
      <c r="SO39" s="152"/>
      <c r="SP39" s="152"/>
      <c r="SQ39" s="152"/>
      <c r="SR39" s="152"/>
      <c r="SS39" s="152"/>
      <c r="ST39" s="152"/>
      <c r="SU39" s="152"/>
      <c r="SV39" s="152"/>
      <c r="SW39" s="152"/>
      <c r="SX39" s="152"/>
      <c r="SY39" s="152"/>
      <c r="SZ39" s="152"/>
      <c r="TA39" s="153"/>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51"/>
      <c r="SN40" s="152"/>
      <c r="SO40" s="152"/>
      <c r="SP40" s="152"/>
      <c r="SQ40" s="152"/>
      <c r="SR40" s="152"/>
      <c r="SS40" s="152"/>
      <c r="ST40" s="152"/>
      <c r="SU40" s="152"/>
      <c r="SV40" s="152"/>
      <c r="SW40" s="152"/>
      <c r="SX40" s="152"/>
      <c r="SY40" s="152"/>
      <c r="SZ40" s="152"/>
      <c r="TA40" s="153"/>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51"/>
      <c r="SN41" s="152"/>
      <c r="SO41" s="152"/>
      <c r="SP41" s="152"/>
      <c r="SQ41" s="152"/>
      <c r="SR41" s="152"/>
      <c r="SS41" s="152"/>
      <c r="ST41" s="152"/>
      <c r="SU41" s="152"/>
      <c r="SV41" s="152"/>
      <c r="SW41" s="152"/>
      <c r="SX41" s="152"/>
      <c r="SY41" s="152"/>
      <c r="SZ41" s="152"/>
      <c r="TA41" s="153"/>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51"/>
      <c r="SN42" s="152"/>
      <c r="SO42" s="152"/>
      <c r="SP42" s="152"/>
      <c r="SQ42" s="152"/>
      <c r="SR42" s="152"/>
      <c r="SS42" s="152"/>
      <c r="ST42" s="152"/>
      <c r="SU42" s="152"/>
      <c r="SV42" s="152"/>
      <c r="SW42" s="152"/>
      <c r="SX42" s="152"/>
      <c r="SY42" s="152"/>
      <c r="SZ42" s="152"/>
      <c r="TA42" s="153"/>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51"/>
      <c r="SN43" s="152"/>
      <c r="SO43" s="152"/>
      <c r="SP43" s="152"/>
      <c r="SQ43" s="152"/>
      <c r="SR43" s="152"/>
      <c r="SS43" s="152"/>
      <c r="ST43" s="152"/>
      <c r="SU43" s="152"/>
      <c r="SV43" s="152"/>
      <c r="SW43" s="152"/>
      <c r="SX43" s="152"/>
      <c r="SY43" s="152"/>
      <c r="SZ43" s="152"/>
      <c r="TA43" s="153"/>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51"/>
      <c r="SN44" s="152"/>
      <c r="SO44" s="152"/>
      <c r="SP44" s="152"/>
      <c r="SQ44" s="152"/>
      <c r="SR44" s="152"/>
      <c r="SS44" s="152"/>
      <c r="ST44" s="152"/>
      <c r="SU44" s="152"/>
      <c r="SV44" s="152"/>
      <c r="SW44" s="152"/>
      <c r="SX44" s="152"/>
      <c r="SY44" s="152"/>
      <c r="SZ44" s="152"/>
      <c r="TA44" s="153"/>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54"/>
      <c r="SN45" s="155"/>
      <c r="SO45" s="155"/>
      <c r="SP45" s="155"/>
      <c r="SQ45" s="155"/>
      <c r="SR45" s="155"/>
      <c r="SS45" s="155"/>
      <c r="ST45" s="155"/>
      <c r="SU45" s="155"/>
      <c r="SV45" s="155"/>
      <c r="SW45" s="155"/>
      <c r="SX45" s="155"/>
      <c r="SY45" s="155"/>
      <c r="SZ45" s="155"/>
      <c r="TA45" s="156"/>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132.88</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124.82</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121.52</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117.47</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124.58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7.43</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7.92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8.1199999999999992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8.19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7.86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81.12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80.88</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78.760000000000005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76.81</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79.73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98.17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98.42</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97.86</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97.69</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98.29</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55.03</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56.95</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58.73</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60.16</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61.4</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26.08</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26.08</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25.86</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25.86</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25.51</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0</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0.36</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58.88</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59.48</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60.09</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60.35</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61.07</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43.44</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48.09</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50.93</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52.07</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50.36</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0.21</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0.13</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0.22</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0.5</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0.2</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37</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TjIqVKnCldf3aipMbvPRJx1raOvnMeP9hQE/eSk8Fc4qN1lVqRUJbIHqGwfphFCBgykoeja//nPwp6aeV6NCSg==" saltValue="TJBkHTKu5Vve+NTfIsvAhg=="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c r="A6" s="28" t="s">
        <v>87</v>
      </c>
      <c r="B6" s="33"/>
      <c r="C6" s="33"/>
      <c r="D6" s="33"/>
      <c r="E6" s="33"/>
      <c r="F6" s="33"/>
      <c r="G6" s="33"/>
      <c r="H6" s="33"/>
      <c r="I6" s="33"/>
      <c r="J6" s="33"/>
      <c r="K6" s="33"/>
      <c r="L6" s="33"/>
      <c r="M6" s="33"/>
      <c r="N6" s="33"/>
      <c r="O6" s="33"/>
      <c r="P6" s="33"/>
      <c r="Q6" s="34"/>
      <c r="R6" s="33"/>
      <c r="S6" s="33"/>
      <c r="T6" s="35">
        <f t="shared" ref="T6:CE6" si="3">T7</f>
        <v>133.75</v>
      </c>
      <c r="U6" s="35">
        <f>U7</f>
        <v>127.14</v>
      </c>
      <c r="V6" s="35">
        <f>V7</f>
        <v>124.56</v>
      </c>
      <c r="W6" s="35">
        <f>W7</f>
        <v>120.24</v>
      </c>
      <c r="X6" s="35">
        <f t="shared" si="3"/>
        <v>125.85</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709.92</v>
      </c>
      <c r="AQ6" s="35">
        <f>AQ7</f>
        <v>746.82</v>
      </c>
      <c r="AR6" s="35">
        <f>AR7</f>
        <v>719.38</v>
      </c>
      <c r="AS6" s="35">
        <f>AS7</f>
        <v>857.8</v>
      </c>
      <c r="AT6" s="35">
        <f t="shared" si="3"/>
        <v>1122.6300000000001</v>
      </c>
      <c r="AU6" s="35">
        <f t="shared" si="3"/>
        <v>379.14</v>
      </c>
      <c r="AV6" s="35">
        <f t="shared" si="3"/>
        <v>394.58</v>
      </c>
      <c r="AW6" s="35">
        <f t="shared" si="3"/>
        <v>368.36</v>
      </c>
      <c r="AX6" s="35">
        <f t="shared" si="3"/>
        <v>380.84</v>
      </c>
      <c r="AY6" s="35">
        <f t="shared" si="3"/>
        <v>424.64</v>
      </c>
      <c r="AZ6" s="33" t="str">
        <f>IF(AZ7="-","【-】","【"&amp;SUBSTITUTE(TEXT(AZ7,"#,##0.00"),"-","△")&amp;"】")</f>
        <v>【462.72】</v>
      </c>
      <c r="BA6" s="35">
        <f t="shared" si="3"/>
        <v>81.040000000000006</v>
      </c>
      <c r="BB6" s="35">
        <f>BB7</f>
        <v>62.64</v>
      </c>
      <c r="BC6" s="35">
        <f>BC7</f>
        <v>47.97</v>
      </c>
      <c r="BD6" s="35">
        <f>BD7</f>
        <v>36.47</v>
      </c>
      <c r="BE6" s="35">
        <f t="shared" si="3"/>
        <v>25.97</v>
      </c>
      <c r="BF6" s="35">
        <f t="shared" si="3"/>
        <v>242.57</v>
      </c>
      <c r="BG6" s="35">
        <f t="shared" si="3"/>
        <v>235.79</v>
      </c>
      <c r="BH6" s="35">
        <f t="shared" si="3"/>
        <v>227.51</v>
      </c>
      <c r="BI6" s="35">
        <f t="shared" si="3"/>
        <v>225.72</v>
      </c>
      <c r="BJ6" s="35">
        <f t="shared" si="3"/>
        <v>217.8</v>
      </c>
      <c r="BK6" s="33" t="str">
        <f>IF(BK7="-","【-】","【"&amp;SUBSTITUTE(TEXT(BK7,"#,##0.00"),"-","△")&amp;"】")</f>
        <v>【233.92】</v>
      </c>
      <c r="BL6" s="35">
        <f t="shared" si="3"/>
        <v>132.88</v>
      </c>
      <c r="BM6" s="35">
        <f>BM7</f>
        <v>124.82</v>
      </c>
      <c r="BN6" s="35">
        <f>BN7</f>
        <v>121.52</v>
      </c>
      <c r="BO6" s="35">
        <f>BO7</f>
        <v>117.47</v>
      </c>
      <c r="BP6" s="35">
        <f t="shared" si="3"/>
        <v>124.58</v>
      </c>
      <c r="BQ6" s="35">
        <f t="shared" si="3"/>
        <v>119.17</v>
      </c>
      <c r="BR6" s="35">
        <f t="shared" si="3"/>
        <v>117.72</v>
      </c>
      <c r="BS6" s="35">
        <f t="shared" si="3"/>
        <v>117.69</v>
      </c>
      <c r="BT6" s="35">
        <f t="shared" si="3"/>
        <v>116.75</v>
      </c>
      <c r="BU6" s="35">
        <f t="shared" si="3"/>
        <v>115.48</v>
      </c>
      <c r="BV6" s="33" t="str">
        <f>IF(BV7="-","【-】","【"&amp;SUBSTITUTE(TEXT(BV7,"#,##0.00"),"-","△")&amp;"】")</f>
        <v>【112.31】</v>
      </c>
      <c r="BW6" s="35">
        <f t="shared" si="3"/>
        <v>7.43</v>
      </c>
      <c r="BX6" s="35">
        <f>BX7</f>
        <v>7.92</v>
      </c>
      <c r="BY6" s="35">
        <f>BY7</f>
        <v>8.1199999999999992</v>
      </c>
      <c r="BZ6" s="35">
        <f>BZ7</f>
        <v>8.19</v>
      </c>
      <c r="CA6" s="35">
        <f t="shared" si="3"/>
        <v>7.86</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81.12</v>
      </c>
      <c r="CI6" s="35">
        <f>CI7</f>
        <v>80.88</v>
      </c>
      <c r="CJ6" s="35">
        <f>CJ7</f>
        <v>78.760000000000005</v>
      </c>
      <c r="CK6" s="35">
        <f>CK7</f>
        <v>76.81</v>
      </c>
      <c r="CL6" s="35">
        <f t="shared" si="5"/>
        <v>79.73</v>
      </c>
      <c r="CM6" s="35">
        <f t="shared" si="5"/>
        <v>57.69</v>
      </c>
      <c r="CN6" s="35">
        <f t="shared" si="5"/>
        <v>58.56</v>
      </c>
      <c r="CO6" s="35">
        <f t="shared" si="5"/>
        <v>57.96</v>
      </c>
      <c r="CP6" s="35">
        <f t="shared" si="5"/>
        <v>56</v>
      </c>
      <c r="CQ6" s="35">
        <f t="shared" si="5"/>
        <v>56.81</v>
      </c>
      <c r="CR6" s="33" t="str">
        <f>IF(CR7="-","【-】","【"&amp;SUBSTITUTE(TEXT(CR7,"#,##0.00"),"-","△")&amp;"】")</f>
        <v>【54.01】</v>
      </c>
      <c r="CS6" s="35">
        <f t="shared" ref="CS6:DB6" si="6">CS7</f>
        <v>98.17</v>
      </c>
      <c r="CT6" s="35">
        <f>CT7</f>
        <v>98.42</v>
      </c>
      <c r="CU6" s="35">
        <f>CU7</f>
        <v>97.86</v>
      </c>
      <c r="CV6" s="35">
        <f>CV7</f>
        <v>97.69</v>
      </c>
      <c r="CW6" s="35">
        <f t="shared" si="6"/>
        <v>98.29</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55.03</v>
      </c>
      <c r="DE6" s="35">
        <f>DE7</f>
        <v>56.95</v>
      </c>
      <c r="DF6" s="35">
        <f>DF7</f>
        <v>58.73</v>
      </c>
      <c r="DG6" s="35">
        <f>DG7</f>
        <v>60.16</v>
      </c>
      <c r="DH6" s="35">
        <f t="shared" si="7"/>
        <v>61.4</v>
      </c>
      <c r="DI6" s="35">
        <f t="shared" si="7"/>
        <v>58.88</v>
      </c>
      <c r="DJ6" s="35">
        <f t="shared" si="7"/>
        <v>59.48</v>
      </c>
      <c r="DK6" s="35">
        <f t="shared" si="7"/>
        <v>60.09</v>
      </c>
      <c r="DL6" s="35">
        <f t="shared" si="7"/>
        <v>60.35</v>
      </c>
      <c r="DM6" s="35">
        <f t="shared" si="7"/>
        <v>61.07</v>
      </c>
      <c r="DN6" s="33" t="str">
        <f>IF(DN7="-","【-】","【"&amp;SUBSTITUTE(TEXT(DN7,"#,##0.00"),"-","△")&amp;"】")</f>
        <v>【60.20】</v>
      </c>
      <c r="DO6" s="35">
        <f t="shared" ref="DO6:DX6" si="8">DO7</f>
        <v>26.08</v>
      </c>
      <c r="DP6" s="35">
        <f>DP7</f>
        <v>26.08</v>
      </c>
      <c r="DQ6" s="35">
        <f>DQ7</f>
        <v>25.86</v>
      </c>
      <c r="DR6" s="35">
        <f>DR7</f>
        <v>25.86</v>
      </c>
      <c r="DS6" s="35">
        <f t="shared" si="8"/>
        <v>25.51</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0.36</v>
      </c>
      <c r="EE6" s="35">
        <f t="shared" si="9"/>
        <v>0.21</v>
      </c>
      <c r="EF6" s="35">
        <f t="shared" si="9"/>
        <v>0.13</v>
      </c>
      <c r="EG6" s="35">
        <f t="shared" si="9"/>
        <v>0.22</v>
      </c>
      <c r="EH6" s="35">
        <f t="shared" si="9"/>
        <v>0.5</v>
      </c>
      <c r="EI6" s="35">
        <f t="shared" si="9"/>
        <v>0.2</v>
      </c>
      <c r="EJ6" s="33" t="str">
        <f>IF(EJ7="-","【-】","【"&amp;SUBSTITUTE(TEXT(EJ7,"#,##0.00"),"-","△")&amp;"】")</f>
        <v>【0.22】</v>
      </c>
    </row>
    <row r="7" spans="1:140" s="36" customFormat="1">
      <c r="A7"/>
      <c r="B7" s="37" t="s">
        <v>88</v>
      </c>
      <c r="C7" s="37" t="s">
        <v>89</v>
      </c>
      <c r="D7" s="37" t="s">
        <v>90</v>
      </c>
      <c r="E7" s="37" t="s">
        <v>91</v>
      </c>
      <c r="F7" s="37" t="s">
        <v>92</v>
      </c>
      <c r="G7" s="37" t="s">
        <v>93</v>
      </c>
      <c r="H7" s="37" t="s">
        <v>94</v>
      </c>
      <c r="I7" s="37" t="s">
        <v>95</v>
      </c>
      <c r="J7" s="37" t="s">
        <v>96</v>
      </c>
      <c r="K7" s="38">
        <v>564000</v>
      </c>
      <c r="L7" s="37" t="s">
        <v>97</v>
      </c>
      <c r="M7" s="38">
        <v>1</v>
      </c>
      <c r="N7" s="38">
        <v>449681</v>
      </c>
      <c r="O7" s="39" t="s">
        <v>98</v>
      </c>
      <c r="P7" s="39">
        <v>90.5</v>
      </c>
      <c r="Q7" s="38">
        <v>46</v>
      </c>
      <c r="R7" s="38">
        <v>554330</v>
      </c>
      <c r="S7" s="37" t="s">
        <v>99</v>
      </c>
      <c r="T7" s="40">
        <v>133.75</v>
      </c>
      <c r="U7" s="40">
        <v>127.14</v>
      </c>
      <c r="V7" s="40">
        <v>124.56</v>
      </c>
      <c r="W7" s="40">
        <v>120.24</v>
      </c>
      <c r="X7" s="40">
        <v>125.85</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709.92</v>
      </c>
      <c r="AQ7" s="40">
        <v>746.82</v>
      </c>
      <c r="AR7" s="40">
        <v>719.38</v>
      </c>
      <c r="AS7" s="40">
        <v>857.8</v>
      </c>
      <c r="AT7" s="40">
        <v>1122.6300000000001</v>
      </c>
      <c r="AU7" s="40">
        <v>379.14</v>
      </c>
      <c r="AV7" s="40">
        <v>394.58</v>
      </c>
      <c r="AW7" s="40">
        <v>368.36</v>
      </c>
      <c r="AX7" s="40">
        <v>380.84</v>
      </c>
      <c r="AY7" s="40">
        <v>424.64</v>
      </c>
      <c r="AZ7" s="40">
        <v>462.72</v>
      </c>
      <c r="BA7" s="40">
        <v>81.040000000000006</v>
      </c>
      <c r="BB7" s="40">
        <v>62.64</v>
      </c>
      <c r="BC7" s="40">
        <v>47.97</v>
      </c>
      <c r="BD7" s="40">
        <v>36.47</v>
      </c>
      <c r="BE7" s="40">
        <v>25.97</v>
      </c>
      <c r="BF7" s="40">
        <v>242.57</v>
      </c>
      <c r="BG7" s="40">
        <v>235.79</v>
      </c>
      <c r="BH7" s="40">
        <v>227.51</v>
      </c>
      <c r="BI7" s="40">
        <v>225.72</v>
      </c>
      <c r="BJ7" s="40">
        <v>217.8</v>
      </c>
      <c r="BK7" s="40">
        <v>233.92</v>
      </c>
      <c r="BL7" s="40">
        <v>132.88</v>
      </c>
      <c r="BM7" s="40">
        <v>124.82</v>
      </c>
      <c r="BN7" s="40">
        <v>121.52</v>
      </c>
      <c r="BO7" s="40">
        <v>117.47</v>
      </c>
      <c r="BP7" s="40">
        <v>124.58</v>
      </c>
      <c r="BQ7" s="40">
        <v>119.17</v>
      </c>
      <c r="BR7" s="40">
        <v>117.72</v>
      </c>
      <c r="BS7" s="40">
        <v>117.69</v>
      </c>
      <c r="BT7" s="40">
        <v>116.75</v>
      </c>
      <c r="BU7" s="40">
        <v>115.48</v>
      </c>
      <c r="BV7" s="40">
        <v>112.31</v>
      </c>
      <c r="BW7" s="40">
        <v>7.43</v>
      </c>
      <c r="BX7" s="40">
        <v>7.92</v>
      </c>
      <c r="BY7" s="40">
        <v>8.1199999999999992</v>
      </c>
      <c r="BZ7" s="40">
        <v>8.19</v>
      </c>
      <c r="CA7" s="40">
        <v>7.86</v>
      </c>
      <c r="CB7" s="40">
        <v>16.8</v>
      </c>
      <c r="CC7" s="40">
        <v>17.03</v>
      </c>
      <c r="CD7" s="40">
        <v>17.07</v>
      </c>
      <c r="CE7" s="40">
        <v>17.22</v>
      </c>
      <c r="CF7" s="40">
        <v>17.440000000000001</v>
      </c>
      <c r="CG7" s="40">
        <v>19.07</v>
      </c>
      <c r="CH7" s="40">
        <v>81.12</v>
      </c>
      <c r="CI7" s="40">
        <v>80.88</v>
      </c>
      <c r="CJ7" s="40">
        <v>78.760000000000005</v>
      </c>
      <c r="CK7" s="40">
        <v>76.81</v>
      </c>
      <c r="CL7" s="40">
        <v>79.73</v>
      </c>
      <c r="CM7" s="40">
        <v>57.69</v>
      </c>
      <c r="CN7" s="40">
        <v>58.56</v>
      </c>
      <c r="CO7" s="40">
        <v>57.96</v>
      </c>
      <c r="CP7" s="40">
        <v>56</v>
      </c>
      <c r="CQ7" s="40">
        <v>56.81</v>
      </c>
      <c r="CR7" s="40">
        <v>54.01</v>
      </c>
      <c r="CS7" s="40">
        <v>98.17</v>
      </c>
      <c r="CT7" s="40">
        <v>98.42</v>
      </c>
      <c r="CU7" s="40">
        <v>97.86</v>
      </c>
      <c r="CV7" s="40">
        <v>97.69</v>
      </c>
      <c r="CW7" s="40">
        <v>98.29</v>
      </c>
      <c r="CX7" s="40">
        <v>79.2</v>
      </c>
      <c r="CY7" s="40">
        <v>80.5</v>
      </c>
      <c r="CZ7" s="40">
        <v>80.540000000000006</v>
      </c>
      <c r="DA7" s="40">
        <v>80.08</v>
      </c>
      <c r="DB7" s="40">
        <v>79.69</v>
      </c>
      <c r="DC7" s="40">
        <v>76.67</v>
      </c>
      <c r="DD7" s="40">
        <v>55.03</v>
      </c>
      <c r="DE7" s="40">
        <v>56.95</v>
      </c>
      <c r="DF7" s="40">
        <v>58.73</v>
      </c>
      <c r="DG7" s="40">
        <v>60.16</v>
      </c>
      <c r="DH7" s="40">
        <v>61.4</v>
      </c>
      <c r="DI7" s="40">
        <v>58.88</v>
      </c>
      <c r="DJ7" s="40">
        <v>59.48</v>
      </c>
      <c r="DK7" s="40">
        <v>60.09</v>
      </c>
      <c r="DL7" s="40">
        <v>60.35</v>
      </c>
      <c r="DM7" s="40">
        <v>61.07</v>
      </c>
      <c r="DN7" s="40">
        <v>60.2</v>
      </c>
      <c r="DO7" s="40">
        <v>26.08</v>
      </c>
      <c r="DP7" s="40">
        <v>26.08</v>
      </c>
      <c r="DQ7" s="40">
        <v>25.86</v>
      </c>
      <c r="DR7" s="40">
        <v>25.86</v>
      </c>
      <c r="DS7" s="40">
        <v>25.51</v>
      </c>
      <c r="DT7" s="40">
        <v>43.44</v>
      </c>
      <c r="DU7" s="40">
        <v>48.09</v>
      </c>
      <c r="DV7" s="40">
        <v>50.93</v>
      </c>
      <c r="DW7" s="40">
        <v>52.07</v>
      </c>
      <c r="DX7" s="40">
        <v>50.36</v>
      </c>
      <c r="DY7" s="40">
        <v>48.27</v>
      </c>
      <c r="DZ7" s="40">
        <v>0</v>
      </c>
      <c r="EA7" s="40">
        <v>0</v>
      </c>
      <c r="EB7" s="40">
        <v>0</v>
      </c>
      <c r="EC7" s="40">
        <v>0</v>
      </c>
      <c r="ED7" s="40">
        <v>0.36</v>
      </c>
      <c r="EE7" s="40">
        <v>0.21</v>
      </c>
      <c r="EF7" s="40">
        <v>0.13</v>
      </c>
      <c r="EG7" s="40">
        <v>0.22</v>
      </c>
      <c r="EH7" s="40">
        <v>0.5</v>
      </c>
      <c r="EI7" s="40">
        <v>0.2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133.75</v>
      </c>
      <c r="V11" s="48">
        <f>IF(U6="-",NA(),U6)</f>
        <v>127.14</v>
      </c>
      <c r="W11" s="48">
        <f>IF(V6="-",NA(),V6)</f>
        <v>124.56</v>
      </c>
      <c r="X11" s="48">
        <f>IF(W6="-",NA(),W6)</f>
        <v>120.24</v>
      </c>
      <c r="Y11" s="48">
        <f>IF(X6="-",NA(),X6)</f>
        <v>125.85</v>
      </c>
      <c r="AE11" s="47" t="s">
        <v>23</v>
      </c>
      <c r="AF11" s="48">
        <f>IF(AE6="-",NA(),AE6)</f>
        <v>0</v>
      </c>
      <c r="AG11" s="48">
        <f>IF(AF6="-",NA(),AF6)</f>
        <v>0</v>
      </c>
      <c r="AH11" s="48">
        <f>IF(AG6="-",NA(),AG6)</f>
        <v>0</v>
      </c>
      <c r="AI11" s="48">
        <f>IF(AH6="-",NA(),AH6)</f>
        <v>0</v>
      </c>
      <c r="AJ11" s="48">
        <f>IF(AI6="-",NA(),AI6)</f>
        <v>0</v>
      </c>
      <c r="AP11" s="47" t="s">
        <v>23</v>
      </c>
      <c r="AQ11" s="48">
        <f>IF(AP6="-",NA(),AP6)</f>
        <v>709.92</v>
      </c>
      <c r="AR11" s="48">
        <f>IF(AQ6="-",NA(),AQ6)</f>
        <v>746.82</v>
      </c>
      <c r="AS11" s="48">
        <f>IF(AR6="-",NA(),AR6)</f>
        <v>719.38</v>
      </c>
      <c r="AT11" s="48">
        <f>IF(AS6="-",NA(),AS6)</f>
        <v>857.8</v>
      </c>
      <c r="AU11" s="48">
        <f>IF(AT6="-",NA(),AT6)</f>
        <v>1122.6300000000001</v>
      </c>
      <c r="BA11" s="47" t="s">
        <v>23</v>
      </c>
      <c r="BB11" s="48">
        <f>IF(BA6="-",NA(),BA6)</f>
        <v>81.040000000000006</v>
      </c>
      <c r="BC11" s="48">
        <f>IF(BB6="-",NA(),BB6)</f>
        <v>62.64</v>
      </c>
      <c r="BD11" s="48">
        <f>IF(BC6="-",NA(),BC6)</f>
        <v>47.97</v>
      </c>
      <c r="BE11" s="48">
        <f>IF(BD6="-",NA(),BD6)</f>
        <v>36.47</v>
      </c>
      <c r="BF11" s="48">
        <f>IF(BE6="-",NA(),BE6)</f>
        <v>25.97</v>
      </c>
      <c r="BL11" s="47" t="s">
        <v>23</v>
      </c>
      <c r="BM11" s="48">
        <f>IF(BL6="-",NA(),BL6)</f>
        <v>132.88</v>
      </c>
      <c r="BN11" s="48">
        <f>IF(BM6="-",NA(),BM6)</f>
        <v>124.82</v>
      </c>
      <c r="BO11" s="48">
        <f>IF(BN6="-",NA(),BN6)</f>
        <v>121.52</v>
      </c>
      <c r="BP11" s="48">
        <f>IF(BO6="-",NA(),BO6)</f>
        <v>117.47</v>
      </c>
      <c r="BQ11" s="48">
        <f>IF(BP6="-",NA(),BP6)</f>
        <v>124.58</v>
      </c>
      <c r="BW11" s="47" t="s">
        <v>23</v>
      </c>
      <c r="BX11" s="48">
        <f>IF(BW6="-",NA(),BW6)</f>
        <v>7.43</v>
      </c>
      <c r="BY11" s="48">
        <f>IF(BX6="-",NA(),BX6)</f>
        <v>7.92</v>
      </c>
      <c r="BZ11" s="48">
        <f>IF(BY6="-",NA(),BY6)</f>
        <v>8.1199999999999992</v>
      </c>
      <c r="CA11" s="48">
        <f>IF(BZ6="-",NA(),BZ6)</f>
        <v>8.19</v>
      </c>
      <c r="CB11" s="48">
        <f>IF(CA6="-",NA(),CA6)</f>
        <v>7.86</v>
      </c>
      <c r="CH11" s="47" t="s">
        <v>23</v>
      </c>
      <c r="CI11" s="48">
        <f>IF(CH6="-",NA(),CH6)</f>
        <v>81.12</v>
      </c>
      <c r="CJ11" s="48">
        <f>IF(CI6="-",NA(),CI6)</f>
        <v>80.88</v>
      </c>
      <c r="CK11" s="48">
        <f>IF(CJ6="-",NA(),CJ6)</f>
        <v>78.760000000000005</v>
      </c>
      <c r="CL11" s="48">
        <f>IF(CK6="-",NA(),CK6)</f>
        <v>76.81</v>
      </c>
      <c r="CM11" s="48">
        <f>IF(CL6="-",NA(),CL6)</f>
        <v>79.73</v>
      </c>
      <c r="CS11" s="47" t="s">
        <v>23</v>
      </c>
      <c r="CT11" s="48">
        <f>IF(CS6="-",NA(),CS6)</f>
        <v>98.17</v>
      </c>
      <c r="CU11" s="48">
        <f>IF(CT6="-",NA(),CT6)</f>
        <v>98.42</v>
      </c>
      <c r="CV11" s="48">
        <f>IF(CU6="-",NA(),CU6)</f>
        <v>97.86</v>
      </c>
      <c r="CW11" s="48">
        <f>IF(CV6="-",NA(),CV6)</f>
        <v>97.69</v>
      </c>
      <c r="CX11" s="48">
        <f>IF(CW6="-",NA(),CW6)</f>
        <v>98.29</v>
      </c>
      <c r="DD11" s="47" t="s">
        <v>23</v>
      </c>
      <c r="DE11" s="48">
        <f>IF(DD6="-",NA(),DD6)</f>
        <v>55.03</v>
      </c>
      <c r="DF11" s="48">
        <f>IF(DE6="-",NA(),DE6)</f>
        <v>56.95</v>
      </c>
      <c r="DG11" s="48">
        <f>IF(DF6="-",NA(),DF6)</f>
        <v>58.73</v>
      </c>
      <c r="DH11" s="48">
        <f>IF(DG6="-",NA(),DG6)</f>
        <v>60.16</v>
      </c>
      <c r="DI11" s="48">
        <f>IF(DH6="-",NA(),DH6)</f>
        <v>61.4</v>
      </c>
      <c r="DO11" s="47" t="s">
        <v>23</v>
      </c>
      <c r="DP11" s="48">
        <f>IF(DO6="-",NA(),DO6)</f>
        <v>26.08</v>
      </c>
      <c r="DQ11" s="48">
        <f>IF(DP6="-",NA(),DP6)</f>
        <v>26.08</v>
      </c>
      <c r="DR11" s="48">
        <f>IF(DQ6="-",NA(),DQ6)</f>
        <v>25.86</v>
      </c>
      <c r="DS11" s="48">
        <f>IF(DR6="-",NA(),DR6)</f>
        <v>25.86</v>
      </c>
      <c r="DT11" s="48">
        <f>IF(DS6="-",NA(),DS6)</f>
        <v>25.51</v>
      </c>
      <c r="DZ11" s="47" t="s">
        <v>23</v>
      </c>
      <c r="EA11" s="48">
        <f>IF(DZ6="-",NA(),DZ6)</f>
        <v>0</v>
      </c>
      <c r="EB11" s="48">
        <f>IF(EA6="-",NA(),EA6)</f>
        <v>0</v>
      </c>
      <c r="EC11" s="48">
        <f>IF(EB6="-",NA(),EB6)</f>
        <v>0</v>
      </c>
      <c r="ED11" s="48">
        <f>IF(EC6="-",NA(),EC6)</f>
        <v>0</v>
      </c>
      <c r="EE11" s="48">
        <f>IF(ED6="-",NA(),ED6)</f>
        <v>0.36</v>
      </c>
    </row>
    <row r="12" spans="1:140">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2023-01-25T06:28:39Z</cp:lastPrinted>
  <dcterms:created xsi:type="dcterms:W3CDTF">2022-12-01T02:36:57Z</dcterms:created>
  <dcterms:modified xsi:type="dcterms:W3CDTF">2023-01-26T02:17:25Z</dcterms:modified>
  <cp:category/>
</cp:coreProperties>
</file>