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K:\03 総務計画\06 国民宿舎\R4\各種照会\公益企業に係る経営比較分析表（令和３年度決算）の作成について\"/>
    </mc:Choice>
  </mc:AlternateContent>
  <xr:revisionPtr revIDLastSave="0" documentId="13_ncr:1_{B77F6388-3F75-4C85-ABB9-E53359A8A27A}" xr6:coauthVersionLast="47" xr6:coauthVersionMax="47" xr10:uidLastSave="{00000000-0000-0000-0000-000000000000}"/>
  <workbookProtection workbookAlgorithmName="SHA-512" workbookHashValue="eDMAXAEiIjRofYlinr0i/hQo4yLBDwzxfmfSr9h6Z0dKOStwtzK+qvuIjsN1Z0bXMiUbefeeDJDvO4STrapNAA==" workbookSaltValue="Biv7ZFFZUnus3nNOzr/vjg==" workbookSpinCount="100000" lockStructure="1"/>
  <bookViews>
    <workbookView xWindow="-108" yWindow="-108" windowWidth="23256" windowHeight="12576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ML77" i="4" s="1"/>
  <c r="DY7" i="5"/>
  <c r="DX7" i="5"/>
  <c r="DW7" i="5"/>
  <c r="DV7" i="5"/>
  <c r="DJ7" i="5"/>
  <c r="DI7" i="5"/>
  <c r="CV7" i="5"/>
  <c r="ML54" i="4" s="1"/>
  <c r="CU7" i="5"/>
  <c r="LX54" i="4" s="1"/>
  <c r="CT7" i="5"/>
  <c r="CS7" i="5"/>
  <c r="CR7" i="5"/>
  <c r="CQ7" i="5"/>
  <c r="CP7" i="5"/>
  <c r="CO7" i="5"/>
  <c r="CN7" i="5"/>
  <c r="KV53" i="4" s="1"/>
  <c r="CM7" i="5"/>
  <c r="KH53" i="4" s="1"/>
  <c r="CK7" i="5"/>
  <c r="IX54" i="4" s="1"/>
  <c r="CJ7" i="5"/>
  <c r="IJ54" i="4" s="1"/>
  <c r="CI7" i="5"/>
  <c r="CH7" i="5"/>
  <c r="CG7" i="5"/>
  <c r="CF7" i="5"/>
  <c r="CE7" i="5"/>
  <c r="IJ53" i="4" s="1"/>
  <c r="CD7" i="5"/>
  <c r="HV53" i="4" s="1"/>
  <c r="CC7" i="5"/>
  <c r="HH53" i="4" s="1"/>
  <c r="CB7" i="5"/>
  <c r="GT53" i="4" s="1"/>
  <c r="BZ7" i="5"/>
  <c r="BY7" i="5"/>
  <c r="BX7" i="5"/>
  <c r="BW7" i="5"/>
  <c r="BV7" i="5"/>
  <c r="DF54" i="4" s="1"/>
  <c r="BU7" i="5"/>
  <c r="FJ53" i="4" s="1"/>
  <c r="BT7" i="5"/>
  <c r="EV53" i="4" s="1"/>
  <c r="BS7" i="5"/>
  <c r="EH53" i="4" s="1"/>
  <c r="BR7" i="5"/>
  <c r="BQ7" i="5"/>
  <c r="BO7" i="5"/>
  <c r="BN7" i="5"/>
  <c r="BM7" i="5"/>
  <c r="AT54" i="4" s="1"/>
  <c r="BL7" i="5"/>
  <c r="AF54" i="4" s="1"/>
  <c r="BK7" i="5"/>
  <c r="R54" i="4" s="1"/>
  <c r="BJ7" i="5"/>
  <c r="BI7" i="5"/>
  <c r="BH7" i="5"/>
  <c r="BG7" i="5"/>
  <c r="BF7" i="5"/>
  <c r="BD7" i="5"/>
  <c r="IX32" i="4" s="1"/>
  <c r="BC7" i="5"/>
  <c r="IJ32" i="4" s="1"/>
  <c r="BB7" i="5"/>
  <c r="HV32" i="4" s="1"/>
  <c r="BA7" i="5"/>
  <c r="HH32" i="4" s="1"/>
  <c r="AZ7" i="5"/>
  <c r="AY7" i="5"/>
  <c r="AX7" i="5"/>
  <c r="AW7" i="5"/>
  <c r="AV7" i="5"/>
  <c r="HH31" i="4" s="1"/>
  <c r="AU7" i="5"/>
  <c r="GT31" i="4" s="1"/>
  <c r="AS7" i="5"/>
  <c r="AR7" i="5"/>
  <c r="EV32" i="4" s="1"/>
  <c r="AQ7" i="5"/>
  <c r="AP7" i="5"/>
  <c r="AO7" i="5"/>
  <c r="AN7" i="5"/>
  <c r="AM7" i="5"/>
  <c r="AL7" i="5"/>
  <c r="EH31" i="4" s="1"/>
  <c r="AK7" i="5"/>
  <c r="DT31" i="4" s="1"/>
  <c r="AJ7" i="5"/>
  <c r="DF31" i="4" s="1"/>
  <c r="AH7" i="5"/>
  <c r="AG7" i="5"/>
  <c r="AF7" i="5"/>
  <c r="AE7" i="5"/>
  <c r="AD7" i="5"/>
  <c r="R32" i="4" s="1"/>
  <c r="AC7" i="5"/>
  <c r="BV31" i="4" s="1"/>
  <c r="AB7" i="5"/>
  <c r="AA7" i="5"/>
  <c r="AT31" i="4" s="1"/>
  <c r="Z7" i="5"/>
  <c r="Y7" i="5"/>
  <c r="X7" i="5"/>
  <c r="W7" i="5"/>
  <c r="V7" i="5"/>
  <c r="IC10" i="4" s="1"/>
  <c r="U7" i="5"/>
  <c r="T7" i="5"/>
  <c r="JV8" i="4" s="1"/>
  <c r="S7" i="5"/>
  <c r="IC8" i="4" s="1"/>
  <c r="R7" i="5"/>
  <c r="Q7" i="5"/>
  <c r="P7" i="5"/>
  <c r="O7" i="5"/>
  <c r="N7" i="5"/>
  <c r="FJ8" i="4" s="1"/>
  <c r="M7" i="5"/>
  <c r="DU8" i="4" s="1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CU76" i="4" s="1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E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LJ54" i="4"/>
  <c r="KV54" i="4"/>
  <c r="KH54" i="4"/>
  <c r="HV54" i="4"/>
  <c r="HH54" i="4"/>
  <c r="GT54" i="4"/>
  <c r="FJ54" i="4"/>
  <c r="EV54" i="4"/>
  <c r="EH54" i="4"/>
  <c r="DT54" i="4"/>
  <c r="BV54" i="4"/>
  <c r="BH54" i="4"/>
  <c r="ML53" i="4"/>
  <c r="LX53" i="4"/>
  <c r="LJ53" i="4"/>
  <c r="IX53" i="4"/>
  <c r="DT53" i="4"/>
  <c r="DF53" i="4"/>
  <c r="BV53" i="4"/>
  <c r="BH53" i="4"/>
  <c r="AT53" i="4"/>
  <c r="AF53" i="4"/>
  <c r="R53" i="4"/>
  <c r="GT32" i="4"/>
  <c r="FJ32" i="4"/>
  <c r="EH32" i="4"/>
  <c r="DT32" i="4"/>
  <c r="DF32" i="4"/>
  <c r="BV32" i="4"/>
  <c r="BH32" i="4"/>
  <c r="AT32" i="4"/>
  <c r="AF32" i="4"/>
  <c r="IX31" i="4"/>
  <c r="IJ31" i="4"/>
  <c r="HV31" i="4"/>
  <c r="FJ31" i="4"/>
  <c r="EV31" i="4"/>
  <c r="BH31" i="4"/>
  <c r="AF31" i="4"/>
  <c r="R31" i="4"/>
  <c r="LO10" i="4"/>
  <c r="JV10" i="4"/>
  <c r="DU10" i="4"/>
  <c r="CF10" i="4"/>
  <c r="AQ10" i="4"/>
  <c r="B10" i="4"/>
  <c r="LO8" i="4"/>
  <c r="B8" i="4"/>
  <c r="B6" i="4"/>
  <c r="IX76" i="4" l="1"/>
  <c r="ML52" i="4"/>
  <c r="IX30" i="4"/>
  <c r="IX52" i="4"/>
  <c r="BV76" i="4"/>
  <c r="FJ52" i="4"/>
  <c r="ML76" i="4"/>
  <c r="BV52" i="4"/>
  <c r="FJ30" i="4"/>
  <c r="BV30" i="4"/>
  <c r="C11" i="5"/>
  <c r="D11" i="5"/>
  <c r="E11" i="5"/>
  <c r="B11" i="5"/>
  <c r="AT76" i="4" l="1"/>
  <c r="EH52" i="4"/>
  <c r="LJ76" i="4"/>
  <c r="AT52" i="4"/>
  <c r="EH30" i="4"/>
  <c r="LJ52" i="4"/>
  <c r="AT30" i="4"/>
  <c r="HV52" i="4"/>
  <c r="HV30" i="4"/>
  <c r="HV76" i="4"/>
  <c r="GT76" i="4"/>
  <c r="R30" i="4"/>
  <c r="GT52" i="4"/>
  <c r="GT30" i="4"/>
  <c r="R76" i="4"/>
  <c r="KH76" i="4"/>
  <c r="R52" i="4"/>
  <c r="DF30" i="4"/>
  <c r="KH52" i="4"/>
  <c r="DF52" i="4"/>
  <c r="AF52" i="4"/>
  <c r="AF76" i="4"/>
  <c r="DT52" i="4"/>
  <c r="HH30" i="4"/>
  <c r="KV76" i="4"/>
  <c r="HH76" i="4"/>
  <c r="KV52" i="4"/>
  <c r="AF30" i="4"/>
  <c r="HH52" i="4"/>
  <c r="DT30" i="4"/>
  <c r="LX76" i="4"/>
  <c r="EV30" i="4"/>
  <c r="IJ76" i="4"/>
  <c r="LX52" i="4"/>
  <c r="BH30" i="4"/>
  <c r="BH76" i="4"/>
  <c r="EV52" i="4"/>
  <c r="IJ30" i="4"/>
  <c r="BH52" i="4"/>
  <c r="IJ52" i="4"/>
</calcChain>
</file>

<file path=xl/sharedStrings.xml><?xml version="1.0" encoding="utf-8"?>
<sst xmlns="http://schemas.openxmlformats.org/spreadsheetml/2006/main" count="301" uniqueCount="148">
  <si>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</si>
  <si>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</si>
  <si>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</si>
  <si>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</si>
  <si>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</si>
  <si>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</si>
  <si>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</si>
  <si>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</si>
  <si>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</si>
  <si>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</si>
  <si>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</si>
  <si>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</si>
  <si>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</si>
  <si>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</si>
  <si>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</si>
  <si>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</si>
  <si>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</si>
  <si>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</si>
  <si>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</si>
  <si>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</si>
  <si>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</si>
  <si>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</si>
  <si>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</si>
  <si>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</si>
  <si>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</si>
  <si>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</si>
  <si>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</si>
  <si>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</si>
  <si>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</si>
  <si>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</si>
  <si>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</si>
  <si>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</si>
  <si>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</si>
  <si>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</si>
  <si>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</si>
  <si>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</si>
  <si>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</si>
  <si>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</si>
  <si>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</si>
  <si>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</si>
  <si>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</si>
  <si>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</si>
  <si>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</si>
  <si>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</si>
  <si>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</si>
  <si>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</si>
  <si>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</si>
  <si>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</si>
  <si>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</si>
  <si>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</si>
  <si>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</si>
  <si>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</si>
  <si>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</si>
  <si>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</si>
  <si>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</si>
  <si>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</si>
  <si>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</si>
  <si>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</si>
  <si>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</si>
  <si>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</si>
  <si>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</si>
  <si>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</si>
  <si>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</si>
  <si>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</si>
  <si>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</si>
  <si>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</si>
  <si>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</si>
  <si>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</si>
  <si>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</si>
  <si>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</si>
  <si>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</si>
  <si>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</si>
  <si>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</si>
  <si>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</si>
  <si>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</si>
  <si>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</si>
  <si>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</si>
  <si>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</si>
  <si>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</si>
  <si>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</si>
  <si>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</si>
  <si>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</si>
  <si>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</si>
  <si>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</si>
  <si>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</si>
  <si>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</si>
  <si>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</si>
  <si>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</si>
  <si>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</si>
  <si>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</si>
  <si>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</si>
  <si>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</si>
  <si>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</si>
  <si>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</si>
  <si>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</si>
  <si>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</si>
  <si>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</si>
  <si>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</si>
  <si>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</si>
  <si>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</si>
  <si>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</si>
  <si>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</si>
  <si>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</si>
  <si>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</si>
  <si>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</si>
  <si>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</si>
  <si>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</si>
  <si>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</si>
  <si>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</si>
  <si>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</si>
  <si>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</si>
  <si>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</si>
  <si>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</si>
  <si>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</si>
  <si>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</si>
  <si>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</si>
  <si>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</si>
  <si>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</si>
  <si>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</si>
  <si>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</si>
  <si>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</si>
  <si>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</si>
  <si>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</si>
  <si>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</si>
  <si>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</si>
  <si>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</si>
  <si>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</si>
  <si>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</si>
  <si>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宮崎県</t>
  </si>
  <si>
    <t>宮崎県営国民宿舎　えびの高原荘</t>
  </si>
  <si>
    <t>法非適用</t>
  </si>
  <si>
    <t>観光施設事業</t>
  </si>
  <si>
    <t>休養宿泊施設</t>
  </si>
  <si>
    <t>Ａ２Ｂ２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</si>
  <si>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</si>
  <si>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</si>
  <si>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</si>
  <si>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</si>
  <si>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</si>
  <si>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</si>
  <si>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</si>
  <si>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</si>
  <si>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</si>
  <si>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</si>
  <si>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新型コロナの影響はあるものの、指定管理者の営業努力や県民県内旅行（ジモ・ミヤ・タビ）キャンペーンの効果等もあり、定員稼働率などについてはコロナ禍前の数値まで回復傾向にある。
　引き続き、指定管理者に対して適切な指導・助言を行うことにより、施設利用者の増加を図るためのサービス向上や収支の改善に取り組む必要がある。</t>
    <phoneticPr fontId="5"/>
  </si>
  <si>
    <r>
      <t xml:space="preserve">※前年度（Ｒ２）は、新型コロナの影響によりR2年5月1日からR3年3月31日まで休業
</t>
    </r>
    <r>
      <rPr>
        <u/>
        <sz val="7"/>
        <color theme="1"/>
        <rFont val="ＭＳ ゴシック"/>
        <family val="3"/>
        <charset val="128"/>
      </rPr>
      <t>①収益的収支比率</t>
    </r>
    <r>
      <rPr>
        <sz val="7"/>
        <color theme="1"/>
        <rFont val="ＭＳ ゴシック"/>
        <family val="3"/>
        <charset val="128"/>
      </rPr>
      <t xml:space="preserve">
　県民県内旅行（ジモ・ミヤ・タビ）キャンペーン等の効果により、コロナ禍前（Ｒ１）の数値を上回っている。
</t>
    </r>
    <r>
      <rPr>
        <u/>
        <sz val="7"/>
        <color theme="1"/>
        <rFont val="ＭＳ ゴシック"/>
        <family val="3"/>
        <charset val="128"/>
      </rPr>
      <t>②他会計補助金比率</t>
    </r>
    <r>
      <rPr>
        <sz val="7"/>
        <color theme="1"/>
        <rFont val="ＭＳ ゴシック"/>
        <family val="3"/>
        <charset val="128"/>
      </rPr>
      <t xml:space="preserve">
　施設整備等のため一般会計から繰入を行っているが、前年度より約18%下回っている。　　
</t>
    </r>
    <r>
      <rPr>
        <u/>
        <sz val="7"/>
        <color theme="1"/>
        <rFont val="ＭＳ ゴシック"/>
        <family val="3"/>
        <charset val="128"/>
      </rPr>
      <t>③宿泊者一人当たりの他会計補助金額</t>
    </r>
    <r>
      <rPr>
        <sz val="7"/>
        <color theme="1"/>
        <rFont val="ＭＳ ゴシック"/>
        <family val="3"/>
        <charset val="128"/>
      </rPr>
      <t xml:space="preserve">
　前年度（※）に比べて延宿泊者数が大幅に増加したため、大きく低下している。　
</t>
    </r>
    <r>
      <rPr>
        <u/>
        <sz val="7"/>
        <color theme="1"/>
        <rFont val="ＭＳ ゴシック"/>
        <family val="3"/>
        <charset val="128"/>
      </rPr>
      <t>④定員稼働率</t>
    </r>
    <r>
      <rPr>
        <sz val="7"/>
        <color theme="1"/>
        <rFont val="ＭＳ ゴシック"/>
        <family val="3"/>
        <charset val="128"/>
      </rPr>
      <t xml:space="preserve">
　コロナ禍前（Ｒ１）と同程度まで回復してきている。
</t>
    </r>
    <r>
      <rPr>
        <u/>
        <sz val="7"/>
        <color theme="1"/>
        <rFont val="ＭＳ ゴシック"/>
        <family val="3"/>
        <charset val="128"/>
      </rPr>
      <t>⑤売上高人件費比率</t>
    </r>
    <r>
      <rPr>
        <sz val="7"/>
        <color theme="1"/>
        <rFont val="ＭＳ ゴシック"/>
        <family val="3"/>
        <charset val="128"/>
      </rPr>
      <t xml:space="preserve">
　前年度（※）に比べて営業収益が大幅に増加したため、大きく低下している。
</t>
    </r>
    <r>
      <rPr>
        <u/>
        <sz val="7"/>
        <color theme="1"/>
        <rFont val="ＭＳ ゴシック"/>
        <family val="3"/>
        <charset val="128"/>
      </rPr>
      <t>⑥売上高ＧＯＰ比率</t>
    </r>
    <r>
      <rPr>
        <sz val="7"/>
        <color theme="1"/>
        <rFont val="ＭＳ ゴシック"/>
        <family val="3"/>
        <charset val="128"/>
      </rPr>
      <t xml:space="preserve">
　前年度（※）に比べて営業収益が大幅に増加したため、大きく増加している。
</t>
    </r>
    <r>
      <rPr>
        <u/>
        <sz val="7"/>
        <color theme="1"/>
        <rFont val="ＭＳ ゴシック"/>
        <family val="3"/>
        <charset val="128"/>
      </rPr>
      <t>⑦ＥＢＩＴＤＡ</t>
    </r>
    <r>
      <rPr>
        <sz val="7"/>
        <color theme="1"/>
        <rFont val="ＭＳ ゴシック"/>
        <family val="3"/>
        <charset val="128"/>
      </rPr>
      <t xml:space="preserve">
　前年度（※）に比べて営業収益が大幅に増加したため、大きく増加している。</t>
    </r>
    <rPh sb="1" eb="4">
      <t>ゼンネンド</t>
    </rPh>
    <phoneticPr fontId="5"/>
  </si>
  <si>
    <r>
      <rPr>
        <u/>
        <sz val="11"/>
        <color theme="1"/>
        <rFont val="ＭＳ ゴシック"/>
        <family val="3"/>
        <charset val="128"/>
      </rPr>
      <t>⑫企業債残高対料金収入比率</t>
    </r>
    <r>
      <rPr>
        <sz val="11"/>
        <color theme="1"/>
        <rFont val="ＭＳ ゴシック"/>
        <family val="3"/>
        <charset val="128"/>
      </rPr>
      <t xml:space="preserve">
　R01で企業債の償還は終了したところであるが、必要な更新・投資を行うための財源確保に向けた検討は必要である。</t>
    </r>
    <phoneticPr fontId="5"/>
  </si>
  <si>
    <r>
      <rPr>
        <u/>
        <sz val="11"/>
        <color theme="1"/>
        <rFont val="ＭＳ ゴシック"/>
        <family val="3"/>
        <charset val="128"/>
      </rPr>
      <t>⑬施設と周辺地域の宿泊客数動向</t>
    </r>
    <r>
      <rPr>
        <sz val="11"/>
        <color theme="1"/>
        <rFont val="ＭＳ ゴシック"/>
        <family val="3"/>
        <charset val="128"/>
      </rPr>
      <t xml:space="preserve">
　えびの市の宿泊者数に占める当施設の宿泊者数の割合は、コロナ禍前と比べても高い水準にある。自然景観に恵まれた立地環境やグランピングの取組等が、コロナ禍における旅行者のニーズに対応できているためだと考える。</t>
    </r>
    <rPh sb="20" eb="21">
      <t>シ</t>
    </rPh>
    <rPh sb="22" eb="25">
      <t>シュクハクシャ</t>
    </rPh>
    <rPh sb="25" eb="26">
      <t>カズ</t>
    </rPh>
    <rPh sb="27" eb="28">
      <t>シ</t>
    </rPh>
    <rPh sb="30" eb="33">
      <t>トウシセツ</t>
    </rPh>
    <rPh sb="34" eb="38">
      <t>シュクハクシャスウ</t>
    </rPh>
    <rPh sb="39" eb="41">
      <t>ワリアイ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</si>
</sst>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  <font>
      <sz val="7"/>
      <color theme="1"/>
      <name val="ＭＳ ゴシック"/>
      <family val="3"/>
      <charset val="128"/>
    </font>
    <font>
      <u/>
      <sz val="7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82" fontId="14" fillId="6" borderId="5" xfId="1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1301</c:v>
                </c:pt>
                <c:pt idx="1">
                  <c:v>833</c:v>
                </c:pt>
                <c:pt idx="2">
                  <c:v>70</c:v>
                </c:pt>
                <c:pt idx="3">
                  <c:v>737710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3-41B5-962D-40915CF4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3241</c:v>
                </c:pt>
                <c:pt idx="1">
                  <c:v>3438</c:v>
                </c:pt>
                <c:pt idx="2">
                  <c:v>4380</c:v>
                </c:pt>
                <c:pt idx="3">
                  <c:v>16253</c:v>
                </c:pt>
                <c:pt idx="4">
                  <c:v>12164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3-41B5-962D-40915CF4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A2-4469-B92D-D25F82B50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2-4469-B92D-D25F82B50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2.5600000000000001E-2</c:v>
                </c:pt>
                <c:pt idx="1">
                  <c:v>9.4000000000000004E-3</c:v>
                </c:pt>
                <c:pt idx="2">
                  <c:v>1.5800000000000002E-2</c:v>
                </c:pt>
                <c:pt idx="3">
                  <c:v>1.3100000000000001E-2</c:v>
                </c:pt>
                <c:pt idx="4">
                  <c:v>4.1999999999999997E-3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2-4A70-BA17-6CB0D4937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4.1999999999999997E-3</c:v>
                </c:pt>
                <c:pt idx="1">
                  <c:v>1.9E-3</c:v>
                </c:pt>
                <c:pt idx="2">
                  <c:v>2E-3</c:v>
                </c:pt>
                <c:pt idx="3">
                  <c:v>0</c:v>
                </c:pt>
                <c:pt idx="4">
                  <c:v>2.8E-3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2-4A70-BA17-6CB0D4937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1</c:v>
                </c:pt>
                <c:pt idx="2">
                  <c:v>0.3</c:v>
                </c:pt>
                <c:pt idx="3">
                  <c:v>25.1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2-4DCE-B8ED-176C191AF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28.3</c:v>
                </c:pt>
                <c:pt idx="1">
                  <c:v>24.2</c:v>
                </c:pt>
                <c:pt idx="2">
                  <c:v>30.1</c:v>
                </c:pt>
                <c:pt idx="3">
                  <c:v>39.9</c:v>
                </c:pt>
                <c:pt idx="4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2-4DCE-B8ED-176C191AF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78.5</c:v>
                </c:pt>
                <c:pt idx="1">
                  <c:v>70.900000000000006</c:v>
                </c:pt>
                <c:pt idx="2">
                  <c:v>88.6</c:v>
                </c:pt>
                <c:pt idx="3">
                  <c:v>15.3</c:v>
                </c:pt>
                <c:pt idx="4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4-472B-9B73-6FC5876A9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98.7</c:v>
                </c:pt>
                <c:pt idx="1">
                  <c:v>100.3</c:v>
                </c:pt>
                <c:pt idx="2">
                  <c:v>100.9</c:v>
                </c:pt>
                <c:pt idx="3">
                  <c:v>83.9</c:v>
                </c:pt>
                <c:pt idx="4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4-472B-9B73-6FC5876A9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41047</c:v>
                </c:pt>
                <c:pt idx="1">
                  <c:v>30212</c:v>
                </c:pt>
                <c:pt idx="2">
                  <c:v>9839</c:v>
                </c:pt>
                <c:pt idx="3">
                  <c:v>-45334</c:v>
                </c:pt>
                <c:pt idx="4">
                  <c:v>-7851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5-4BEA-9EB0-DE0232A8C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1558</c:v>
                </c:pt>
                <c:pt idx="1">
                  <c:v>-202</c:v>
                </c:pt>
                <c:pt idx="2">
                  <c:v>-9940</c:v>
                </c:pt>
                <c:pt idx="3">
                  <c:v>-46965</c:v>
                </c:pt>
                <c:pt idx="4">
                  <c:v>-28874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5-4BEA-9EB0-DE0232A8C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1.4</c:v>
                </c:pt>
                <c:pt idx="1">
                  <c:v>-6.6</c:v>
                </c:pt>
                <c:pt idx="2">
                  <c:v>-11.5</c:v>
                </c:pt>
                <c:pt idx="3">
                  <c:v>-729</c:v>
                </c:pt>
                <c:pt idx="4">
                  <c:v>-33.5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F-49E6-B670-A06479AB1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-24.6</c:v>
                </c:pt>
                <c:pt idx="1">
                  <c:v>-38.700000000000003</c:v>
                </c:pt>
                <c:pt idx="2">
                  <c:v>-51.3</c:v>
                </c:pt>
                <c:pt idx="3">
                  <c:v>-99.9</c:v>
                </c:pt>
                <c:pt idx="4">
                  <c:v>-6.6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F-49E6-B670-A06479AB1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35.700000000000003</c:v>
                </c:pt>
                <c:pt idx="1">
                  <c:v>38</c:v>
                </c:pt>
                <c:pt idx="2">
                  <c:v>44.6</c:v>
                </c:pt>
                <c:pt idx="3">
                  <c:v>369.9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9-4185-BD49-2B1ABEF47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38.9</c:v>
                </c:pt>
                <c:pt idx="1">
                  <c:v>39.1</c:v>
                </c:pt>
                <c:pt idx="2">
                  <c:v>47.7</c:v>
                </c:pt>
                <c:pt idx="3">
                  <c:v>78.5</c:v>
                </c:pt>
                <c:pt idx="4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9-4185-BD49-2B1ABEF47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23.6</c:v>
                </c:pt>
                <c:pt idx="1">
                  <c:v>17</c:v>
                </c:pt>
                <c:pt idx="2">
                  <c:v>18.399999999999999</c:v>
                </c:pt>
                <c:pt idx="3">
                  <c:v>0.1</c:v>
                </c:pt>
                <c:pt idx="4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E-4236-BC61-4874CB6A5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15.6</c:v>
                </c:pt>
                <c:pt idx="1">
                  <c:v>14.2</c:v>
                </c:pt>
                <c:pt idx="2">
                  <c:v>13.2</c:v>
                </c:pt>
                <c:pt idx="3">
                  <c:v>2.8</c:v>
                </c:pt>
                <c:pt idx="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E-4236-BC61-4874CB6A5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25.4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712-978E-FC14F6EFB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8.5</c:v>
                </c:pt>
                <c:pt idx="2">
                  <c:v>0</c:v>
                </c:pt>
                <c:pt idx="3">
                  <c:v>0</c:v>
                </c:pt>
                <c:pt idx="4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4-4712-978E-FC14F6EFB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BF5-4FDF-ABDD-6AD304C12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5-4FDF-ABDD-6AD304C12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BW1" zoomScale="85" zoomScaleNormal="85" zoomScaleSheetLayoutView="70" workbookViewId="0">
      <selection activeCell="NI15" sqref="NI15:NW30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371" width="0.6640625" customWidth="1"/>
    <col min="373" max="387" width="3.109375" customWidth="1"/>
  </cols>
  <sheetData>
    <row r="1" spans="1:387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2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</row>
    <row r="3" spans="1:387" ht="9.75" customHeight="1" x14ac:dyDescent="0.2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</row>
    <row r="4" spans="1:387" ht="9.75" customHeight="1" x14ac:dyDescent="0.2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</row>
    <row r="5" spans="1:387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2">
      <c r="A6" s="2"/>
      <c r="B6" s="69" t="str">
        <f>データ!H6&amp;"　"&amp;データ!I6</f>
        <v>宮崎県　宮崎県営国民宿舎　えびの高原荘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2">
      <c r="A7" s="2"/>
      <c r="B7" s="70" t="s">
        <v>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2"/>
      <c r="AQ7" s="70" t="s">
        <v>2</v>
      </c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2"/>
      <c r="CF7" s="70" t="s">
        <v>3</v>
      </c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2"/>
      <c r="DU7" s="73" t="s">
        <v>4</v>
      </c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 t="s">
        <v>5</v>
      </c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3" t="s">
        <v>6</v>
      </c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  <c r="IW7" s="73"/>
      <c r="IX7" s="73"/>
      <c r="IY7" s="73"/>
      <c r="IZ7" s="73"/>
      <c r="JA7" s="73"/>
      <c r="JB7" s="73"/>
      <c r="JC7" s="73"/>
      <c r="JD7" s="73"/>
      <c r="JE7" s="73"/>
      <c r="JF7" s="73"/>
      <c r="JG7" s="73"/>
      <c r="JH7" s="73"/>
      <c r="JI7" s="73"/>
      <c r="JJ7" s="73"/>
      <c r="JK7" s="73"/>
      <c r="JL7" s="73"/>
      <c r="JM7" s="73"/>
      <c r="JN7" s="73"/>
      <c r="JO7" s="73"/>
      <c r="JP7" s="73"/>
      <c r="JQ7" s="73"/>
      <c r="JR7" s="73"/>
      <c r="JS7" s="73"/>
      <c r="JT7" s="73"/>
      <c r="JU7" s="73"/>
      <c r="JV7" s="73" t="s">
        <v>7</v>
      </c>
      <c r="JW7" s="73"/>
      <c r="JX7" s="73"/>
      <c r="JY7" s="73"/>
      <c r="JZ7" s="73"/>
      <c r="KA7" s="73"/>
      <c r="KB7" s="73"/>
      <c r="KC7" s="73"/>
      <c r="KD7" s="73"/>
      <c r="KE7" s="73"/>
      <c r="KF7" s="73"/>
      <c r="KG7" s="73"/>
      <c r="KH7" s="73"/>
      <c r="KI7" s="73"/>
      <c r="KJ7" s="73"/>
      <c r="KK7" s="73"/>
      <c r="KL7" s="73"/>
      <c r="KM7" s="73"/>
      <c r="KN7" s="73"/>
      <c r="KO7" s="73"/>
      <c r="KP7" s="73"/>
      <c r="KQ7" s="73"/>
      <c r="KR7" s="73"/>
      <c r="KS7" s="73"/>
      <c r="KT7" s="73"/>
      <c r="KU7" s="73"/>
      <c r="KV7" s="73"/>
      <c r="KW7" s="73"/>
      <c r="KX7" s="73"/>
      <c r="KY7" s="73"/>
      <c r="KZ7" s="73"/>
      <c r="LA7" s="73"/>
      <c r="LB7" s="73"/>
      <c r="LC7" s="73"/>
      <c r="LD7" s="73"/>
      <c r="LE7" s="73"/>
      <c r="LF7" s="73"/>
      <c r="LG7" s="73"/>
      <c r="LH7" s="73"/>
      <c r="LI7" s="73"/>
      <c r="LJ7" s="73"/>
      <c r="LK7" s="73"/>
      <c r="LL7" s="73"/>
      <c r="LM7" s="73"/>
      <c r="LN7" s="73"/>
      <c r="LO7" s="73" t="s">
        <v>8</v>
      </c>
      <c r="LP7" s="73"/>
      <c r="LQ7" s="73"/>
      <c r="LR7" s="73"/>
      <c r="LS7" s="73"/>
      <c r="LT7" s="73"/>
      <c r="LU7" s="73"/>
      <c r="LV7" s="73"/>
      <c r="LW7" s="73"/>
      <c r="LX7" s="73"/>
      <c r="LY7" s="73"/>
      <c r="LZ7" s="73"/>
      <c r="MA7" s="73"/>
      <c r="MB7" s="73"/>
      <c r="MC7" s="73"/>
      <c r="MD7" s="73"/>
      <c r="ME7" s="73"/>
      <c r="MF7" s="73"/>
      <c r="MG7" s="73"/>
      <c r="MH7" s="73"/>
      <c r="MI7" s="73"/>
      <c r="MJ7" s="73"/>
      <c r="MK7" s="73"/>
      <c r="ML7" s="73"/>
      <c r="MM7" s="73"/>
      <c r="MN7" s="73"/>
      <c r="MO7" s="73"/>
      <c r="MP7" s="73"/>
      <c r="MQ7" s="73"/>
      <c r="MR7" s="73"/>
      <c r="MS7" s="73"/>
      <c r="MT7" s="73"/>
      <c r="MU7" s="73"/>
      <c r="MV7" s="73"/>
      <c r="MW7" s="73"/>
      <c r="MX7" s="73"/>
      <c r="MY7" s="73"/>
      <c r="MZ7" s="73"/>
      <c r="NA7" s="73"/>
      <c r="NB7" s="73"/>
      <c r="NC7" s="73"/>
      <c r="ND7" s="73"/>
      <c r="NE7" s="73"/>
      <c r="NF7" s="73"/>
      <c r="NG7" s="73"/>
      <c r="NH7" s="3"/>
      <c r="NI7" s="74" t="s">
        <v>9</v>
      </c>
      <c r="NJ7" s="75"/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6"/>
    </row>
    <row r="8" spans="1:387" ht="18.75" customHeight="1" x14ac:dyDescent="0.2">
      <c r="A8" s="2"/>
      <c r="B8" s="83" t="str">
        <f>データ!J7</f>
        <v>法非適用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5"/>
      <c r="AQ8" s="83" t="str">
        <f>データ!K7</f>
        <v>観光施設事業</v>
      </c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5"/>
      <c r="CF8" s="83" t="str">
        <f>データ!L7</f>
        <v>休養宿泊施設</v>
      </c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5"/>
      <c r="DU8" s="86" t="str">
        <f>データ!M7</f>
        <v>Ａ２Ｂ２</v>
      </c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 t="str">
        <f>データ!N7</f>
        <v>非設置</v>
      </c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7">
        <f>データ!S7</f>
        <v>13897</v>
      </c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6" t="str">
        <f>データ!T7</f>
        <v>利用料金制</v>
      </c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6"/>
      <c r="LC8" s="86"/>
      <c r="LD8" s="86"/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8">
        <f>データ!U7</f>
        <v>70</v>
      </c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3"/>
      <c r="NI8" s="89" t="s">
        <v>10</v>
      </c>
      <c r="NJ8" s="90"/>
      <c r="NK8" s="77" t="s">
        <v>11</v>
      </c>
      <c r="NL8" s="77"/>
      <c r="NM8" s="77"/>
      <c r="NN8" s="77"/>
      <c r="NO8" s="77"/>
      <c r="NP8" s="77"/>
      <c r="NQ8" s="77"/>
      <c r="NR8" s="77"/>
      <c r="NS8" s="77"/>
      <c r="NT8" s="77"/>
      <c r="NU8" s="77"/>
      <c r="NV8" s="78"/>
    </row>
    <row r="9" spans="1:387" ht="18.75" customHeight="1" x14ac:dyDescent="0.2">
      <c r="A9" s="2"/>
      <c r="B9" s="70" t="s">
        <v>12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2"/>
      <c r="AQ9" s="70" t="s">
        <v>13</v>
      </c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2"/>
      <c r="CF9" s="70" t="s">
        <v>14</v>
      </c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2"/>
      <c r="DU9" s="73" t="s">
        <v>15</v>
      </c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3" t="s">
        <v>16</v>
      </c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73"/>
      <c r="JT9" s="73"/>
      <c r="JU9" s="73"/>
      <c r="JV9" s="73" t="s">
        <v>17</v>
      </c>
      <c r="JW9" s="73"/>
      <c r="JX9" s="73"/>
      <c r="JY9" s="73"/>
      <c r="JZ9" s="73"/>
      <c r="KA9" s="73"/>
      <c r="KB9" s="73"/>
      <c r="KC9" s="73"/>
      <c r="KD9" s="73"/>
      <c r="KE9" s="73"/>
      <c r="KF9" s="73"/>
      <c r="KG9" s="73"/>
      <c r="KH9" s="73"/>
      <c r="KI9" s="73"/>
      <c r="KJ9" s="73"/>
      <c r="KK9" s="73"/>
      <c r="KL9" s="73"/>
      <c r="KM9" s="73"/>
      <c r="KN9" s="73"/>
      <c r="KO9" s="73"/>
      <c r="KP9" s="73"/>
      <c r="KQ9" s="73"/>
      <c r="KR9" s="73"/>
      <c r="KS9" s="73"/>
      <c r="KT9" s="73"/>
      <c r="KU9" s="73"/>
      <c r="KV9" s="73"/>
      <c r="KW9" s="73"/>
      <c r="KX9" s="73"/>
      <c r="KY9" s="73"/>
      <c r="KZ9" s="73"/>
      <c r="LA9" s="73"/>
      <c r="LB9" s="73"/>
      <c r="LC9" s="73"/>
      <c r="LD9" s="73"/>
      <c r="LE9" s="73"/>
      <c r="LF9" s="73"/>
      <c r="LG9" s="73"/>
      <c r="LH9" s="73"/>
      <c r="LI9" s="73"/>
      <c r="LJ9" s="73"/>
      <c r="LK9" s="73"/>
      <c r="LL9" s="73"/>
      <c r="LM9" s="73"/>
      <c r="LN9" s="73"/>
      <c r="LO9" s="73" t="s">
        <v>18</v>
      </c>
      <c r="LP9" s="73"/>
      <c r="LQ9" s="73"/>
      <c r="LR9" s="73"/>
      <c r="LS9" s="73"/>
      <c r="LT9" s="73"/>
      <c r="LU9" s="73"/>
      <c r="LV9" s="73"/>
      <c r="LW9" s="73"/>
      <c r="LX9" s="73"/>
      <c r="LY9" s="73"/>
      <c r="LZ9" s="73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3"/>
      <c r="NI9" s="79" t="s">
        <v>19</v>
      </c>
      <c r="NJ9" s="80"/>
      <c r="NK9" s="81" t="s">
        <v>20</v>
      </c>
      <c r="NL9" s="81"/>
      <c r="NM9" s="81"/>
      <c r="NN9" s="81"/>
      <c r="NO9" s="81"/>
      <c r="NP9" s="81"/>
      <c r="NQ9" s="81"/>
      <c r="NR9" s="81"/>
      <c r="NS9" s="81"/>
      <c r="NT9" s="81"/>
      <c r="NU9" s="81"/>
      <c r="NV9" s="82"/>
    </row>
    <row r="10" spans="1:387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07" t="str">
        <f>データ!P7</f>
        <v>該当数値なし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110">
        <f>データ!Q7</f>
        <v>4112</v>
      </c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2"/>
      <c r="DU10" s="87">
        <f>データ!R7</f>
        <v>130</v>
      </c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6" t="str">
        <f>データ!V7</f>
        <v>有</v>
      </c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86"/>
      <c r="JT10" s="86"/>
      <c r="JU10" s="86"/>
      <c r="JV10" s="88">
        <f>データ!W7</f>
        <v>75.400000000000006</v>
      </c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6" t="str">
        <f>データ!X7</f>
        <v>有</v>
      </c>
      <c r="LP10" s="86"/>
      <c r="LQ10" s="86"/>
      <c r="LR10" s="86"/>
      <c r="LS10" s="86"/>
      <c r="LT10" s="86"/>
      <c r="LU10" s="86"/>
      <c r="LV10" s="86"/>
      <c r="LW10" s="86"/>
      <c r="LX10" s="86"/>
      <c r="LY10" s="86"/>
      <c r="LZ10" s="86"/>
      <c r="MA10" s="86"/>
      <c r="MB10" s="86"/>
      <c r="MC10" s="86"/>
      <c r="MD10" s="86"/>
      <c r="ME10" s="86"/>
      <c r="MF10" s="86"/>
      <c r="MG10" s="86"/>
      <c r="MH10" s="86"/>
      <c r="MI10" s="86"/>
      <c r="MJ10" s="86"/>
      <c r="MK10" s="86"/>
      <c r="ML10" s="86"/>
      <c r="MM10" s="86"/>
      <c r="MN10" s="86"/>
      <c r="MO10" s="86"/>
      <c r="MP10" s="86"/>
      <c r="MQ10" s="86"/>
      <c r="MR10" s="86"/>
      <c r="MS10" s="86"/>
      <c r="MT10" s="86"/>
      <c r="MU10" s="86"/>
      <c r="MV10" s="86"/>
      <c r="MW10" s="86"/>
      <c r="MX10" s="86"/>
      <c r="MY10" s="86"/>
      <c r="MZ10" s="86"/>
      <c r="NA10" s="86"/>
      <c r="NB10" s="86"/>
      <c r="NC10" s="86"/>
      <c r="ND10" s="86"/>
      <c r="NE10" s="86"/>
      <c r="NF10" s="86"/>
      <c r="NG10" s="86"/>
      <c r="NH10" s="2"/>
      <c r="NI10" s="91" t="s">
        <v>21</v>
      </c>
      <c r="NJ10" s="92"/>
      <c r="NK10" s="93" t="s">
        <v>22</v>
      </c>
      <c r="NL10" s="93"/>
      <c r="NM10" s="93"/>
      <c r="NN10" s="93"/>
      <c r="NO10" s="93"/>
      <c r="NP10" s="93"/>
      <c r="NQ10" s="93"/>
      <c r="NR10" s="93"/>
      <c r="NS10" s="93"/>
      <c r="NT10" s="93"/>
      <c r="NU10" s="93"/>
      <c r="NV10" s="94"/>
    </row>
    <row r="11" spans="1:387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5" t="s">
        <v>23</v>
      </c>
      <c r="NJ11" s="95"/>
      <c r="NK11" s="95"/>
      <c r="NL11" s="95"/>
      <c r="NM11" s="95"/>
      <c r="NN11" s="95"/>
      <c r="NO11" s="95"/>
      <c r="NP11" s="95"/>
      <c r="NQ11" s="95"/>
      <c r="NR11" s="95"/>
      <c r="NS11" s="95"/>
      <c r="NT11" s="95"/>
      <c r="NU11" s="95"/>
      <c r="NV11" s="95"/>
      <c r="NW11" s="95"/>
    </row>
    <row r="12" spans="1:387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5"/>
      <c r="NJ12" s="95"/>
      <c r="NK12" s="95"/>
      <c r="NL12" s="95"/>
      <c r="NM12" s="95"/>
      <c r="NN12" s="95"/>
      <c r="NO12" s="95"/>
      <c r="NP12" s="95"/>
      <c r="NQ12" s="95"/>
      <c r="NR12" s="95"/>
      <c r="NS12" s="95"/>
      <c r="NT12" s="95"/>
      <c r="NU12" s="95"/>
      <c r="NV12" s="95"/>
      <c r="NW12" s="95"/>
    </row>
    <row r="13" spans="1:387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6"/>
      <c r="NJ13" s="96"/>
      <c r="NK13" s="96"/>
      <c r="NL13" s="96"/>
      <c r="NM13" s="96"/>
      <c r="NN13" s="96"/>
      <c r="NO13" s="96"/>
      <c r="NP13" s="96"/>
      <c r="NQ13" s="96"/>
      <c r="NR13" s="96"/>
      <c r="NS13" s="96"/>
      <c r="NT13" s="96"/>
      <c r="NU13" s="96"/>
      <c r="NV13" s="96"/>
      <c r="NW13" s="96"/>
    </row>
    <row r="14" spans="1:387" ht="13.5" customHeight="1" x14ac:dyDescent="0.2">
      <c r="A14" s="4"/>
      <c r="B14" s="5"/>
      <c r="C14" s="6"/>
      <c r="D14" s="6"/>
      <c r="E14" s="6"/>
      <c r="F14" s="6"/>
      <c r="G14" s="6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6"/>
      <c r="JO14" s="6"/>
      <c r="JP14" s="6"/>
      <c r="JQ14" s="6"/>
      <c r="JR14" s="6"/>
      <c r="JS14" s="6"/>
      <c r="JT14" s="99" t="s">
        <v>25</v>
      </c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97"/>
      <c r="MX14" s="97"/>
      <c r="MY14" s="97"/>
      <c r="MZ14" s="97"/>
      <c r="NA14" s="97"/>
      <c r="NB14" s="97"/>
      <c r="NC14" s="97"/>
      <c r="ND14" s="97"/>
      <c r="NE14" s="97"/>
      <c r="NF14" s="97"/>
      <c r="NG14" s="100"/>
      <c r="NH14" s="2"/>
      <c r="NI14" s="103" t="s">
        <v>26</v>
      </c>
      <c r="NJ14" s="104"/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5"/>
    </row>
    <row r="15" spans="1:387" ht="13.5" customHeight="1" x14ac:dyDescent="0.2">
      <c r="A15" s="2"/>
      <c r="B15" s="7"/>
      <c r="C15" s="8"/>
      <c r="D15" s="8"/>
      <c r="E15" s="8"/>
      <c r="F15" s="8"/>
      <c r="G15" s="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8"/>
      <c r="JO15" s="8"/>
      <c r="JP15" s="8"/>
      <c r="JQ15" s="8"/>
      <c r="JR15" s="8"/>
      <c r="JS15" s="8"/>
      <c r="JT15" s="101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98"/>
      <c r="MX15" s="98"/>
      <c r="MY15" s="98"/>
      <c r="MZ15" s="98"/>
      <c r="NA15" s="98"/>
      <c r="NB15" s="98"/>
      <c r="NC15" s="98"/>
      <c r="ND15" s="98"/>
      <c r="NE15" s="98"/>
      <c r="NF15" s="98"/>
      <c r="NG15" s="102"/>
      <c r="NH15" s="2"/>
      <c r="NI15" s="139" t="s">
        <v>145</v>
      </c>
      <c r="NJ15" s="140"/>
      <c r="NK15" s="140"/>
      <c r="NL15" s="140"/>
      <c r="NM15" s="140"/>
      <c r="NN15" s="140"/>
      <c r="NO15" s="140"/>
      <c r="NP15" s="140"/>
      <c r="NQ15" s="140"/>
      <c r="NR15" s="140"/>
      <c r="NS15" s="140"/>
      <c r="NT15" s="140"/>
      <c r="NU15" s="140"/>
      <c r="NV15" s="140"/>
      <c r="NW15" s="141"/>
    </row>
    <row r="16" spans="1:387" ht="13.5" customHeight="1" x14ac:dyDescent="0.2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39"/>
      <c r="NJ16" s="140"/>
      <c r="NK16" s="140"/>
      <c r="NL16" s="140"/>
      <c r="NM16" s="140"/>
      <c r="NN16" s="140"/>
      <c r="NO16" s="140"/>
      <c r="NP16" s="140"/>
      <c r="NQ16" s="140"/>
      <c r="NR16" s="140"/>
      <c r="NS16" s="140"/>
      <c r="NT16" s="140"/>
      <c r="NU16" s="140"/>
      <c r="NV16" s="140"/>
      <c r="NW16" s="141"/>
    </row>
    <row r="17" spans="1:387" ht="13.5" customHeight="1" x14ac:dyDescent="0.2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39"/>
      <c r="NJ17" s="140"/>
      <c r="NK17" s="140"/>
      <c r="NL17" s="140"/>
      <c r="NM17" s="140"/>
      <c r="NN17" s="140"/>
      <c r="NO17" s="140"/>
      <c r="NP17" s="140"/>
      <c r="NQ17" s="140"/>
      <c r="NR17" s="140"/>
      <c r="NS17" s="140"/>
      <c r="NT17" s="140"/>
      <c r="NU17" s="140"/>
      <c r="NV17" s="140"/>
      <c r="NW17" s="141"/>
    </row>
    <row r="18" spans="1:387" ht="13.5" customHeight="1" x14ac:dyDescent="0.2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39"/>
      <c r="NJ18" s="140"/>
      <c r="NK18" s="140"/>
      <c r="NL18" s="140"/>
      <c r="NM18" s="140"/>
      <c r="NN18" s="140"/>
      <c r="NO18" s="140"/>
      <c r="NP18" s="140"/>
      <c r="NQ18" s="140"/>
      <c r="NR18" s="140"/>
      <c r="NS18" s="140"/>
      <c r="NT18" s="140"/>
      <c r="NU18" s="140"/>
      <c r="NV18" s="140"/>
      <c r="NW18" s="141"/>
    </row>
    <row r="19" spans="1:387" ht="13.5" customHeight="1" x14ac:dyDescent="0.2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39"/>
      <c r="NJ19" s="140"/>
      <c r="NK19" s="140"/>
      <c r="NL19" s="140"/>
      <c r="NM19" s="140"/>
      <c r="NN19" s="140"/>
      <c r="NO19" s="140"/>
      <c r="NP19" s="140"/>
      <c r="NQ19" s="140"/>
      <c r="NR19" s="140"/>
      <c r="NS19" s="140"/>
      <c r="NT19" s="140"/>
      <c r="NU19" s="140"/>
      <c r="NV19" s="140"/>
      <c r="NW19" s="141"/>
    </row>
    <row r="20" spans="1:387" ht="13.5" customHeight="1" x14ac:dyDescent="0.2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39"/>
      <c r="NJ20" s="140"/>
      <c r="NK20" s="140"/>
      <c r="NL20" s="140"/>
      <c r="NM20" s="140"/>
      <c r="NN20" s="140"/>
      <c r="NO20" s="140"/>
      <c r="NP20" s="140"/>
      <c r="NQ20" s="140"/>
      <c r="NR20" s="140"/>
      <c r="NS20" s="140"/>
      <c r="NT20" s="140"/>
      <c r="NU20" s="140"/>
      <c r="NV20" s="140"/>
      <c r="NW20" s="141"/>
    </row>
    <row r="21" spans="1:387" ht="13.5" customHeight="1" x14ac:dyDescent="0.2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39"/>
      <c r="NJ21" s="140"/>
      <c r="NK21" s="140"/>
      <c r="NL21" s="140"/>
      <c r="NM21" s="140"/>
      <c r="NN21" s="140"/>
      <c r="NO21" s="140"/>
      <c r="NP21" s="140"/>
      <c r="NQ21" s="140"/>
      <c r="NR21" s="140"/>
      <c r="NS21" s="140"/>
      <c r="NT21" s="140"/>
      <c r="NU21" s="140"/>
      <c r="NV21" s="140"/>
      <c r="NW21" s="141"/>
    </row>
    <row r="22" spans="1:387" ht="13.5" customHeight="1" x14ac:dyDescent="0.2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39"/>
      <c r="NJ22" s="140"/>
      <c r="NK22" s="140"/>
      <c r="NL22" s="140"/>
      <c r="NM22" s="140"/>
      <c r="NN22" s="140"/>
      <c r="NO22" s="140"/>
      <c r="NP22" s="140"/>
      <c r="NQ22" s="140"/>
      <c r="NR22" s="140"/>
      <c r="NS22" s="140"/>
      <c r="NT22" s="140"/>
      <c r="NU22" s="140"/>
      <c r="NV22" s="140"/>
      <c r="NW22" s="141"/>
    </row>
    <row r="23" spans="1:387" ht="13.5" customHeight="1" x14ac:dyDescent="0.2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39"/>
      <c r="NJ23" s="140"/>
      <c r="NK23" s="140"/>
      <c r="NL23" s="140"/>
      <c r="NM23" s="140"/>
      <c r="NN23" s="140"/>
      <c r="NO23" s="140"/>
      <c r="NP23" s="140"/>
      <c r="NQ23" s="140"/>
      <c r="NR23" s="140"/>
      <c r="NS23" s="140"/>
      <c r="NT23" s="140"/>
      <c r="NU23" s="140"/>
      <c r="NV23" s="140"/>
      <c r="NW23" s="141"/>
    </row>
    <row r="24" spans="1:387" ht="13.5" customHeight="1" x14ac:dyDescent="0.2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39"/>
      <c r="NJ24" s="140"/>
      <c r="NK24" s="140"/>
      <c r="NL24" s="140"/>
      <c r="NM24" s="140"/>
      <c r="NN24" s="140"/>
      <c r="NO24" s="140"/>
      <c r="NP24" s="140"/>
      <c r="NQ24" s="140"/>
      <c r="NR24" s="140"/>
      <c r="NS24" s="140"/>
      <c r="NT24" s="140"/>
      <c r="NU24" s="140"/>
      <c r="NV24" s="140"/>
      <c r="NW24" s="141"/>
    </row>
    <row r="25" spans="1:387" ht="13.5" customHeight="1" x14ac:dyDescent="0.2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39"/>
      <c r="NJ25" s="140"/>
      <c r="NK25" s="140"/>
      <c r="NL25" s="140"/>
      <c r="NM25" s="140"/>
      <c r="NN25" s="140"/>
      <c r="NO25" s="140"/>
      <c r="NP25" s="140"/>
      <c r="NQ25" s="140"/>
      <c r="NR25" s="140"/>
      <c r="NS25" s="140"/>
      <c r="NT25" s="140"/>
      <c r="NU25" s="140"/>
      <c r="NV25" s="140"/>
      <c r="NW25" s="141"/>
    </row>
    <row r="26" spans="1:387" ht="13.5" customHeight="1" x14ac:dyDescent="0.2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39"/>
      <c r="NJ26" s="140"/>
      <c r="NK26" s="140"/>
      <c r="NL26" s="140"/>
      <c r="NM26" s="140"/>
      <c r="NN26" s="140"/>
      <c r="NO26" s="140"/>
      <c r="NP26" s="140"/>
      <c r="NQ26" s="140"/>
      <c r="NR26" s="140"/>
      <c r="NS26" s="140"/>
      <c r="NT26" s="140"/>
      <c r="NU26" s="140"/>
      <c r="NV26" s="140"/>
      <c r="NW26" s="141"/>
    </row>
    <row r="27" spans="1:387" ht="13.5" customHeight="1" x14ac:dyDescent="0.2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39"/>
      <c r="NJ27" s="140"/>
      <c r="NK27" s="140"/>
      <c r="NL27" s="140"/>
      <c r="NM27" s="140"/>
      <c r="NN27" s="140"/>
      <c r="NO27" s="140"/>
      <c r="NP27" s="140"/>
      <c r="NQ27" s="140"/>
      <c r="NR27" s="140"/>
      <c r="NS27" s="140"/>
      <c r="NT27" s="140"/>
      <c r="NU27" s="140"/>
      <c r="NV27" s="140"/>
      <c r="NW27" s="141"/>
    </row>
    <row r="28" spans="1:387" ht="13.5" customHeight="1" x14ac:dyDescent="0.2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39"/>
      <c r="NJ28" s="140"/>
      <c r="NK28" s="140"/>
      <c r="NL28" s="140"/>
      <c r="NM28" s="140"/>
      <c r="NN28" s="140"/>
      <c r="NO28" s="140"/>
      <c r="NP28" s="140"/>
      <c r="NQ28" s="140"/>
      <c r="NR28" s="140"/>
      <c r="NS28" s="140"/>
      <c r="NT28" s="140"/>
      <c r="NU28" s="140"/>
      <c r="NV28" s="140"/>
      <c r="NW28" s="141"/>
    </row>
    <row r="29" spans="1:387" ht="13.5" customHeight="1" x14ac:dyDescent="0.2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39"/>
      <c r="NJ29" s="140"/>
      <c r="NK29" s="140"/>
      <c r="NL29" s="140"/>
      <c r="NM29" s="140"/>
      <c r="NN29" s="140"/>
      <c r="NO29" s="140"/>
      <c r="NP29" s="140"/>
      <c r="NQ29" s="140"/>
      <c r="NR29" s="140"/>
      <c r="NS29" s="140"/>
      <c r="NT29" s="140"/>
      <c r="NU29" s="140"/>
      <c r="NV29" s="140"/>
      <c r="NW29" s="141"/>
    </row>
    <row r="30" spans="1:387" ht="13.5" customHeight="1" x14ac:dyDescent="0.2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06" t="str">
        <f>データ!$B$11</f>
        <v>H29</v>
      </c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 t="str">
        <f>データ!$C$11</f>
        <v>H30</v>
      </c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 t="str">
        <f>データ!$D$11</f>
        <v>R01</v>
      </c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 t="str">
        <f>データ!$E$11</f>
        <v>R02</v>
      </c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 t="str">
        <f>データ!$F$11</f>
        <v>R03</v>
      </c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06" t="str">
        <f>データ!$B$11</f>
        <v>H29</v>
      </c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 t="str">
        <f>データ!$C$11</f>
        <v>H30</v>
      </c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 t="str">
        <f>データ!$D$11</f>
        <v>R01</v>
      </c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 t="str">
        <f>データ!$E$11</f>
        <v>R02</v>
      </c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 t="str">
        <f>データ!$F$11</f>
        <v>R03</v>
      </c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06" t="str">
        <f>データ!$B$11</f>
        <v>H29</v>
      </c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 t="str">
        <f>データ!$C$11</f>
        <v>H30</v>
      </c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 t="str">
        <f>データ!$D$11</f>
        <v>R01</v>
      </c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 t="str">
        <f>データ!$E$11</f>
        <v>R02</v>
      </c>
      <c r="IK30" s="106"/>
      <c r="IL30" s="106"/>
      <c r="IM30" s="106"/>
      <c r="IN30" s="106"/>
      <c r="IO30" s="106"/>
      <c r="IP30" s="106"/>
      <c r="IQ30" s="106"/>
      <c r="IR30" s="106"/>
      <c r="IS30" s="106"/>
      <c r="IT30" s="106"/>
      <c r="IU30" s="106"/>
      <c r="IV30" s="106"/>
      <c r="IW30" s="106"/>
      <c r="IX30" s="106" t="str">
        <f>データ!$F$11</f>
        <v>R03</v>
      </c>
      <c r="IY30" s="106"/>
      <c r="IZ30" s="106"/>
      <c r="JA30" s="106"/>
      <c r="JB30" s="106"/>
      <c r="JC30" s="106"/>
      <c r="JD30" s="106"/>
      <c r="JE30" s="106"/>
      <c r="JF30" s="106"/>
      <c r="JG30" s="106"/>
      <c r="JH30" s="106"/>
      <c r="JI30" s="106"/>
      <c r="JJ30" s="106"/>
      <c r="JK30" s="106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42"/>
      <c r="NJ30" s="143"/>
      <c r="NK30" s="143"/>
      <c r="NL30" s="143"/>
      <c r="NM30" s="143"/>
      <c r="NN30" s="143"/>
      <c r="NO30" s="143"/>
      <c r="NP30" s="143"/>
      <c r="NQ30" s="143"/>
      <c r="NR30" s="143"/>
      <c r="NS30" s="143"/>
      <c r="NT30" s="143"/>
      <c r="NU30" s="143"/>
      <c r="NV30" s="143"/>
      <c r="NW30" s="144"/>
    </row>
    <row r="31" spans="1:387" ht="13.5" customHeight="1" x14ac:dyDescent="0.2">
      <c r="A31" s="2"/>
      <c r="B31" s="9"/>
      <c r="C31" s="2"/>
      <c r="D31" s="2"/>
      <c r="E31" s="2"/>
      <c r="F31" s="2"/>
      <c r="I31" s="114" t="s">
        <v>27</v>
      </c>
      <c r="J31" s="114"/>
      <c r="K31" s="114"/>
      <c r="L31" s="114"/>
      <c r="M31" s="114"/>
      <c r="N31" s="114"/>
      <c r="O31" s="114"/>
      <c r="P31" s="114"/>
      <c r="Q31" s="114"/>
      <c r="R31" s="115">
        <f>データ!Y7</f>
        <v>78.5</v>
      </c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>
        <f>データ!Z7</f>
        <v>70.900000000000006</v>
      </c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>
        <f>データ!AA7</f>
        <v>88.6</v>
      </c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>
        <f>データ!AB7</f>
        <v>15.3</v>
      </c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>
        <f>データ!AC7</f>
        <v>90.9</v>
      </c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4" t="s">
        <v>27</v>
      </c>
      <c r="CX31" s="114"/>
      <c r="CY31" s="114"/>
      <c r="CZ31" s="114"/>
      <c r="DA31" s="114"/>
      <c r="DB31" s="114"/>
      <c r="DC31" s="114"/>
      <c r="DD31" s="114"/>
      <c r="DE31" s="114"/>
      <c r="DF31" s="115">
        <f>データ!AJ7</f>
        <v>2.1</v>
      </c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>
        <f>データ!AK7</f>
        <v>1</v>
      </c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>
        <f>データ!AL7</f>
        <v>0.3</v>
      </c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>
        <f>データ!AM7</f>
        <v>25.1</v>
      </c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>
        <f>データ!AN7</f>
        <v>7</v>
      </c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4" t="s">
        <v>27</v>
      </c>
      <c r="GL31" s="114"/>
      <c r="GM31" s="114"/>
      <c r="GN31" s="114"/>
      <c r="GO31" s="114"/>
      <c r="GP31" s="114"/>
      <c r="GQ31" s="114"/>
      <c r="GR31" s="114"/>
      <c r="GS31" s="114"/>
      <c r="GT31" s="113">
        <f>データ!AU7</f>
        <v>1301</v>
      </c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>
        <f>データ!AV7</f>
        <v>833</v>
      </c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>
        <f>データ!AW7</f>
        <v>70</v>
      </c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>
        <f>データ!AX7</f>
        <v>737710</v>
      </c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  <c r="IW31" s="113"/>
      <c r="IX31" s="113">
        <f>データ!AY7</f>
        <v>29</v>
      </c>
      <c r="IY31" s="113"/>
      <c r="IZ31" s="113"/>
      <c r="JA31" s="113"/>
      <c r="JB31" s="113"/>
      <c r="JC31" s="113"/>
      <c r="JD31" s="113"/>
      <c r="JE31" s="113"/>
      <c r="JF31" s="113"/>
      <c r="JG31" s="113"/>
      <c r="JH31" s="113"/>
      <c r="JI31" s="113"/>
      <c r="JJ31" s="113"/>
      <c r="JK31" s="113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3" t="s">
        <v>28</v>
      </c>
      <c r="NJ31" s="104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5"/>
    </row>
    <row r="32" spans="1:387" ht="13.5" customHeight="1" x14ac:dyDescent="0.2">
      <c r="A32" s="2"/>
      <c r="B32" s="9"/>
      <c r="C32" s="2"/>
      <c r="D32" s="2"/>
      <c r="E32" s="2"/>
      <c r="F32" s="2"/>
      <c r="G32" s="2"/>
      <c r="H32" s="2"/>
      <c r="I32" s="114" t="s">
        <v>29</v>
      </c>
      <c r="J32" s="114"/>
      <c r="K32" s="114"/>
      <c r="L32" s="114"/>
      <c r="M32" s="114"/>
      <c r="N32" s="114"/>
      <c r="O32" s="114"/>
      <c r="P32" s="114"/>
      <c r="Q32" s="114"/>
      <c r="R32" s="115">
        <f>データ!AD7</f>
        <v>98.7</v>
      </c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>
        <f>データ!AE7</f>
        <v>100.3</v>
      </c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>
        <f>データ!AF7</f>
        <v>100.9</v>
      </c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>
        <f>データ!AG7</f>
        <v>83.9</v>
      </c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>
        <f>データ!AH7</f>
        <v>77.2</v>
      </c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4" t="s">
        <v>29</v>
      </c>
      <c r="CX32" s="114"/>
      <c r="CY32" s="114"/>
      <c r="CZ32" s="114"/>
      <c r="DA32" s="114"/>
      <c r="DB32" s="114"/>
      <c r="DC32" s="114"/>
      <c r="DD32" s="114"/>
      <c r="DE32" s="114"/>
      <c r="DF32" s="115">
        <f>データ!AO7</f>
        <v>28.3</v>
      </c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>
        <f>データ!AP7</f>
        <v>24.2</v>
      </c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>
        <f>データ!AQ7</f>
        <v>30.1</v>
      </c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>
        <f>データ!AR7</f>
        <v>39.9</v>
      </c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>
        <f>データ!AS7</f>
        <v>21.4</v>
      </c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4" t="s">
        <v>29</v>
      </c>
      <c r="GL32" s="114"/>
      <c r="GM32" s="114"/>
      <c r="GN32" s="114"/>
      <c r="GO32" s="114"/>
      <c r="GP32" s="114"/>
      <c r="GQ32" s="114"/>
      <c r="GR32" s="114"/>
      <c r="GS32" s="114"/>
      <c r="GT32" s="113">
        <f>データ!AZ7</f>
        <v>3241</v>
      </c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>
        <f>データ!BA7</f>
        <v>3438</v>
      </c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>
        <f>データ!BB7</f>
        <v>4380</v>
      </c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>
        <f>データ!BC7</f>
        <v>16253</v>
      </c>
      <c r="IK32" s="113"/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  <c r="IV32" s="113"/>
      <c r="IW32" s="113"/>
      <c r="IX32" s="113">
        <f>データ!BD7</f>
        <v>12164</v>
      </c>
      <c r="IY32" s="113"/>
      <c r="IZ32" s="113"/>
      <c r="JA32" s="113"/>
      <c r="JB32" s="113"/>
      <c r="JC32" s="113"/>
      <c r="JD32" s="113"/>
      <c r="JE32" s="113"/>
      <c r="JF32" s="113"/>
      <c r="JG32" s="113"/>
      <c r="JH32" s="113"/>
      <c r="JI32" s="113"/>
      <c r="JJ32" s="113"/>
      <c r="JK32" s="113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16" t="s">
        <v>146</v>
      </c>
      <c r="NJ32" s="117"/>
      <c r="NK32" s="117"/>
      <c r="NL32" s="117"/>
      <c r="NM32" s="117"/>
      <c r="NN32" s="117"/>
      <c r="NO32" s="117"/>
      <c r="NP32" s="117"/>
      <c r="NQ32" s="117"/>
      <c r="NR32" s="117"/>
      <c r="NS32" s="117"/>
      <c r="NT32" s="117"/>
      <c r="NU32" s="117"/>
      <c r="NV32" s="117"/>
      <c r="NW32" s="118"/>
    </row>
    <row r="33" spans="1:387" ht="13.5" customHeight="1" x14ac:dyDescent="0.2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16"/>
      <c r="NJ33" s="117"/>
      <c r="NK33" s="117"/>
      <c r="NL33" s="117"/>
      <c r="NM33" s="117"/>
      <c r="NN33" s="117"/>
      <c r="NO33" s="117"/>
      <c r="NP33" s="117"/>
      <c r="NQ33" s="117"/>
      <c r="NR33" s="117"/>
      <c r="NS33" s="117"/>
      <c r="NT33" s="117"/>
      <c r="NU33" s="117"/>
      <c r="NV33" s="117"/>
      <c r="NW33" s="118"/>
    </row>
    <row r="34" spans="1:387" ht="13.5" customHeight="1" x14ac:dyDescent="0.2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16"/>
      <c r="NJ34" s="117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8"/>
    </row>
    <row r="35" spans="1:387" ht="13.5" customHeight="1" x14ac:dyDescent="0.2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16"/>
      <c r="NJ35" s="117"/>
      <c r="NK35" s="117"/>
      <c r="NL35" s="117"/>
      <c r="NM35" s="117"/>
      <c r="NN35" s="117"/>
      <c r="NO35" s="117"/>
      <c r="NP35" s="117"/>
      <c r="NQ35" s="117"/>
      <c r="NR35" s="117"/>
      <c r="NS35" s="117"/>
      <c r="NT35" s="117"/>
      <c r="NU35" s="117"/>
      <c r="NV35" s="117"/>
      <c r="NW35" s="118"/>
    </row>
    <row r="36" spans="1:387" ht="13.5" customHeight="1" x14ac:dyDescent="0.2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16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8"/>
    </row>
    <row r="37" spans="1:387" ht="13.5" customHeight="1" x14ac:dyDescent="0.2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16"/>
      <c r="NJ37" s="117"/>
      <c r="NK37" s="117"/>
      <c r="NL37" s="117"/>
      <c r="NM37" s="117"/>
      <c r="NN37" s="117"/>
      <c r="NO37" s="117"/>
      <c r="NP37" s="117"/>
      <c r="NQ37" s="117"/>
      <c r="NR37" s="117"/>
      <c r="NS37" s="117"/>
      <c r="NT37" s="117"/>
      <c r="NU37" s="117"/>
      <c r="NV37" s="117"/>
      <c r="NW37" s="118"/>
    </row>
    <row r="38" spans="1:387" ht="13.5" customHeight="1" x14ac:dyDescent="0.2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16"/>
      <c r="NJ38" s="117"/>
      <c r="NK38" s="117"/>
      <c r="NL38" s="117"/>
      <c r="NM38" s="117"/>
      <c r="NN38" s="117"/>
      <c r="NO38" s="117"/>
      <c r="NP38" s="117"/>
      <c r="NQ38" s="117"/>
      <c r="NR38" s="117"/>
      <c r="NS38" s="117"/>
      <c r="NT38" s="117"/>
      <c r="NU38" s="117"/>
      <c r="NV38" s="117"/>
      <c r="NW38" s="118"/>
    </row>
    <row r="39" spans="1:387" ht="13.5" customHeight="1" x14ac:dyDescent="0.2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16"/>
      <c r="NJ39" s="117"/>
      <c r="NK39" s="117"/>
      <c r="NL39" s="117"/>
      <c r="NM39" s="117"/>
      <c r="NN39" s="117"/>
      <c r="NO39" s="117"/>
      <c r="NP39" s="117"/>
      <c r="NQ39" s="117"/>
      <c r="NR39" s="117"/>
      <c r="NS39" s="117"/>
      <c r="NT39" s="117"/>
      <c r="NU39" s="117"/>
      <c r="NV39" s="117"/>
      <c r="NW39" s="118"/>
    </row>
    <row r="40" spans="1:387" ht="13.5" customHeight="1" x14ac:dyDescent="0.2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16"/>
      <c r="NJ40" s="117"/>
      <c r="NK40" s="117"/>
      <c r="NL40" s="117"/>
      <c r="NM40" s="117"/>
      <c r="NN40" s="117"/>
      <c r="NO40" s="117"/>
      <c r="NP40" s="117"/>
      <c r="NQ40" s="117"/>
      <c r="NR40" s="117"/>
      <c r="NS40" s="117"/>
      <c r="NT40" s="117"/>
      <c r="NU40" s="117"/>
      <c r="NV40" s="117"/>
      <c r="NW40" s="118"/>
    </row>
    <row r="41" spans="1:387" ht="13.5" customHeight="1" x14ac:dyDescent="0.2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16"/>
      <c r="NJ41" s="117"/>
      <c r="NK41" s="117"/>
      <c r="NL41" s="117"/>
      <c r="NM41" s="117"/>
      <c r="NN41" s="117"/>
      <c r="NO41" s="117"/>
      <c r="NP41" s="117"/>
      <c r="NQ41" s="117"/>
      <c r="NR41" s="117"/>
      <c r="NS41" s="117"/>
      <c r="NT41" s="117"/>
      <c r="NU41" s="117"/>
      <c r="NV41" s="117"/>
      <c r="NW41" s="118"/>
    </row>
    <row r="42" spans="1:387" ht="13.5" customHeight="1" x14ac:dyDescent="0.2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16"/>
      <c r="NJ42" s="117"/>
      <c r="NK42" s="117"/>
      <c r="NL42" s="117"/>
      <c r="NM42" s="117"/>
      <c r="NN42" s="117"/>
      <c r="NO42" s="117"/>
      <c r="NP42" s="117"/>
      <c r="NQ42" s="117"/>
      <c r="NR42" s="117"/>
      <c r="NS42" s="117"/>
      <c r="NT42" s="117"/>
      <c r="NU42" s="117"/>
      <c r="NV42" s="117"/>
      <c r="NW42" s="118"/>
    </row>
    <row r="43" spans="1:387" ht="13.5" customHeight="1" x14ac:dyDescent="0.2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16"/>
      <c r="NJ43" s="117"/>
      <c r="NK43" s="117"/>
      <c r="NL43" s="117"/>
      <c r="NM43" s="117"/>
      <c r="NN43" s="117"/>
      <c r="NO43" s="117"/>
      <c r="NP43" s="117"/>
      <c r="NQ43" s="117"/>
      <c r="NR43" s="117"/>
      <c r="NS43" s="117"/>
      <c r="NT43" s="117"/>
      <c r="NU43" s="117"/>
      <c r="NV43" s="117"/>
      <c r="NW43" s="118"/>
    </row>
    <row r="44" spans="1:387" ht="13.5" customHeight="1" x14ac:dyDescent="0.2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16"/>
      <c r="NJ44" s="117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8"/>
    </row>
    <row r="45" spans="1:387" ht="13.5" customHeight="1" x14ac:dyDescent="0.2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16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8"/>
    </row>
    <row r="46" spans="1:387" ht="13.5" customHeight="1" x14ac:dyDescent="0.2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16"/>
      <c r="NJ46" s="117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8"/>
    </row>
    <row r="47" spans="1:387" ht="13.5" customHeight="1" x14ac:dyDescent="0.2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19"/>
      <c r="NJ47" s="120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1"/>
    </row>
    <row r="48" spans="1:387" ht="13.5" customHeight="1" x14ac:dyDescent="0.2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3" t="s">
        <v>30</v>
      </c>
      <c r="NJ48" s="104"/>
      <c r="NK48" s="104"/>
      <c r="NL48" s="104"/>
      <c r="NM48" s="104"/>
      <c r="NN48" s="104"/>
      <c r="NO48" s="104"/>
      <c r="NP48" s="104"/>
      <c r="NQ48" s="104"/>
      <c r="NR48" s="104"/>
      <c r="NS48" s="104"/>
      <c r="NT48" s="104"/>
      <c r="NU48" s="104"/>
      <c r="NV48" s="104"/>
      <c r="NW48" s="105"/>
    </row>
    <row r="49" spans="1:387" ht="13.5" customHeight="1" x14ac:dyDescent="0.2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16" t="s">
        <v>147</v>
      </c>
      <c r="NJ49" s="117"/>
      <c r="NK49" s="117"/>
      <c r="NL49" s="117"/>
      <c r="NM49" s="117"/>
      <c r="NN49" s="117"/>
      <c r="NO49" s="117"/>
      <c r="NP49" s="117"/>
      <c r="NQ49" s="117"/>
      <c r="NR49" s="117"/>
      <c r="NS49" s="117"/>
      <c r="NT49" s="117"/>
      <c r="NU49" s="117"/>
      <c r="NV49" s="117"/>
      <c r="NW49" s="118"/>
    </row>
    <row r="50" spans="1:387" ht="13.5" customHeight="1" x14ac:dyDescent="0.2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16"/>
      <c r="NJ50" s="117"/>
      <c r="NK50" s="117"/>
      <c r="NL50" s="117"/>
      <c r="NM50" s="117"/>
      <c r="NN50" s="117"/>
      <c r="NO50" s="117"/>
      <c r="NP50" s="117"/>
      <c r="NQ50" s="117"/>
      <c r="NR50" s="117"/>
      <c r="NS50" s="117"/>
      <c r="NT50" s="117"/>
      <c r="NU50" s="117"/>
      <c r="NV50" s="117"/>
      <c r="NW50" s="118"/>
    </row>
    <row r="51" spans="1:387" ht="13.5" customHeight="1" x14ac:dyDescent="0.2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16"/>
      <c r="NJ51" s="117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8"/>
    </row>
    <row r="52" spans="1:387" ht="13.5" customHeight="1" x14ac:dyDescent="0.2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06" t="str">
        <f>データ!$B$11</f>
        <v>H29</v>
      </c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 t="str">
        <f>データ!$C$11</f>
        <v>H30</v>
      </c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 t="str">
        <f>データ!$D$11</f>
        <v>R01</v>
      </c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 t="str">
        <f>データ!$E$11</f>
        <v>R02</v>
      </c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 t="str">
        <f>データ!$F$11</f>
        <v>R03</v>
      </c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06" t="str">
        <f>データ!$B$11</f>
        <v>H29</v>
      </c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 t="str">
        <f>データ!$C$11</f>
        <v>H30</v>
      </c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 t="str">
        <f>データ!$D$11</f>
        <v>R01</v>
      </c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 t="str">
        <f>データ!$E$11</f>
        <v>R02</v>
      </c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 t="str">
        <f>データ!$F$11</f>
        <v>R03</v>
      </c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06" t="str">
        <f>データ!$B$11</f>
        <v>H29</v>
      </c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 t="str">
        <f>データ!$C$11</f>
        <v>H30</v>
      </c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 t="str">
        <f>データ!$D$11</f>
        <v>R01</v>
      </c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 t="str">
        <f>データ!$E$11</f>
        <v>R02</v>
      </c>
      <c r="IK52" s="106"/>
      <c r="IL52" s="106"/>
      <c r="IM52" s="106"/>
      <c r="IN52" s="106"/>
      <c r="IO52" s="106"/>
      <c r="IP52" s="106"/>
      <c r="IQ52" s="106"/>
      <c r="IR52" s="106"/>
      <c r="IS52" s="106"/>
      <c r="IT52" s="106"/>
      <c r="IU52" s="106"/>
      <c r="IV52" s="106"/>
      <c r="IW52" s="106"/>
      <c r="IX52" s="106" t="str">
        <f>データ!$F$11</f>
        <v>R03</v>
      </c>
      <c r="IY52" s="106"/>
      <c r="IZ52" s="106"/>
      <c r="JA52" s="106"/>
      <c r="JB52" s="106"/>
      <c r="JC52" s="106"/>
      <c r="JD52" s="106"/>
      <c r="JE52" s="106"/>
      <c r="JF52" s="106"/>
      <c r="JG52" s="106"/>
      <c r="JH52" s="106"/>
      <c r="JI52" s="106"/>
      <c r="JJ52" s="106"/>
      <c r="JK52" s="106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06" t="str">
        <f>データ!$B$11</f>
        <v>H29</v>
      </c>
      <c r="KI52" s="106"/>
      <c r="KJ52" s="106"/>
      <c r="KK52" s="106"/>
      <c r="KL52" s="106"/>
      <c r="KM52" s="106"/>
      <c r="KN52" s="106"/>
      <c r="KO52" s="106"/>
      <c r="KP52" s="106"/>
      <c r="KQ52" s="106"/>
      <c r="KR52" s="106"/>
      <c r="KS52" s="106"/>
      <c r="KT52" s="106"/>
      <c r="KU52" s="106"/>
      <c r="KV52" s="106" t="str">
        <f>データ!$C$11</f>
        <v>H30</v>
      </c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/>
      <c r="LI52" s="106"/>
      <c r="LJ52" s="106" t="str">
        <f>データ!$D$11</f>
        <v>R01</v>
      </c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 t="str">
        <f>データ!$E$11</f>
        <v>R02</v>
      </c>
      <c r="LY52" s="106"/>
      <c r="LZ52" s="106"/>
      <c r="MA52" s="106"/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 t="str">
        <f>データ!$F$11</f>
        <v>R03</v>
      </c>
      <c r="MM52" s="106"/>
      <c r="MN52" s="106"/>
      <c r="MO52" s="106"/>
      <c r="MP52" s="106"/>
      <c r="MQ52" s="106"/>
      <c r="MR52" s="106"/>
      <c r="MS52" s="106"/>
      <c r="MT52" s="106"/>
      <c r="MU52" s="106"/>
      <c r="MV52" s="106"/>
      <c r="MW52" s="106"/>
      <c r="MX52" s="106"/>
      <c r="MY52" s="106"/>
      <c r="MZ52" s="2"/>
      <c r="NA52" s="2"/>
      <c r="NB52" s="2"/>
      <c r="NC52" s="2"/>
      <c r="ND52" s="2"/>
      <c r="NE52" s="2"/>
      <c r="NF52" s="2"/>
      <c r="NG52" s="10"/>
      <c r="NH52" s="2"/>
      <c r="NI52" s="116"/>
      <c r="NJ52" s="117"/>
      <c r="NK52" s="117"/>
      <c r="NL52" s="117"/>
      <c r="NM52" s="117"/>
      <c r="NN52" s="117"/>
      <c r="NO52" s="117"/>
      <c r="NP52" s="117"/>
      <c r="NQ52" s="117"/>
      <c r="NR52" s="117"/>
      <c r="NS52" s="117"/>
      <c r="NT52" s="117"/>
      <c r="NU52" s="117"/>
      <c r="NV52" s="117"/>
      <c r="NW52" s="118"/>
    </row>
    <row r="53" spans="1:387" ht="13.5" customHeight="1" x14ac:dyDescent="0.2">
      <c r="A53" s="2"/>
      <c r="B53" s="9"/>
      <c r="C53" s="2"/>
      <c r="D53" s="2"/>
      <c r="E53" s="2"/>
      <c r="F53" s="2"/>
      <c r="I53" s="114" t="s">
        <v>27</v>
      </c>
      <c r="J53" s="114"/>
      <c r="K53" s="114"/>
      <c r="L53" s="114"/>
      <c r="M53" s="114"/>
      <c r="N53" s="114"/>
      <c r="O53" s="114"/>
      <c r="P53" s="114"/>
      <c r="Q53" s="114"/>
      <c r="R53" s="115">
        <f>データ!BF7</f>
        <v>23.6</v>
      </c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>
        <f>データ!BG7</f>
        <v>17</v>
      </c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>
        <f>データ!BH7</f>
        <v>18.399999999999999</v>
      </c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>
        <f>データ!BI7</f>
        <v>0.1</v>
      </c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>
        <f>データ!BJ7</f>
        <v>18.8</v>
      </c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4" t="s">
        <v>27</v>
      </c>
      <c r="CX53" s="114"/>
      <c r="CY53" s="114"/>
      <c r="CZ53" s="114"/>
      <c r="DA53" s="114"/>
      <c r="DB53" s="114"/>
      <c r="DC53" s="114"/>
      <c r="DD53" s="114"/>
      <c r="DE53" s="114"/>
      <c r="DF53" s="115">
        <f>データ!BQ7</f>
        <v>35.700000000000003</v>
      </c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>
        <f>データ!BR7</f>
        <v>38</v>
      </c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>
        <f>データ!BS7</f>
        <v>44.6</v>
      </c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>
        <f>データ!BT7</f>
        <v>369.9</v>
      </c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>
        <f>データ!BU7</f>
        <v>37.5</v>
      </c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4" t="s">
        <v>27</v>
      </c>
      <c r="GL53" s="114"/>
      <c r="GM53" s="114"/>
      <c r="GN53" s="114"/>
      <c r="GO53" s="114"/>
      <c r="GP53" s="114"/>
      <c r="GQ53" s="114"/>
      <c r="GR53" s="114"/>
      <c r="GS53" s="114"/>
      <c r="GT53" s="115">
        <f>データ!CB7</f>
        <v>1.4</v>
      </c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>
        <f>データ!CC7</f>
        <v>-6.6</v>
      </c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>
        <f>データ!CD7</f>
        <v>-11.5</v>
      </c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>
        <f>データ!CE7</f>
        <v>-729</v>
      </c>
      <c r="IK53" s="115"/>
      <c r="IL53" s="115"/>
      <c r="IM53" s="115"/>
      <c r="IN53" s="115"/>
      <c r="IO53" s="115"/>
      <c r="IP53" s="115"/>
      <c r="IQ53" s="115"/>
      <c r="IR53" s="115"/>
      <c r="IS53" s="115"/>
      <c r="IT53" s="115"/>
      <c r="IU53" s="115"/>
      <c r="IV53" s="115"/>
      <c r="IW53" s="115"/>
      <c r="IX53" s="115">
        <f>データ!CF7</f>
        <v>-33.5</v>
      </c>
      <c r="IY53" s="115"/>
      <c r="IZ53" s="115"/>
      <c r="JA53" s="115"/>
      <c r="JB53" s="115"/>
      <c r="JC53" s="115"/>
      <c r="JD53" s="115"/>
      <c r="JE53" s="115"/>
      <c r="JF53" s="115"/>
      <c r="JG53" s="115"/>
      <c r="JH53" s="115"/>
      <c r="JI53" s="115"/>
      <c r="JJ53" s="115"/>
      <c r="JK53" s="115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4" t="s">
        <v>27</v>
      </c>
      <c r="JZ53" s="114"/>
      <c r="KA53" s="114"/>
      <c r="KB53" s="114"/>
      <c r="KC53" s="114"/>
      <c r="KD53" s="114"/>
      <c r="KE53" s="114"/>
      <c r="KF53" s="114"/>
      <c r="KG53" s="114"/>
      <c r="KH53" s="113">
        <f>データ!CM7</f>
        <v>41047</v>
      </c>
      <c r="KI53" s="113"/>
      <c r="KJ53" s="113"/>
      <c r="KK53" s="113"/>
      <c r="KL53" s="113"/>
      <c r="KM53" s="113"/>
      <c r="KN53" s="113"/>
      <c r="KO53" s="113"/>
      <c r="KP53" s="113"/>
      <c r="KQ53" s="113"/>
      <c r="KR53" s="113"/>
      <c r="KS53" s="113"/>
      <c r="KT53" s="113"/>
      <c r="KU53" s="113"/>
      <c r="KV53" s="113">
        <f>データ!CN7</f>
        <v>30212</v>
      </c>
      <c r="KW53" s="113"/>
      <c r="KX53" s="113"/>
      <c r="KY53" s="113"/>
      <c r="KZ53" s="113"/>
      <c r="LA53" s="113"/>
      <c r="LB53" s="113"/>
      <c r="LC53" s="113"/>
      <c r="LD53" s="113"/>
      <c r="LE53" s="113"/>
      <c r="LF53" s="113"/>
      <c r="LG53" s="113"/>
      <c r="LH53" s="113"/>
      <c r="LI53" s="113"/>
      <c r="LJ53" s="113">
        <f>データ!CO7</f>
        <v>9839</v>
      </c>
      <c r="LK53" s="113"/>
      <c r="LL53" s="113"/>
      <c r="LM53" s="113"/>
      <c r="LN53" s="113"/>
      <c r="LO53" s="113"/>
      <c r="LP53" s="113"/>
      <c r="LQ53" s="113"/>
      <c r="LR53" s="113"/>
      <c r="LS53" s="113"/>
      <c r="LT53" s="113"/>
      <c r="LU53" s="113"/>
      <c r="LV53" s="113"/>
      <c r="LW53" s="113"/>
      <c r="LX53" s="113">
        <f>データ!CP7</f>
        <v>-45334</v>
      </c>
      <c r="LY53" s="113"/>
      <c r="LZ53" s="113"/>
      <c r="MA53" s="113"/>
      <c r="MB53" s="113"/>
      <c r="MC53" s="113"/>
      <c r="MD53" s="113"/>
      <c r="ME53" s="113"/>
      <c r="MF53" s="113"/>
      <c r="MG53" s="113"/>
      <c r="MH53" s="113"/>
      <c r="MI53" s="113"/>
      <c r="MJ53" s="113"/>
      <c r="MK53" s="113"/>
      <c r="ML53" s="113">
        <f>データ!CQ7</f>
        <v>-7851</v>
      </c>
      <c r="MM53" s="113"/>
      <c r="MN53" s="113"/>
      <c r="MO53" s="113"/>
      <c r="MP53" s="113"/>
      <c r="MQ53" s="113"/>
      <c r="MR53" s="113"/>
      <c r="MS53" s="113"/>
      <c r="MT53" s="113"/>
      <c r="MU53" s="113"/>
      <c r="MV53" s="113"/>
      <c r="MW53" s="113"/>
      <c r="MX53" s="113"/>
      <c r="MY53" s="113"/>
      <c r="MZ53" s="2"/>
      <c r="NA53" s="2"/>
      <c r="NB53" s="2"/>
      <c r="NC53" s="2"/>
      <c r="ND53" s="2"/>
      <c r="NE53" s="2"/>
      <c r="NF53" s="2"/>
      <c r="NG53" s="10"/>
      <c r="NH53" s="2"/>
      <c r="NI53" s="116"/>
      <c r="NJ53" s="117"/>
      <c r="NK53" s="117"/>
      <c r="NL53" s="117"/>
      <c r="NM53" s="117"/>
      <c r="NN53" s="117"/>
      <c r="NO53" s="117"/>
      <c r="NP53" s="117"/>
      <c r="NQ53" s="117"/>
      <c r="NR53" s="117"/>
      <c r="NS53" s="117"/>
      <c r="NT53" s="117"/>
      <c r="NU53" s="117"/>
      <c r="NV53" s="117"/>
      <c r="NW53" s="118"/>
    </row>
    <row r="54" spans="1:387" ht="13.5" customHeight="1" x14ac:dyDescent="0.2">
      <c r="A54" s="2"/>
      <c r="B54" s="9"/>
      <c r="C54" s="2"/>
      <c r="D54" s="2"/>
      <c r="E54" s="2"/>
      <c r="F54" s="2"/>
      <c r="G54" s="2"/>
      <c r="H54" s="2"/>
      <c r="I54" s="114" t="s">
        <v>29</v>
      </c>
      <c r="J54" s="114"/>
      <c r="K54" s="114"/>
      <c r="L54" s="114"/>
      <c r="M54" s="114"/>
      <c r="N54" s="114"/>
      <c r="O54" s="114"/>
      <c r="P54" s="114"/>
      <c r="Q54" s="114"/>
      <c r="R54" s="115">
        <f>データ!BK7</f>
        <v>15.6</v>
      </c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>
        <f>データ!BL7</f>
        <v>14.2</v>
      </c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>
        <f>データ!BM7</f>
        <v>13.2</v>
      </c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>
        <f>データ!BN7</f>
        <v>2.8</v>
      </c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>
        <f>データ!BO7</f>
        <v>18.399999999999999</v>
      </c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4" t="s">
        <v>29</v>
      </c>
      <c r="CX54" s="114"/>
      <c r="CY54" s="114"/>
      <c r="CZ54" s="114"/>
      <c r="DA54" s="114"/>
      <c r="DB54" s="114"/>
      <c r="DC54" s="114"/>
      <c r="DD54" s="114"/>
      <c r="DE54" s="114"/>
      <c r="DF54" s="115">
        <f>データ!BV7</f>
        <v>38.9</v>
      </c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>
        <f>データ!BW7</f>
        <v>39.1</v>
      </c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>
        <f>データ!BX7</f>
        <v>47.7</v>
      </c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>
        <f>データ!BY7</f>
        <v>78.5</v>
      </c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>
        <f>データ!BZ7</f>
        <v>52.3</v>
      </c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4" t="s">
        <v>29</v>
      </c>
      <c r="GL54" s="114"/>
      <c r="GM54" s="114"/>
      <c r="GN54" s="114"/>
      <c r="GO54" s="114"/>
      <c r="GP54" s="114"/>
      <c r="GQ54" s="114"/>
      <c r="GR54" s="114"/>
      <c r="GS54" s="114"/>
      <c r="GT54" s="115">
        <f>データ!CG7</f>
        <v>-24.6</v>
      </c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>
        <f>データ!CH7</f>
        <v>-38.700000000000003</v>
      </c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>
        <f>データ!CI7</f>
        <v>-51.3</v>
      </c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>
        <f>データ!CJ7</f>
        <v>-99.9</v>
      </c>
      <c r="IK54" s="115"/>
      <c r="IL54" s="115"/>
      <c r="IM54" s="115"/>
      <c r="IN54" s="115"/>
      <c r="IO54" s="115"/>
      <c r="IP54" s="115"/>
      <c r="IQ54" s="115"/>
      <c r="IR54" s="115"/>
      <c r="IS54" s="115"/>
      <c r="IT54" s="115"/>
      <c r="IU54" s="115"/>
      <c r="IV54" s="115"/>
      <c r="IW54" s="115"/>
      <c r="IX54" s="115">
        <f>データ!CK7</f>
        <v>-6.6</v>
      </c>
      <c r="IY54" s="115"/>
      <c r="IZ54" s="115"/>
      <c r="JA54" s="115"/>
      <c r="JB54" s="115"/>
      <c r="JC54" s="115"/>
      <c r="JD54" s="115"/>
      <c r="JE54" s="115"/>
      <c r="JF54" s="115"/>
      <c r="JG54" s="115"/>
      <c r="JH54" s="115"/>
      <c r="JI54" s="115"/>
      <c r="JJ54" s="115"/>
      <c r="JK54" s="115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4" t="s">
        <v>29</v>
      </c>
      <c r="JZ54" s="114"/>
      <c r="KA54" s="114"/>
      <c r="KB54" s="114"/>
      <c r="KC54" s="114"/>
      <c r="KD54" s="114"/>
      <c r="KE54" s="114"/>
      <c r="KF54" s="114"/>
      <c r="KG54" s="114"/>
      <c r="KH54" s="122">
        <f>データ!CR7</f>
        <v>1558</v>
      </c>
      <c r="KI54" s="123"/>
      <c r="KJ54" s="123"/>
      <c r="KK54" s="123"/>
      <c r="KL54" s="123"/>
      <c r="KM54" s="123"/>
      <c r="KN54" s="123"/>
      <c r="KO54" s="123"/>
      <c r="KP54" s="123"/>
      <c r="KQ54" s="123"/>
      <c r="KR54" s="123"/>
      <c r="KS54" s="123"/>
      <c r="KT54" s="123"/>
      <c r="KU54" s="124"/>
      <c r="KV54" s="122">
        <f>データ!CS7</f>
        <v>-202</v>
      </c>
      <c r="KW54" s="123"/>
      <c r="KX54" s="123"/>
      <c r="KY54" s="123"/>
      <c r="KZ54" s="123"/>
      <c r="LA54" s="123"/>
      <c r="LB54" s="123"/>
      <c r="LC54" s="123"/>
      <c r="LD54" s="123"/>
      <c r="LE54" s="123"/>
      <c r="LF54" s="123"/>
      <c r="LG54" s="123"/>
      <c r="LH54" s="123"/>
      <c r="LI54" s="124"/>
      <c r="LJ54" s="122">
        <f>データ!CT7</f>
        <v>-9940</v>
      </c>
      <c r="LK54" s="123"/>
      <c r="LL54" s="123"/>
      <c r="LM54" s="123"/>
      <c r="LN54" s="123"/>
      <c r="LO54" s="123"/>
      <c r="LP54" s="123"/>
      <c r="LQ54" s="123"/>
      <c r="LR54" s="123"/>
      <c r="LS54" s="123"/>
      <c r="LT54" s="123"/>
      <c r="LU54" s="123"/>
      <c r="LV54" s="123"/>
      <c r="LW54" s="124"/>
      <c r="LX54" s="122">
        <f>データ!CU7</f>
        <v>-46965</v>
      </c>
      <c r="LY54" s="123"/>
      <c r="LZ54" s="123"/>
      <c r="MA54" s="123"/>
      <c r="MB54" s="123"/>
      <c r="MC54" s="123"/>
      <c r="MD54" s="123"/>
      <c r="ME54" s="123"/>
      <c r="MF54" s="123"/>
      <c r="MG54" s="123"/>
      <c r="MH54" s="123"/>
      <c r="MI54" s="123"/>
      <c r="MJ54" s="123"/>
      <c r="MK54" s="124"/>
      <c r="ML54" s="122">
        <f>データ!CV7</f>
        <v>-28874</v>
      </c>
      <c r="MM54" s="123"/>
      <c r="MN54" s="123"/>
      <c r="MO54" s="123"/>
      <c r="MP54" s="123"/>
      <c r="MQ54" s="123"/>
      <c r="MR54" s="123"/>
      <c r="MS54" s="123"/>
      <c r="MT54" s="123"/>
      <c r="MU54" s="123"/>
      <c r="MV54" s="123"/>
      <c r="MW54" s="123"/>
      <c r="MX54" s="123"/>
      <c r="MY54" s="124"/>
      <c r="MZ54" s="2"/>
      <c r="NA54" s="2"/>
      <c r="NB54" s="2"/>
      <c r="NC54" s="2"/>
      <c r="ND54" s="2"/>
      <c r="NE54" s="2"/>
      <c r="NF54" s="2"/>
      <c r="NG54" s="10"/>
      <c r="NH54" s="2"/>
      <c r="NI54" s="116"/>
      <c r="NJ54" s="117"/>
      <c r="NK54" s="117"/>
      <c r="NL54" s="117"/>
      <c r="NM54" s="117"/>
      <c r="NN54" s="117"/>
      <c r="NO54" s="117"/>
      <c r="NP54" s="117"/>
      <c r="NQ54" s="117"/>
      <c r="NR54" s="117"/>
      <c r="NS54" s="117"/>
      <c r="NT54" s="117"/>
      <c r="NU54" s="117"/>
      <c r="NV54" s="117"/>
      <c r="NW54" s="118"/>
    </row>
    <row r="55" spans="1:387" ht="13.5" customHeight="1" x14ac:dyDescent="0.2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16"/>
      <c r="NJ55" s="117"/>
      <c r="NK55" s="117"/>
      <c r="NL55" s="117"/>
      <c r="NM55" s="117"/>
      <c r="NN55" s="117"/>
      <c r="NO55" s="117"/>
      <c r="NP55" s="117"/>
      <c r="NQ55" s="117"/>
      <c r="NR55" s="117"/>
      <c r="NS55" s="117"/>
      <c r="NT55" s="117"/>
      <c r="NU55" s="117"/>
      <c r="NV55" s="117"/>
      <c r="NW55" s="118"/>
    </row>
    <row r="56" spans="1:387" ht="13.5" customHeight="1" x14ac:dyDescent="0.2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16"/>
      <c r="NJ56" s="117"/>
      <c r="NK56" s="117"/>
      <c r="NL56" s="117"/>
      <c r="NM56" s="117"/>
      <c r="NN56" s="117"/>
      <c r="NO56" s="117"/>
      <c r="NP56" s="117"/>
      <c r="NQ56" s="117"/>
      <c r="NR56" s="117"/>
      <c r="NS56" s="117"/>
      <c r="NT56" s="117"/>
      <c r="NU56" s="117"/>
      <c r="NV56" s="117"/>
      <c r="NW56" s="118"/>
    </row>
    <row r="57" spans="1:387" ht="13.5" customHeight="1" x14ac:dyDescent="0.2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16"/>
      <c r="NJ57" s="117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8"/>
    </row>
    <row r="58" spans="1:387" ht="13.5" customHeight="1" x14ac:dyDescent="0.2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16"/>
      <c r="NJ58" s="117"/>
      <c r="NK58" s="117"/>
      <c r="NL58" s="117"/>
      <c r="NM58" s="117"/>
      <c r="NN58" s="117"/>
      <c r="NO58" s="117"/>
      <c r="NP58" s="117"/>
      <c r="NQ58" s="117"/>
      <c r="NR58" s="117"/>
      <c r="NS58" s="117"/>
      <c r="NT58" s="117"/>
      <c r="NU58" s="117"/>
      <c r="NV58" s="117"/>
      <c r="NW58" s="118"/>
    </row>
    <row r="59" spans="1:387" ht="13.5" customHeight="1" x14ac:dyDescent="0.2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16"/>
      <c r="NJ59" s="117"/>
      <c r="NK59" s="117"/>
      <c r="NL59" s="117"/>
      <c r="NM59" s="117"/>
      <c r="NN59" s="117"/>
      <c r="NO59" s="117"/>
      <c r="NP59" s="117"/>
      <c r="NQ59" s="117"/>
      <c r="NR59" s="117"/>
      <c r="NS59" s="117"/>
      <c r="NT59" s="117"/>
      <c r="NU59" s="117"/>
      <c r="NV59" s="117"/>
      <c r="NW59" s="118"/>
    </row>
    <row r="60" spans="1:387" ht="13.5" customHeight="1" x14ac:dyDescent="0.2">
      <c r="A60" s="10"/>
      <c r="B60" s="7"/>
      <c r="C60" s="8"/>
      <c r="D60" s="8"/>
      <c r="E60" s="8"/>
      <c r="F60" s="8"/>
      <c r="G60" s="8"/>
      <c r="H60" s="97" t="s">
        <v>31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97"/>
      <c r="MX60" s="97"/>
      <c r="MY60" s="97"/>
      <c r="MZ60" s="97"/>
      <c r="NA60" s="97"/>
      <c r="NB60" s="8"/>
      <c r="NC60" s="8"/>
      <c r="ND60" s="8"/>
      <c r="NE60" s="8"/>
      <c r="NF60" s="8"/>
      <c r="NG60" s="21"/>
      <c r="NH60" s="2"/>
      <c r="NI60" s="116"/>
      <c r="NJ60" s="117"/>
      <c r="NK60" s="117"/>
      <c r="NL60" s="117"/>
      <c r="NM60" s="117"/>
      <c r="NN60" s="117"/>
      <c r="NO60" s="117"/>
      <c r="NP60" s="117"/>
      <c r="NQ60" s="117"/>
      <c r="NR60" s="117"/>
      <c r="NS60" s="117"/>
      <c r="NT60" s="117"/>
      <c r="NU60" s="117"/>
      <c r="NV60" s="117"/>
      <c r="NW60" s="118"/>
    </row>
    <row r="61" spans="1:387" ht="13.5" customHeight="1" x14ac:dyDescent="0.2">
      <c r="A61" s="10"/>
      <c r="B61" s="7"/>
      <c r="C61" s="8"/>
      <c r="D61" s="8"/>
      <c r="E61" s="8"/>
      <c r="F61" s="8"/>
      <c r="G61" s="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98"/>
      <c r="MX61" s="98"/>
      <c r="MY61" s="98"/>
      <c r="MZ61" s="98"/>
      <c r="NA61" s="98"/>
      <c r="NB61" s="8"/>
      <c r="NC61" s="8"/>
      <c r="ND61" s="8"/>
      <c r="NE61" s="8"/>
      <c r="NF61" s="8"/>
      <c r="NG61" s="21"/>
      <c r="NH61" s="2"/>
      <c r="NI61" s="116"/>
      <c r="NJ61" s="117"/>
      <c r="NK61" s="117"/>
      <c r="NL61" s="117"/>
      <c r="NM61" s="117"/>
      <c r="NN61" s="117"/>
      <c r="NO61" s="117"/>
      <c r="NP61" s="117"/>
      <c r="NQ61" s="117"/>
      <c r="NR61" s="117"/>
      <c r="NS61" s="117"/>
      <c r="NT61" s="117"/>
      <c r="NU61" s="117"/>
      <c r="NV61" s="117"/>
      <c r="NW61" s="118"/>
    </row>
    <row r="62" spans="1:387" ht="13.5" customHeight="1" x14ac:dyDescent="0.2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16"/>
      <c r="NJ62" s="117"/>
      <c r="NK62" s="117"/>
      <c r="NL62" s="117"/>
      <c r="NM62" s="117"/>
      <c r="NN62" s="117"/>
      <c r="NO62" s="117"/>
      <c r="NP62" s="117"/>
      <c r="NQ62" s="117"/>
      <c r="NR62" s="117"/>
      <c r="NS62" s="117"/>
      <c r="NT62" s="117"/>
      <c r="NU62" s="117"/>
      <c r="NV62" s="117"/>
      <c r="NW62" s="118"/>
    </row>
    <row r="63" spans="1:387" ht="13.5" customHeight="1" x14ac:dyDescent="0.2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5" t="s">
        <v>32</v>
      </c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5"/>
      <c r="FM63" s="125"/>
      <c r="FN63" s="125"/>
      <c r="FO63" s="125"/>
      <c r="FP63" s="125"/>
      <c r="FQ63" s="125"/>
      <c r="FR63" s="125"/>
      <c r="FS63" s="125"/>
      <c r="FT63" s="125"/>
      <c r="FU63" s="125"/>
      <c r="FV63" s="125"/>
      <c r="FW63" s="125"/>
      <c r="FX63" s="125"/>
      <c r="FY63" s="125"/>
      <c r="FZ63" s="125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16"/>
      <c r="NJ63" s="117"/>
      <c r="NK63" s="117"/>
      <c r="NL63" s="117"/>
      <c r="NM63" s="117"/>
      <c r="NN63" s="117"/>
      <c r="NO63" s="117"/>
      <c r="NP63" s="117"/>
      <c r="NQ63" s="117"/>
      <c r="NR63" s="117"/>
      <c r="NS63" s="117"/>
      <c r="NT63" s="117"/>
      <c r="NU63" s="117"/>
      <c r="NV63" s="117"/>
      <c r="NW63" s="118"/>
    </row>
    <row r="64" spans="1:387" ht="13.5" customHeight="1" x14ac:dyDescent="0.2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5"/>
      <c r="DN64" s="125"/>
      <c r="DO64" s="125"/>
      <c r="DP64" s="125"/>
      <c r="DQ64" s="125"/>
      <c r="DR64" s="125"/>
      <c r="DS64" s="125"/>
      <c r="DT64" s="125"/>
      <c r="DU64" s="125"/>
      <c r="DV64" s="125"/>
      <c r="DW64" s="125"/>
      <c r="DX64" s="125"/>
      <c r="DY64" s="125"/>
      <c r="DZ64" s="125"/>
      <c r="EA64" s="125"/>
      <c r="EB64" s="125"/>
      <c r="EC64" s="125"/>
      <c r="ED64" s="125"/>
      <c r="EE64" s="125"/>
      <c r="EF64" s="125"/>
      <c r="EG64" s="125"/>
      <c r="EH64" s="125"/>
      <c r="EI64" s="125"/>
      <c r="EJ64" s="125"/>
      <c r="EK64" s="125"/>
      <c r="EL64" s="125"/>
      <c r="EM64" s="125"/>
      <c r="EN64" s="125"/>
      <c r="EO64" s="125"/>
      <c r="EP64" s="125"/>
      <c r="EQ64" s="125"/>
      <c r="ER64" s="125"/>
      <c r="ES64" s="125"/>
      <c r="ET64" s="125"/>
      <c r="EU64" s="125"/>
      <c r="EV64" s="125"/>
      <c r="EW64" s="125"/>
      <c r="EX64" s="125"/>
      <c r="EY64" s="125"/>
      <c r="EZ64" s="125"/>
      <c r="FA64" s="125"/>
      <c r="FB64" s="125"/>
      <c r="FC64" s="125"/>
      <c r="FD64" s="125"/>
      <c r="FE64" s="125"/>
      <c r="FF64" s="125"/>
      <c r="FG64" s="125"/>
      <c r="FH64" s="125"/>
      <c r="FI64" s="125"/>
      <c r="FJ64" s="125"/>
      <c r="FK64" s="125"/>
      <c r="FL64" s="125"/>
      <c r="FM64" s="125"/>
      <c r="FN64" s="125"/>
      <c r="FO64" s="125"/>
      <c r="FP64" s="125"/>
      <c r="FQ64" s="125"/>
      <c r="FR64" s="125"/>
      <c r="FS64" s="125"/>
      <c r="FT64" s="125"/>
      <c r="FU64" s="125"/>
      <c r="FV64" s="125"/>
      <c r="FW64" s="125"/>
      <c r="FX64" s="125"/>
      <c r="FY64" s="125"/>
      <c r="FZ64" s="125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19"/>
      <c r="NJ64" s="120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1"/>
    </row>
    <row r="65" spans="1:387" ht="13.5" customHeight="1" x14ac:dyDescent="0.2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  <c r="DT65" s="125"/>
      <c r="DU65" s="125"/>
      <c r="DV65" s="125"/>
      <c r="DW65" s="125"/>
      <c r="DX65" s="125"/>
      <c r="DY65" s="125"/>
      <c r="DZ65" s="125"/>
      <c r="EA65" s="125"/>
      <c r="EB65" s="125"/>
      <c r="EC65" s="125"/>
      <c r="ED65" s="125"/>
      <c r="EE65" s="125"/>
      <c r="EF65" s="125"/>
      <c r="EG65" s="125"/>
      <c r="EH65" s="125"/>
      <c r="EI65" s="125"/>
      <c r="EJ65" s="125"/>
      <c r="EK65" s="125"/>
      <c r="EL65" s="125"/>
      <c r="EM65" s="125"/>
      <c r="EN65" s="125"/>
      <c r="EO65" s="125"/>
      <c r="EP65" s="125"/>
      <c r="EQ65" s="125"/>
      <c r="ER65" s="125"/>
      <c r="ES65" s="125"/>
      <c r="ET65" s="125"/>
      <c r="EU65" s="125"/>
      <c r="EV65" s="125"/>
      <c r="EW65" s="125"/>
      <c r="EX65" s="125"/>
      <c r="EY65" s="125"/>
      <c r="EZ65" s="125"/>
      <c r="FA65" s="125"/>
      <c r="FB65" s="125"/>
      <c r="FC65" s="125"/>
      <c r="FD65" s="125"/>
      <c r="FE65" s="125"/>
      <c r="FF65" s="125"/>
      <c r="FG65" s="125"/>
      <c r="FH65" s="125"/>
      <c r="FI65" s="125"/>
      <c r="FJ65" s="125"/>
      <c r="FK65" s="125"/>
      <c r="FL65" s="125"/>
      <c r="FM65" s="125"/>
      <c r="FN65" s="125"/>
      <c r="FO65" s="125"/>
      <c r="FP65" s="125"/>
      <c r="FQ65" s="125"/>
      <c r="FR65" s="125"/>
      <c r="FS65" s="125"/>
      <c r="FT65" s="125"/>
      <c r="FU65" s="125"/>
      <c r="FV65" s="125"/>
      <c r="FW65" s="125"/>
      <c r="FX65" s="125"/>
      <c r="FY65" s="125"/>
      <c r="FZ65" s="125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3" t="s">
        <v>33</v>
      </c>
      <c r="NJ65" s="104"/>
      <c r="NK65" s="104"/>
      <c r="NL65" s="104"/>
      <c r="NM65" s="104"/>
      <c r="NN65" s="104"/>
      <c r="NO65" s="104"/>
      <c r="NP65" s="104"/>
      <c r="NQ65" s="104"/>
      <c r="NR65" s="104"/>
      <c r="NS65" s="104"/>
      <c r="NT65" s="104"/>
      <c r="NU65" s="104"/>
      <c r="NV65" s="104"/>
      <c r="NW65" s="105"/>
    </row>
    <row r="66" spans="1:387" ht="13.5" customHeight="1" x14ac:dyDescent="0.2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  <c r="DT66" s="125"/>
      <c r="DU66" s="125"/>
      <c r="DV66" s="125"/>
      <c r="DW66" s="125"/>
      <c r="DX66" s="125"/>
      <c r="DY66" s="125"/>
      <c r="DZ66" s="125"/>
      <c r="EA66" s="125"/>
      <c r="EB66" s="125"/>
      <c r="EC66" s="125"/>
      <c r="ED66" s="125"/>
      <c r="EE66" s="125"/>
      <c r="EF66" s="125"/>
      <c r="EG66" s="125"/>
      <c r="EH66" s="125"/>
      <c r="EI66" s="125"/>
      <c r="EJ66" s="125"/>
      <c r="EK66" s="125"/>
      <c r="EL66" s="125"/>
      <c r="EM66" s="125"/>
      <c r="EN66" s="125"/>
      <c r="EO66" s="125"/>
      <c r="EP66" s="125"/>
      <c r="EQ66" s="125"/>
      <c r="ER66" s="125"/>
      <c r="ES66" s="125"/>
      <c r="ET66" s="125"/>
      <c r="EU66" s="125"/>
      <c r="EV66" s="125"/>
      <c r="EW66" s="125"/>
      <c r="EX66" s="125"/>
      <c r="EY66" s="125"/>
      <c r="EZ66" s="125"/>
      <c r="FA66" s="125"/>
      <c r="FB66" s="125"/>
      <c r="FC66" s="125"/>
      <c r="FD66" s="125"/>
      <c r="FE66" s="125"/>
      <c r="FF66" s="125"/>
      <c r="FG66" s="125"/>
      <c r="FH66" s="125"/>
      <c r="FI66" s="125"/>
      <c r="FJ66" s="125"/>
      <c r="FK66" s="125"/>
      <c r="FL66" s="125"/>
      <c r="FM66" s="125"/>
      <c r="FN66" s="125"/>
      <c r="FO66" s="125"/>
      <c r="FP66" s="125"/>
      <c r="FQ66" s="125"/>
      <c r="FR66" s="125"/>
      <c r="FS66" s="125"/>
      <c r="FT66" s="125"/>
      <c r="FU66" s="125"/>
      <c r="FV66" s="125"/>
      <c r="FW66" s="125"/>
      <c r="FX66" s="125"/>
      <c r="FY66" s="125"/>
      <c r="FZ66" s="125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16" t="s">
        <v>144</v>
      </c>
      <c r="NJ66" s="117"/>
      <c r="NK66" s="117"/>
      <c r="NL66" s="117"/>
      <c r="NM66" s="117"/>
      <c r="NN66" s="117"/>
      <c r="NO66" s="117"/>
      <c r="NP66" s="117"/>
      <c r="NQ66" s="117"/>
      <c r="NR66" s="117"/>
      <c r="NS66" s="117"/>
      <c r="NT66" s="117"/>
      <c r="NU66" s="117"/>
      <c r="NV66" s="117"/>
      <c r="NW66" s="118"/>
    </row>
    <row r="67" spans="1:387" ht="13.5" customHeight="1" x14ac:dyDescent="0.2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6">
        <f>データ!DI6</f>
        <v>1799199</v>
      </c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  <c r="FX67" s="126"/>
      <c r="FY67" s="126"/>
      <c r="FZ67" s="126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16"/>
      <c r="NJ67" s="117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8"/>
    </row>
    <row r="68" spans="1:387" ht="13.5" customHeight="1" x14ac:dyDescent="0.2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  <c r="FY68" s="126"/>
      <c r="FZ68" s="126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16"/>
      <c r="NJ68" s="117"/>
      <c r="NK68" s="117"/>
      <c r="NL68" s="117"/>
      <c r="NM68" s="117"/>
      <c r="NN68" s="117"/>
      <c r="NO68" s="117"/>
      <c r="NP68" s="117"/>
      <c r="NQ68" s="117"/>
      <c r="NR68" s="117"/>
      <c r="NS68" s="117"/>
      <c r="NT68" s="117"/>
      <c r="NU68" s="117"/>
      <c r="NV68" s="117"/>
      <c r="NW68" s="118"/>
    </row>
    <row r="69" spans="1:387" ht="13.5" customHeight="1" x14ac:dyDescent="0.2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6"/>
      <c r="FX69" s="126"/>
      <c r="FY69" s="126"/>
      <c r="FZ69" s="126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16"/>
      <c r="NJ69" s="117"/>
      <c r="NK69" s="117"/>
      <c r="NL69" s="117"/>
      <c r="NM69" s="117"/>
      <c r="NN69" s="117"/>
      <c r="NO69" s="117"/>
      <c r="NP69" s="117"/>
      <c r="NQ69" s="117"/>
      <c r="NR69" s="117"/>
      <c r="NS69" s="117"/>
      <c r="NT69" s="117"/>
      <c r="NU69" s="117"/>
      <c r="NV69" s="117"/>
      <c r="NW69" s="118"/>
    </row>
    <row r="70" spans="1:387" ht="13.5" customHeight="1" x14ac:dyDescent="0.2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6"/>
      <c r="CV70" s="126"/>
      <c r="CW70" s="126"/>
      <c r="CX70" s="126"/>
      <c r="CY70" s="126"/>
      <c r="CZ70" s="126"/>
      <c r="DA70" s="126"/>
      <c r="DB70" s="126"/>
      <c r="DC70" s="126"/>
      <c r="DD70" s="126"/>
      <c r="DE70" s="126"/>
      <c r="DF70" s="126"/>
      <c r="DG70" s="126"/>
      <c r="DH70" s="126"/>
      <c r="DI70" s="126"/>
      <c r="DJ70" s="126"/>
      <c r="DK70" s="126"/>
      <c r="DL70" s="126"/>
      <c r="DM70" s="126"/>
      <c r="DN70" s="126"/>
      <c r="DO70" s="126"/>
      <c r="DP70" s="126"/>
      <c r="DQ70" s="126"/>
      <c r="DR70" s="126"/>
      <c r="DS70" s="126"/>
      <c r="DT70" s="126"/>
      <c r="DU70" s="126"/>
      <c r="DV70" s="126"/>
      <c r="DW70" s="126"/>
      <c r="DX70" s="126"/>
      <c r="DY70" s="126"/>
      <c r="DZ70" s="126"/>
      <c r="EA70" s="126"/>
      <c r="EB70" s="126"/>
      <c r="EC70" s="126"/>
      <c r="ED70" s="126"/>
      <c r="EE70" s="126"/>
      <c r="EF70" s="126"/>
      <c r="EG70" s="126"/>
      <c r="EH70" s="126"/>
      <c r="EI70" s="126"/>
      <c r="EJ70" s="126"/>
      <c r="EK70" s="126"/>
      <c r="EL70" s="126"/>
      <c r="EM70" s="126"/>
      <c r="EN70" s="126"/>
      <c r="EO70" s="126"/>
      <c r="EP70" s="126"/>
      <c r="EQ70" s="126"/>
      <c r="ER70" s="126"/>
      <c r="ES70" s="126"/>
      <c r="ET70" s="126"/>
      <c r="EU70" s="126"/>
      <c r="EV70" s="126"/>
      <c r="EW70" s="126"/>
      <c r="EX70" s="126"/>
      <c r="EY70" s="126"/>
      <c r="EZ70" s="126"/>
      <c r="FA70" s="126"/>
      <c r="FB70" s="126"/>
      <c r="FC70" s="126"/>
      <c r="FD70" s="126"/>
      <c r="FE70" s="126"/>
      <c r="FF70" s="126"/>
      <c r="FG70" s="126"/>
      <c r="FH70" s="126"/>
      <c r="FI70" s="126"/>
      <c r="FJ70" s="126"/>
      <c r="FK70" s="126"/>
      <c r="FL70" s="126"/>
      <c r="FM70" s="126"/>
      <c r="FN70" s="126"/>
      <c r="FO70" s="126"/>
      <c r="FP70" s="126"/>
      <c r="FQ70" s="126"/>
      <c r="FR70" s="126"/>
      <c r="FS70" s="126"/>
      <c r="FT70" s="126"/>
      <c r="FU70" s="126"/>
      <c r="FV70" s="126"/>
      <c r="FW70" s="126"/>
      <c r="FX70" s="126"/>
      <c r="FY70" s="126"/>
      <c r="FZ70" s="126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16"/>
      <c r="NJ70" s="117"/>
      <c r="NK70" s="117"/>
      <c r="NL70" s="117"/>
      <c r="NM70" s="117"/>
      <c r="NN70" s="117"/>
      <c r="NO70" s="117"/>
      <c r="NP70" s="117"/>
      <c r="NQ70" s="117"/>
      <c r="NR70" s="117"/>
      <c r="NS70" s="117"/>
      <c r="NT70" s="117"/>
      <c r="NU70" s="117"/>
      <c r="NV70" s="117"/>
      <c r="NW70" s="118"/>
    </row>
    <row r="71" spans="1:387" ht="13.5" customHeight="1" x14ac:dyDescent="0.2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16"/>
      <c r="NJ71" s="117"/>
      <c r="NK71" s="117"/>
      <c r="NL71" s="117"/>
      <c r="NM71" s="117"/>
      <c r="NN71" s="117"/>
      <c r="NO71" s="117"/>
      <c r="NP71" s="117"/>
      <c r="NQ71" s="117"/>
      <c r="NR71" s="117"/>
      <c r="NS71" s="117"/>
      <c r="NT71" s="117"/>
      <c r="NU71" s="117"/>
      <c r="NV71" s="117"/>
      <c r="NW71" s="118"/>
    </row>
    <row r="72" spans="1:387" ht="13.5" customHeight="1" x14ac:dyDescent="0.2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5" t="s">
        <v>34</v>
      </c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125"/>
      <c r="DW72" s="125"/>
      <c r="DX72" s="125"/>
      <c r="DY72" s="125"/>
      <c r="DZ72" s="125"/>
      <c r="EA72" s="125"/>
      <c r="EB72" s="125"/>
      <c r="EC72" s="125"/>
      <c r="ED72" s="125"/>
      <c r="EE72" s="125"/>
      <c r="EF72" s="125"/>
      <c r="EG72" s="125"/>
      <c r="EH72" s="125"/>
      <c r="EI72" s="125"/>
      <c r="EJ72" s="125"/>
      <c r="EK72" s="125"/>
      <c r="EL72" s="125"/>
      <c r="EM72" s="125"/>
      <c r="EN72" s="125"/>
      <c r="EO72" s="125"/>
      <c r="EP72" s="125"/>
      <c r="EQ72" s="125"/>
      <c r="ER72" s="125"/>
      <c r="ES72" s="125"/>
      <c r="ET72" s="125"/>
      <c r="EU72" s="125"/>
      <c r="EV72" s="125"/>
      <c r="EW72" s="125"/>
      <c r="EX72" s="125"/>
      <c r="EY72" s="125"/>
      <c r="EZ72" s="125"/>
      <c r="FA72" s="125"/>
      <c r="FB72" s="125"/>
      <c r="FC72" s="125"/>
      <c r="FD72" s="125"/>
      <c r="FE72" s="125"/>
      <c r="FF72" s="125"/>
      <c r="FG72" s="125"/>
      <c r="FH72" s="125"/>
      <c r="FI72" s="125"/>
      <c r="FJ72" s="125"/>
      <c r="FK72" s="125"/>
      <c r="FL72" s="125"/>
      <c r="FM72" s="125"/>
      <c r="FN72" s="125"/>
      <c r="FO72" s="125"/>
      <c r="FP72" s="125"/>
      <c r="FQ72" s="125"/>
      <c r="FR72" s="125"/>
      <c r="FS72" s="125"/>
      <c r="FT72" s="125"/>
      <c r="FU72" s="125"/>
      <c r="FV72" s="125"/>
      <c r="FW72" s="125"/>
      <c r="FX72" s="125"/>
      <c r="FY72" s="125"/>
      <c r="FZ72" s="125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16"/>
      <c r="NJ72" s="117"/>
      <c r="NK72" s="117"/>
      <c r="NL72" s="117"/>
      <c r="NM72" s="117"/>
      <c r="NN72" s="117"/>
      <c r="NO72" s="117"/>
      <c r="NP72" s="117"/>
      <c r="NQ72" s="117"/>
      <c r="NR72" s="117"/>
      <c r="NS72" s="117"/>
      <c r="NT72" s="117"/>
      <c r="NU72" s="117"/>
      <c r="NV72" s="117"/>
      <c r="NW72" s="118"/>
    </row>
    <row r="73" spans="1:387" ht="13.5" customHeight="1" x14ac:dyDescent="0.2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5"/>
      <c r="DN73" s="125"/>
      <c r="DO73" s="125"/>
      <c r="DP73" s="125"/>
      <c r="DQ73" s="125"/>
      <c r="DR73" s="125"/>
      <c r="DS73" s="125"/>
      <c r="DT73" s="125"/>
      <c r="DU73" s="125"/>
      <c r="DV73" s="125"/>
      <c r="DW73" s="125"/>
      <c r="DX73" s="125"/>
      <c r="DY73" s="125"/>
      <c r="DZ73" s="125"/>
      <c r="EA73" s="125"/>
      <c r="EB73" s="125"/>
      <c r="EC73" s="125"/>
      <c r="ED73" s="125"/>
      <c r="EE73" s="125"/>
      <c r="EF73" s="125"/>
      <c r="EG73" s="125"/>
      <c r="EH73" s="125"/>
      <c r="EI73" s="125"/>
      <c r="EJ73" s="125"/>
      <c r="EK73" s="125"/>
      <c r="EL73" s="125"/>
      <c r="EM73" s="125"/>
      <c r="EN73" s="125"/>
      <c r="EO73" s="125"/>
      <c r="EP73" s="125"/>
      <c r="EQ73" s="125"/>
      <c r="ER73" s="125"/>
      <c r="ES73" s="125"/>
      <c r="ET73" s="125"/>
      <c r="EU73" s="125"/>
      <c r="EV73" s="125"/>
      <c r="EW73" s="125"/>
      <c r="EX73" s="125"/>
      <c r="EY73" s="125"/>
      <c r="EZ73" s="125"/>
      <c r="FA73" s="125"/>
      <c r="FB73" s="125"/>
      <c r="FC73" s="125"/>
      <c r="FD73" s="125"/>
      <c r="FE73" s="125"/>
      <c r="FF73" s="125"/>
      <c r="FG73" s="125"/>
      <c r="FH73" s="125"/>
      <c r="FI73" s="125"/>
      <c r="FJ73" s="125"/>
      <c r="FK73" s="125"/>
      <c r="FL73" s="125"/>
      <c r="FM73" s="125"/>
      <c r="FN73" s="125"/>
      <c r="FO73" s="125"/>
      <c r="FP73" s="125"/>
      <c r="FQ73" s="125"/>
      <c r="FR73" s="125"/>
      <c r="FS73" s="125"/>
      <c r="FT73" s="125"/>
      <c r="FU73" s="125"/>
      <c r="FV73" s="125"/>
      <c r="FW73" s="125"/>
      <c r="FX73" s="125"/>
      <c r="FY73" s="125"/>
      <c r="FZ73" s="125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16"/>
      <c r="NJ73" s="117"/>
      <c r="NK73" s="117"/>
      <c r="NL73" s="117"/>
      <c r="NM73" s="117"/>
      <c r="NN73" s="117"/>
      <c r="NO73" s="117"/>
      <c r="NP73" s="117"/>
      <c r="NQ73" s="117"/>
      <c r="NR73" s="117"/>
      <c r="NS73" s="117"/>
      <c r="NT73" s="117"/>
      <c r="NU73" s="117"/>
      <c r="NV73" s="117"/>
      <c r="NW73" s="118"/>
    </row>
    <row r="74" spans="1:387" ht="13.5" customHeight="1" x14ac:dyDescent="0.2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5"/>
      <c r="EZ74" s="125"/>
      <c r="FA74" s="125"/>
      <c r="FB74" s="125"/>
      <c r="FC74" s="125"/>
      <c r="FD74" s="125"/>
      <c r="FE74" s="125"/>
      <c r="FF74" s="125"/>
      <c r="FG74" s="125"/>
      <c r="FH74" s="125"/>
      <c r="FI74" s="125"/>
      <c r="FJ74" s="125"/>
      <c r="FK74" s="125"/>
      <c r="FL74" s="125"/>
      <c r="FM74" s="125"/>
      <c r="FN74" s="125"/>
      <c r="FO74" s="125"/>
      <c r="FP74" s="125"/>
      <c r="FQ74" s="125"/>
      <c r="FR74" s="125"/>
      <c r="FS74" s="125"/>
      <c r="FT74" s="125"/>
      <c r="FU74" s="125"/>
      <c r="FV74" s="125"/>
      <c r="FW74" s="125"/>
      <c r="FX74" s="125"/>
      <c r="FY74" s="125"/>
      <c r="FZ74" s="125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16"/>
      <c r="NJ74" s="117"/>
      <c r="NK74" s="117"/>
      <c r="NL74" s="117"/>
      <c r="NM74" s="117"/>
      <c r="NN74" s="117"/>
      <c r="NO74" s="117"/>
      <c r="NP74" s="117"/>
      <c r="NQ74" s="117"/>
      <c r="NR74" s="117"/>
      <c r="NS74" s="117"/>
      <c r="NT74" s="117"/>
      <c r="NU74" s="117"/>
      <c r="NV74" s="117"/>
      <c r="NW74" s="118"/>
    </row>
    <row r="75" spans="1:387" ht="13.5" customHeight="1" x14ac:dyDescent="0.2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5"/>
      <c r="EZ75" s="125"/>
      <c r="FA75" s="125"/>
      <c r="FB75" s="125"/>
      <c r="FC75" s="125"/>
      <c r="FD75" s="125"/>
      <c r="FE75" s="125"/>
      <c r="FF75" s="125"/>
      <c r="FG75" s="125"/>
      <c r="FH75" s="125"/>
      <c r="FI75" s="125"/>
      <c r="FJ75" s="125"/>
      <c r="FK75" s="125"/>
      <c r="FL75" s="125"/>
      <c r="FM75" s="125"/>
      <c r="FN75" s="125"/>
      <c r="FO75" s="125"/>
      <c r="FP75" s="125"/>
      <c r="FQ75" s="125"/>
      <c r="FR75" s="125"/>
      <c r="FS75" s="125"/>
      <c r="FT75" s="125"/>
      <c r="FU75" s="125"/>
      <c r="FV75" s="125"/>
      <c r="FW75" s="125"/>
      <c r="FX75" s="125"/>
      <c r="FY75" s="125"/>
      <c r="FZ75" s="125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16"/>
      <c r="NJ75" s="117"/>
      <c r="NK75" s="117"/>
      <c r="NL75" s="117"/>
      <c r="NM75" s="117"/>
      <c r="NN75" s="117"/>
      <c r="NO75" s="117"/>
      <c r="NP75" s="117"/>
      <c r="NQ75" s="117"/>
      <c r="NR75" s="117"/>
      <c r="NS75" s="117"/>
      <c r="NT75" s="117"/>
      <c r="NU75" s="117"/>
      <c r="NV75" s="117"/>
      <c r="NW75" s="118"/>
    </row>
    <row r="76" spans="1:387" ht="13.5" customHeight="1" x14ac:dyDescent="0.2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06" t="str">
        <f>データ!$B$11</f>
        <v>H29</v>
      </c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 t="str">
        <f>データ!$C$11</f>
        <v>H30</v>
      </c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 t="str">
        <f>データ!$D$11</f>
        <v>R01</v>
      </c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 t="str">
        <f>データ!$E$11</f>
        <v>R02</v>
      </c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 t="str">
        <f>データ!$F$11</f>
        <v>R03</v>
      </c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6">
        <f>データ!DJ6</f>
        <v>0</v>
      </c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126"/>
      <c r="DY76" s="126"/>
      <c r="DZ76" s="126"/>
      <c r="EA76" s="126"/>
      <c r="EB76" s="126"/>
      <c r="EC76" s="126"/>
      <c r="ED76" s="126"/>
      <c r="EE76" s="126"/>
      <c r="EF76" s="126"/>
      <c r="EG76" s="126"/>
      <c r="EH76" s="126"/>
      <c r="EI76" s="126"/>
      <c r="EJ76" s="126"/>
      <c r="EK76" s="126"/>
      <c r="EL76" s="126"/>
      <c r="EM76" s="126"/>
      <c r="EN76" s="126"/>
      <c r="EO76" s="126"/>
      <c r="EP76" s="126"/>
      <c r="EQ76" s="126"/>
      <c r="ER76" s="126"/>
      <c r="ES76" s="126"/>
      <c r="ET76" s="126"/>
      <c r="EU76" s="126"/>
      <c r="EV76" s="126"/>
      <c r="EW76" s="126"/>
      <c r="EX76" s="126"/>
      <c r="EY76" s="126"/>
      <c r="EZ76" s="126"/>
      <c r="FA76" s="126"/>
      <c r="FB76" s="126"/>
      <c r="FC76" s="126"/>
      <c r="FD76" s="126"/>
      <c r="FE76" s="126"/>
      <c r="FF76" s="126"/>
      <c r="FG76" s="126"/>
      <c r="FH76" s="126"/>
      <c r="FI76" s="126"/>
      <c r="FJ76" s="126"/>
      <c r="FK76" s="126"/>
      <c r="FL76" s="126"/>
      <c r="FM76" s="126"/>
      <c r="FN76" s="126"/>
      <c r="FO76" s="126"/>
      <c r="FP76" s="126"/>
      <c r="FQ76" s="126"/>
      <c r="FR76" s="126"/>
      <c r="FS76" s="126"/>
      <c r="FT76" s="126"/>
      <c r="FU76" s="126"/>
      <c r="FV76" s="126"/>
      <c r="FW76" s="126"/>
      <c r="FX76" s="126"/>
      <c r="FY76" s="126"/>
      <c r="FZ76" s="126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06" t="str">
        <f>データ!$B$11</f>
        <v>H29</v>
      </c>
      <c r="GU76" s="106"/>
      <c r="GV76" s="106"/>
      <c r="GW76" s="106"/>
      <c r="GX76" s="106"/>
      <c r="GY76" s="106"/>
      <c r="GZ76" s="106"/>
      <c r="HA76" s="106"/>
      <c r="HB76" s="106"/>
      <c r="HC76" s="106"/>
      <c r="HD76" s="106"/>
      <c r="HE76" s="106"/>
      <c r="HF76" s="106"/>
      <c r="HG76" s="106"/>
      <c r="HH76" s="106" t="str">
        <f>データ!$C$11</f>
        <v>H30</v>
      </c>
      <c r="HI76" s="106"/>
      <c r="HJ76" s="106"/>
      <c r="HK76" s="106"/>
      <c r="HL76" s="106"/>
      <c r="HM76" s="106"/>
      <c r="HN76" s="106"/>
      <c r="HO76" s="106"/>
      <c r="HP76" s="106"/>
      <c r="HQ76" s="106"/>
      <c r="HR76" s="106"/>
      <c r="HS76" s="106"/>
      <c r="HT76" s="106"/>
      <c r="HU76" s="106"/>
      <c r="HV76" s="106" t="str">
        <f>データ!$D$11</f>
        <v>R01</v>
      </c>
      <c r="HW76" s="106"/>
      <c r="HX76" s="106"/>
      <c r="HY76" s="106"/>
      <c r="HZ76" s="106"/>
      <c r="IA76" s="106"/>
      <c r="IB76" s="106"/>
      <c r="IC76" s="106"/>
      <c r="ID76" s="106"/>
      <c r="IE76" s="106"/>
      <c r="IF76" s="106"/>
      <c r="IG76" s="106"/>
      <c r="IH76" s="106"/>
      <c r="II76" s="106"/>
      <c r="IJ76" s="106" t="str">
        <f>データ!$E$11</f>
        <v>R02</v>
      </c>
      <c r="IK76" s="106"/>
      <c r="IL76" s="106"/>
      <c r="IM76" s="106"/>
      <c r="IN76" s="106"/>
      <c r="IO76" s="106"/>
      <c r="IP76" s="106"/>
      <c r="IQ76" s="106"/>
      <c r="IR76" s="106"/>
      <c r="IS76" s="106"/>
      <c r="IT76" s="106"/>
      <c r="IU76" s="106"/>
      <c r="IV76" s="106"/>
      <c r="IW76" s="106"/>
      <c r="IX76" s="106" t="str">
        <f>データ!$F$11</f>
        <v>R03</v>
      </c>
      <c r="IY76" s="106"/>
      <c r="IZ76" s="106"/>
      <c r="JA76" s="106"/>
      <c r="JB76" s="106"/>
      <c r="JC76" s="106"/>
      <c r="JD76" s="106"/>
      <c r="JE76" s="106"/>
      <c r="JF76" s="106"/>
      <c r="JG76" s="106"/>
      <c r="JH76" s="106"/>
      <c r="JI76" s="106"/>
      <c r="JJ76" s="106"/>
      <c r="JK76" s="106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06" t="str">
        <f>データ!$B$11</f>
        <v>H29</v>
      </c>
      <c r="KI76" s="106"/>
      <c r="KJ76" s="106"/>
      <c r="KK76" s="106"/>
      <c r="KL76" s="106"/>
      <c r="KM76" s="106"/>
      <c r="KN76" s="106"/>
      <c r="KO76" s="106"/>
      <c r="KP76" s="106"/>
      <c r="KQ76" s="106"/>
      <c r="KR76" s="106"/>
      <c r="KS76" s="106"/>
      <c r="KT76" s="106"/>
      <c r="KU76" s="106"/>
      <c r="KV76" s="106" t="str">
        <f>データ!$C$11</f>
        <v>H30</v>
      </c>
      <c r="KW76" s="106"/>
      <c r="KX76" s="106"/>
      <c r="KY76" s="106"/>
      <c r="KZ76" s="106"/>
      <c r="LA76" s="106"/>
      <c r="LB76" s="106"/>
      <c r="LC76" s="106"/>
      <c r="LD76" s="106"/>
      <c r="LE76" s="106"/>
      <c r="LF76" s="106"/>
      <c r="LG76" s="106"/>
      <c r="LH76" s="106"/>
      <c r="LI76" s="106"/>
      <c r="LJ76" s="106" t="str">
        <f>データ!$D$11</f>
        <v>R01</v>
      </c>
      <c r="LK76" s="106"/>
      <c r="LL76" s="106"/>
      <c r="LM76" s="106"/>
      <c r="LN76" s="106"/>
      <c r="LO76" s="106"/>
      <c r="LP76" s="106"/>
      <c r="LQ76" s="106"/>
      <c r="LR76" s="106"/>
      <c r="LS76" s="106"/>
      <c r="LT76" s="106"/>
      <c r="LU76" s="106"/>
      <c r="LV76" s="106"/>
      <c r="LW76" s="106"/>
      <c r="LX76" s="106" t="str">
        <f>データ!$E$11</f>
        <v>R02</v>
      </c>
      <c r="LY76" s="106"/>
      <c r="LZ76" s="106"/>
      <c r="MA76" s="106"/>
      <c r="MB76" s="106"/>
      <c r="MC76" s="106"/>
      <c r="MD76" s="106"/>
      <c r="ME76" s="106"/>
      <c r="MF76" s="106"/>
      <c r="MG76" s="106"/>
      <c r="MH76" s="106"/>
      <c r="MI76" s="106"/>
      <c r="MJ76" s="106"/>
      <c r="MK76" s="106"/>
      <c r="ML76" s="106" t="str">
        <f>データ!$F$11</f>
        <v>R03</v>
      </c>
      <c r="MM76" s="106"/>
      <c r="MN76" s="106"/>
      <c r="MO76" s="106"/>
      <c r="MP76" s="106"/>
      <c r="MQ76" s="106"/>
      <c r="MR76" s="106"/>
      <c r="MS76" s="106"/>
      <c r="MT76" s="106"/>
      <c r="MU76" s="106"/>
      <c r="MV76" s="106"/>
      <c r="MW76" s="106"/>
      <c r="MX76" s="106"/>
      <c r="MY76" s="106"/>
      <c r="MZ76" s="2"/>
      <c r="NA76" s="2"/>
      <c r="NB76" s="2"/>
      <c r="NC76" s="2"/>
      <c r="ND76" s="2"/>
      <c r="NE76" s="2"/>
      <c r="NF76" s="22"/>
      <c r="NG76" s="10"/>
      <c r="NH76" s="2"/>
      <c r="NI76" s="116"/>
      <c r="NJ76" s="117"/>
      <c r="NK76" s="117"/>
      <c r="NL76" s="117"/>
      <c r="NM76" s="117"/>
      <c r="NN76" s="117"/>
      <c r="NO76" s="117"/>
      <c r="NP76" s="117"/>
      <c r="NQ76" s="117"/>
      <c r="NR76" s="117"/>
      <c r="NS76" s="117"/>
      <c r="NT76" s="117"/>
      <c r="NU76" s="117"/>
      <c r="NV76" s="117"/>
      <c r="NW76" s="118"/>
    </row>
    <row r="77" spans="1:387" ht="13.5" customHeight="1" x14ac:dyDescent="0.2">
      <c r="A77" s="2"/>
      <c r="B77" s="9"/>
      <c r="C77" s="2"/>
      <c r="D77" s="2"/>
      <c r="E77" s="2"/>
      <c r="F77" s="2"/>
      <c r="I77" s="114" t="s">
        <v>27</v>
      </c>
      <c r="J77" s="114"/>
      <c r="K77" s="114"/>
      <c r="L77" s="114"/>
      <c r="M77" s="114"/>
      <c r="N77" s="114"/>
      <c r="O77" s="114"/>
      <c r="P77" s="114"/>
      <c r="Q77" s="114"/>
      <c r="R77" s="127" t="str">
        <f>データ!CX7</f>
        <v xml:space="preserve"> </v>
      </c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 t="str">
        <f>データ!CY7</f>
        <v xml:space="preserve"> </v>
      </c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 t="str">
        <f>データ!CZ7</f>
        <v xml:space="preserve"> </v>
      </c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 t="str">
        <f>データ!DA7</f>
        <v xml:space="preserve"> </v>
      </c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 t="str">
        <f>データ!DB7</f>
        <v xml:space="preserve"> </v>
      </c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6"/>
      <c r="FX77" s="126"/>
      <c r="FY77" s="126"/>
      <c r="FZ77" s="126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4" t="s">
        <v>27</v>
      </c>
      <c r="GL77" s="114"/>
      <c r="GM77" s="114"/>
      <c r="GN77" s="114"/>
      <c r="GO77" s="114"/>
      <c r="GP77" s="114"/>
      <c r="GQ77" s="114"/>
      <c r="GR77" s="114"/>
      <c r="GS77" s="114"/>
      <c r="GT77" s="127" t="str">
        <f>データ!DK7</f>
        <v xml:space="preserve"> </v>
      </c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 t="str">
        <f>データ!DL7</f>
        <v xml:space="preserve"> </v>
      </c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 t="str">
        <f>データ!DM7</f>
        <v xml:space="preserve"> </v>
      </c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 t="str">
        <f>データ!DN7</f>
        <v xml:space="preserve"> </v>
      </c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  <c r="IW77" s="127"/>
      <c r="IX77" s="127" t="str">
        <f>データ!DO7</f>
        <v xml:space="preserve"> </v>
      </c>
      <c r="IY77" s="127"/>
      <c r="IZ77" s="127"/>
      <c r="JA77" s="127"/>
      <c r="JB77" s="127"/>
      <c r="JC77" s="127"/>
      <c r="JD77" s="127"/>
      <c r="JE77" s="127"/>
      <c r="JF77" s="127"/>
      <c r="JG77" s="127"/>
      <c r="JH77" s="127"/>
      <c r="JI77" s="127"/>
      <c r="JJ77" s="127"/>
      <c r="JK77" s="127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4" t="s">
        <v>27</v>
      </c>
      <c r="JZ77" s="114"/>
      <c r="KA77" s="114"/>
      <c r="KB77" s="114"/>
      <c r="KC77" s="114"/>
      <c r="KD77" s="114"/>
      <c r="KE77" s="114"/>
      <c r="KF77" s="114"/>
      <c r="KG77" s="114"/>
      <c r="KH77" s="115">
        <f>データ!DV7</f>
        <v>83.8</v>
      </c>
      <c r="KI77" s="115"/>
      <c r="KJ77" s="115"/>
      <c r="KK77" s="115"/>
      <c r="KL77" s="115"/>
      <c r="KM77" s="115"/>
      <c r="KN77" s="115"/>
      <c r="KO77" s="115"/>
      <c r="KP77" s="115"/>
      <c r="KQ77" s="115"/>
      <c r="KR77" s="115"/>
      <c r="KS77" s="115"/>
      <c r="KT77" s="115"/>
      <c r="KU77" s="115"/>
      <c r="KV77" s="115">
        <f>データ!DW7</f>
        <v>25.4</v>
      </c>
      <c r="KW77" s="115"/>
      <c r="KX77" s="115"/>
      <c r="KY77" s="115"/>
      <c r="KZ77" s="115"/>
      <c r="LA77" s="115"/>
      <c r="LB77" s="115"/>
      <c r="LC77" s="115"/>
      <c r="LD77" s="115"/>
      <c r="LE77" s="115"/>
      <c r="LF77" s="115"/>
      <c r="LG77" s="115"/>
      <c r="LH77" s="115"/>
      <c r="LI77" s="115"/>
      <c r="LJ77" s="115">
        <f>データ!DX7</f>
        <v>0</v>
      </c>
      <c r="LK77" s="115"/>
      <c r="LL77" s="115"/>
      <c r="LM77" s="115"/>
      <c r="LN77" s="115"/>
      <c r="LO77" s="115"/>
      <c r="LP77" s="115"/>
      <c r="LQ77" s="115"/>
      <c r="LR77" s="115"/>
      <c r="LS77" s="115"/>
      <c r="LT77" s="115"/>
      <c r="LU77" s="115"/>
      <c r="LV77" s="115"/>
      <c r="LW77" s="115"/>
      <c r="LX77" s="115">
        <f>データ!DY7</f>
        <v>0</v>
      </c>
      <c r="LY77" s="115"/>
      <c r="LZ77" s="115"/>
      <c r="MA77" s="115"/>
      <c r="MB77" s="115"/>
      <c r="MC77" s="115"/>
      <c r="MD77" s="115"/>
      <c r="ME77" s="115"/>
      <c r="MF77" s="115"/>
      <c r="MG77" s="115"/>
      <c r="MH77" s="115"/>
      <c r="MI77" s="115"/>
      <c r="MJ77" s="115"/>
      <c r="MK77" s="115"/>
      <c r="ML77" s="115">
        <f>データ!DZ7</f>
        <v>0</v>
      </c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5"/>
      <c r="MX77" s="115"/>
      <c r="MY77" s="115"/>
      <c r="MZ77" s="2"/>
      <c r="NA77" s="2"/>
      <c r="NB77" s="2"/>
      <c r="NC77" s="2"/>
      <c r="ND77" s="2"/>
      <c r="NE77" s="2"/>
      <c r="NF77" s="22"/>
      <c r="NG77" s="10"/>
      <c r="NH77" s="2"/>
      <c r="NI77" s="116"/>
      <c r="NJ77" s="117"/>
      <c r="NK77" s="117"/>
      <c r="NL77" s="117"/>
      <c r="NM77" s="117"/>
      <c r="NN77" s="117"/>
      <c r="NO77" s="117"/>
      <c r="NP77" s="117"/>
      <c r="NQ77" s="117"/>
      <c r="NR77" s="117"/>
      <c r="NS77" s="117"/>
      <c r="NT77" s="117"/>
      <c r="NU77" s="117"/>
      <c r="NV77" s="117"/>
      <c r="NW77" s="118"/>
    </row>
    <row r="78" spans="1:387" ht="13.5" customHeight="1" x14ac:dyDescent="0.2">
      <c r="A78" s="2"/>
      <c r="B78" s="9"/>
      <c r="C78" s="2"/>
      <c r="D78" s="2"/>
      <c r="E78" s="2"/>
      <c r="F78" s="2"/>
      <c r="G78" s="2"/>
      <c r="H78" s="2"/>
      <c r="I78" s="114" t="s">
        <v>29</v>
      </c>
      <c r="J78" s="114"/>
      <c r="K78" s="114"/>
      <c r="L78" s="114"/>
      <c r="M78" s="114"/>
      <c r="N78" s="114"/>
      <c r="O78" s="114"/>
      <c r="P78" s="114"/>
      <c r="Q78" s="114"/>
      <c r="R78" s="127" t="str">
        <f>データ!DC7</f>
        <v xml:space="preserve"> </v>
      </c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 t="str">
        <f>データ!DD7</f>
        <v xml:space="preserve"> </v>
      </c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 t="str">
        <f>データ!DE7</f>
        <v xml:space="preserve"> </v>
      </c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 t="str">
        <f>データ!DF7</f>
        <v xml:space="preserve"> </v>
      </c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 t="str">
        <f>データ!DG7</f>
        <v xml:space="preserve"> </v>
      </c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4" t="s">
        <v>29</v>
      </c>
      <c r="GL78" s="114"/>
      <c r="GM78" s="114"/>
      <c r="GN78" s="114"/>
      <c r="GO78" s="114"/>
      <c r="GP78" s="114"/>
      <c r="GQ78" s="114"/>
      <c r="GR78" s="114"/>
      <c r="GS78" s="114"/>
      <c r="GT78" s="127" t="str">
        <f>データ!DP7</f>
        <v xml:space="preserve"> </v>
      </c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 t="str">
        <f>データ!DQ7</f>
        <v xml:space="preserve"> </v>
      </c>
      <c r="HI78" s="127"/>
      <c r="HJ78" s="127"/>
      <c r="HK78" s="127"/>
      <c r="HL78" s="127"/>
      <c r="HM78" s="127"/>
      <c r="HN78" s="127"/>
      <c r="HO78" s="127"/>
      <c r="HP78" s="127"/>
      <c r="HQ78" s="127"/>
      <c r="HR78" s="127"/>
      <c r="HS78" s="127"/>
      <c r="HT78" s="127"/>
      <c r="HU78" s="127"/>
      <c r="HV78" s="127" t="str">
        <f>データ!DR7</f>
        <v xml:space="preserve"> </v>
      </c>
      <c r="HW78" s="127"/>
      <c r="HX78" s="127"/>
      <c r="HY78" s="127"/>
      <c r="HZ78" s="127"/>
      <c r="IA78" s="127"/>
      <c r="IB78" s="127"/>
      <c r="IC78" s="127"/>
      <c r="ID78" s="127"/>
      <c r="IE78" s="127"/>
      <c r="IF78" s="127"/>
      <c r="IG78" s="127"/>
      <c r="IH78" s="127"/>
      <c r="II78" s="127"/>
      <c r="IJ78" s="127" t="str">
        <f>データ!DS7</f>
        <v xml:space="preserve"> </v>
      </c>
      <c r="IK78" s="127"/>
      <c r="IL78" s="127"/>
      <c r="IM78" s="127"/>
      <c r="IN78" s="127"/>
      <c r="IO78" s="127"/>
      <c r="IP78" s="127"/>
      <c r="IQ78" s="127"/>
      <c r="IR78" s="127"/>
      <c r="IS78" s="127"/>
      <c r="IT78" s="127"/>
      <c r="IU78" s="127"/>
      <c r="IV78" s="127"/>
      <c r="IW78" s="127"/>
      <c r="IX78" s="127" t="str">
        <f>データ!DT7</f>
        <v xml:space="preserve"> </v>
      </c>
      <c r="IY78" s="127"/>
      <c r="IZ78" s="127"/>
      <c r="JA78" s="127"/>
      <c r="JB78" s="127"/>
      <c r="JC78" s="127"/>
      <c r="JD78" s="127"/>
      <c r="JE78" s="127"/>
      <c r="JF78" s="127"/>
      <c r="JG78" s="127"/>
      <c r="JH78" s="127"/>
      <c r="JI78" s="127"/>
      <c r="JJ78" s="127"/>
      <c r="JK78" s="127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4" t="s">
        <v>29</v>
      </c>
      <c r="JZ78" s="114"/>
      <c r="KA78" s="114"/>
      <c r="KB78" s="114"/>
      <c r="KC78" s="114"/>
      <c r="KD78" s="114"/>
      <c r="KE78" s="114"/>
      <c r="KF78" s="114"/>
      <c r="KG78" s="114"/>
      <c r="KH78" s="115">
        <f>データ!EA7</f>
        <v>19.100000000000001</v>
      </c>
      <c r="KI78" s="115"/>
      <c r="KJ78" s="115"/>
      <c r="KK78" s="115"/>
      <c r="KL78" s="115"/>
      <c r="KM78" s="115"/>
      <c r="KN78" s="115"/>
      <c r="KO78" s="115"/>
      <c r="KP78" s="115"/>
      <c r="KQ78" s="115"/>
      <c r="KR78" s="115"/>
      <c r="KS78" s="115"/>
      <c r="KT78" s="115"/>
      <c r="KU78" s="115"/>
      <c r="KV78" s="115">
        <f>データ!EB7</f>
        <v>8.5</v>
      </c>
      <c r="KW78" s="115"/>
      <c r="KX78" s="115"/>
      <c r="KY78" s="115"/>
      <c r="KZ78" s="115"/>
      <c r="LA78" s="115"/>
      <c r="LB78" s="115"/>
      <c r="LC78" s="115"/>
      <c r="LD78" s="115"/>
      <c r="LE78" s="115"/>
      <c r="LF78" s="115"/>
      <c r="LG78" s="115"/>
      <c r="LH78" s="115"/>
      <c r="LI78" s="115"/>
      <c r="LJ78" s="115">
        <f>データ!EC7</f>
        <v>0</v>
      </c>
      <c r="LK78" s="115"/>
      <c r="LL78" s="115"/>
      <c r="LM78" s="115"/>
      <c r="LN78" s="115"/>
      <c r="LO78" s="115"/>
      <c r="LP78" s="115"/>
      <c r="LQ78" s="115"/>
      <c r="LR78" s="115"/>
      <c r="LS78" s="115"/>
      <c r="LT78" s="115"/>
      <c r="LU78" s="115"/>
      <c r="LV78" s="115"/>
      <c r="LW78" s="115"/>
      <c r="LX78" s="115">
        <f>データ!ED7</f>
        <v>0</v>
      </c>
      <c r="LY78" s="115"/>
      <c r="LZ78" s="115"/>
      <c r="MA78" s="115"/>
      <c r="MB78" s="115"/>
      <c r="MC78" s="115"/>
      <c r="MD78" s="115"/>
      <c r="ME78" s="115"/>
      <c r="MF78" s="115"/>
      <c r="MG78" s="115"/>
      <c r="MH78" s="115"/>
      <c r="MI78" s="115"/>
      <c r="MJ78" s="115"/>
      <c r="MK78" s="115"/>
      <c r="ML78" s="115">
        <f>データ!EE7</f>
        <v>37.5</v>
      </c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5"/>
      <c r="MX78" s="115"/>
      <c r="MY78" s="115"/>
      <c r="MZ78" s="2"/>
      <c r="NA78" s="2"/>
      <c r="NB78" s="2"/>
      <c r="NC78" s="2"/>
      <c r="ND78" s="2"/>
      <c r="NE78" s="2"/>
      <c r="NF78" s="22"/>
      <c r="NG78" s="10"/>
      <c r="NH78" s="2"/>
      <c r="NI78" s="116"/>
      <c r="NJ78" s="117"/>
      <c r="NK78" s="117"/>
      <c r="NL78" s="117"/>
      <c r="NM78" s="117"/>
      <c r="NN78" s="117"/>
      <c r="NO78" s="117"/>
      <c r="NP78" s="117"/>
      <c r="NQ78" s="117"/>
      <c r="NR78" s="117"/>
      <c r="NS78" s="117"/>
      <c r="NT78" s="117"/>
      <c r="NU78" s="117"/>
      <c r="NV78" s="117"/>
      <c r="NW78" s="118"/>
    </row>
    <row r="79" spans="1:387" ht="13.5" customHeight="1" x14ac:dyDescent="0.2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6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  <c r="DH79" s="126"/>
      <c r="DI79" s="126"/>
      <c r="DJ79" s="126"/>
      <c r="DK79" s="126"/>
      <c r="DL79" s="126"/>
      <c r="DM79" s="126"/>
      <c r="DN79" s="126"/>
      <c r="DO79" s="126"/>
      <c r="DP79" s="126"/>
      <c r="DQ79" s="126"/>
      <c r="DR79" s="126"/>
      <c r="DS79" s="126"/>
      <c r="DT79" s="126"/>
      <c r="DU79" s="126"/>
      <c r="DV79" s="126"/>
      <c r="DW79" s="126"/>
      <c r="DX79" s="126"/>
      <c r="DY79" s="126"/>
      <c r="DZ79" s="126"/>
      <c r="EA79" s="126"/>
      <c r="EB79" s="126"/>
      <c r="EC79" s="126"/>
      <c r="ED79" s="126"/>
      <c r="EE79" s="126"/>
      <c r="EF79" s="126"/>
      <c r="EG79" s="126"/>
      <c r="EH79" s="126"/>
      <c r="EI79" s="126"/>
      <c r="EJ79" s="126"/>
      <c r="EK79" s="126"/>
      <c r="EL79" s="126"/>
      <c r="EM79" s="126"/>
      <c r="EN79" s="126"/>
      <c r="EO79" s="126"/>
      <c r="EP79" s="126"/>
      <c r="EQ79" s="126"/>
      <c r="ER79" s="126"/>
      <c r="ES79" s="126"/>
      <c r="ET79" s="126"/>
      <c r="EU79" s="126"/>
      <c r="EV79" s="126"/>
      <c r="EW79" s="126"/>
      <c r="EX79" s="126"/>
      <c r="EY79" s="126"/>
      <c r="EZ79" s="126"/>
      <c r="FA79" s="126"/>
      <c r="FB79" s="126"/>
      <c r="FC79" s="126"/>
      <c r="FD79" s="126"/>
      <c r="FE79" s="126"/>
      <c r="FF79" s="126"/>
      <c r="FG79" s="126"/>
      <c r="FH79" s="126"/>
      <c r="FI79" s="126"/>
      <c r="FJ79" s="126"/>
      <c r="FK79" s="126"/>
      <c r="FL79" s="126"/>
      <c r="FM79" s="126"/>
      <c r="FN79" s="126"/>
      <c r="FO79" s="126"/>
      <c r="FP79" s="126"/>
      <c r="FQ79" s="126"/>
      <c r="FR79" s="126"/>
      <c r="FS79" s="126"/>
      <c r="FT79" s="126"/>
      <c r="FU79" s="126"/>
      <c r="FV79" s="126"/>
      <c r="FW79" s="126"/>
      <c r="FX79" s="126"/>
      <c r="FY79" s="126"/>
      <c r="FZ79" s="126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16"/>
      <c r="NJ79" s="117"/>
      <c r="NK79" s="117"/>
      <c r="NL79" s="117"/>
      <c r="NM79" s="117"/>
      <c r="NN79" s="117"/>
      <c r="NO79" s="117"/>
      <c r="NP79" s="117"/>
      <c r="NQ79" s="117"/>
      <c r="NR79" s="117"/>
      <c r="NS79" s="117"/>
      <c r="NT79" s="117"/>
      <c r="NU79" s="117"/>
      <c r="NV79" s="117"/>
      <c r="NW79" s="118"/>
    </row>
    <row r="80" spans="1:387" ht="13.5" customHeight="1" x14ac:dyDescent="0.2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16"/>
      <c r="NJ80" s="117"/>
      <c r="NK80" s="117"/>
      <c r="NL80" s="117"/>
      <c r="NM80" s="117"/>
      <c r="NN80" s="117"/>
      <c r="NO80" s="117"/>
      <c r="NP80" s="117"/>
      <c r="NQ80" s="117"/>
      <c r="NR80" s="117"/>
      <c r="NS80" s="117"/>
      <c r="NT80" s="117"/>
      <c r="NU80" s="117"/>
      <c r="NV80" s="117"/>
      <c r="NW80" s="118"/>
    </row>
    <row r="81" spans="1:387" ht="13.5" customHeight="1" x14ac:dyDescent="0.2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16"/>
      <c r="NJ81" s="117"/>
      <c r="NK81" s="117"/>
      <c r="NL81" s="117"/>
      <c r="NM81" s="117"/>
      <c r="NN81" s="117"/>
      <c r="NO81" s="117"/>
      <c r="NP81" s="117"/>
      <c r="NQ81" s="117"/>
      <c r="NR81" s="117"/>
      <c r="NS81" s="117"/>
      <c r="NT81" s="117"/>
      <c r="NU81" s="117"/>
      <c r="NV81" s="117"/>
      <c r="NW81" s="118"/>
    </row>
    <row r="82" spans="1:387" ht="13.5" customHeight="1" x14ac:dyDescent="0.2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19"/>
      <c r="NJ82" s="120"/>
      <c r="NK82" s="120"/>
      <c r="NL82" s="120"/>
      <c r="NM82" s="120"/>
      <c r="NN82" s="120"/>
      <c r="NO82" s="120"/>
      <c r="NP82" s="120"/>
      <c r="NQ82" s="120"/>
      <c r="NR82" s="120"/>
      <c r="NS82" s="120"/>
      <c r="NT82" s="120"/>
      <c r="NU82" s="120"/>
      <c r="NV82" s="120"/>
      <c r="NW82" s="121"/>
    </row>
    <row r="83" spans="1:387" x14ac:dyDescent="0.2">
      <c r="C83" s="2"/>
      <c r="BH83" s="2"/>
      <c r="GR83" s="2"/>
      <c r="IV83" s="2"/>
      <c r="LD83" s="2"/>
    </row>
    <row r="84" spans="1:387" x14ac:dyDescent="0.2">
      <c r="C84" s="2"/>
      <c r="BH84" s="2"/>
      <c r="GR84" s="2"/>
      <c r="IV84" s="2"/>
      <c r="LD84" s="2"/>
    </row>
    <row r="86" spans="1:387" hidden="1" x14ac:dyDescent="0.2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2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2">
      <c r="B88" s="24" t="str">
        <f>データ!AI6</f>
        <v>【90.6】</v>
      </c>
      <c r="C88" s="25" t="str">
        <f>データ!AT6</f>
        <v>【30.4】</v>
      </c>
      <c r="D88" s="25" t="str">
        <f>データ!BE6</f>
        <v>【208,749】</v>
      </c>
      <c r="E88" s="25" t="str">
        <f>データ!BP6</f>
        <v>【12.2】</v>
      </c>
      <c r="F88" s="25" t="str">
        <f>データ!CA6</f>
        <v>【120.7】</v>
      </c>
      <c r="G88" s="25" t="str">
        <f>データ!CL6</f>
        <v>【△43.7】</v>
      </c>
      <c r="H88" s="25" t="str">
        <f>データ!CW6</f>
        <v>【△24,115】</v>
      </c>
      <c r="I88" s="25" t="str">
        <f>データ!DH6</f>
        <v xml:space="preserve"> </v>
      </c>
      <c r="J88" s="25" t="s">
        <v>48</v>
      </c>
      <c r="K88" s="25" t="s">
        <v>49</v>
      </c>
      <c r="L88" s="25" t="str">
        <f>データ!DU6</f>
        <v xml:space="preserve"> </v>
      </c>
      <c r="M88" s="25" t="str">
        <f>データ!EF6</f>
        <v>【38.7】</v>
      </c>
      <c r="N88" s="25" t="str">
        <f>データ!EF6</f>
        <v>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TFhT3tKe4iE3uVF5IFZ94XWukIEm3WgtwZw0LnpmhYjZJzxEE8Pu7lO6MCQkf246it1LEkMTi1NDjFd7maFZOg==" saltValue="V8Mc9G1UgwKod752cX8Thg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topLeftCell="DV1" workbookViewId="0">
      <selection activeCell="EK8" sqref="EK8"/>
    </sheetView>
  </sheetViews>
  <sheetFormatPr defaultRowHeight="13.2" x14ac:dyDescent="0.2"/>
  <cols>
    <col min="1" max="1" width="14.6640625" customWidth="1"/>
    <col min="2" max="112" width="11.88671875" customWidth="1"/>
    <col min="113" max="114" width="15.44140625" customWidth="1"/>
    <col min="115" max="135" width="11.88671875" customWidth="1"/>
    <col min="136" max="136" width="10.88671875" customWidth="1"/>
    <col min="137" max="146" width="11.88671875" customWidth="1"/>
  </cols>
  <sheetData>
    <row r="1" spans="1:146" x14ac:dyDescent="0.2">
      <c r="A1" t="s">
        <v>50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2">
      <c r="A2" s="28" t="s">
        <v>51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2" customHeight="1" x14ac:dyDescent="0.2">
      <c r="A3" s="28" t="s">
        <v>52</v>
      </c>
      <c r="B3" s="29" t="s">
        <v>53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129" t="s">
        <v>59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30" t="s">
        <v>60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61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2">
      <c r="A4" s="28" t="s">
        <v>62</v>
      </c>
      <c r="B4" s="37"/>
      <c r="C4" s="37"/>
      <c r="D4" s="37"/>
      <c r="E4" s="37"/>
      <c r="F4" s="37"/>
      <c r="G4" s="37"/>
      <c r="H4" s="131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3" t="s">
        <v>63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5"/>
      <c r="AJ4" s="128" t="s">
        <v>64</v>
      </c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36" t="s">
        <v>65</v>
      </c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33" t="s">
        <v>66</v>
      </c>
      <c r="BG4" s="134"/>
      <c r="BH4" s="134"/>
      <c r="BI4" s="134"/>
      <c r="BJ4" s="134"/>
      <c r="BK4" s="134"/>
      <c r="BL4" s="134"/>
      <c r="BM4" s="134"/>
      <c r="BN4" s="134"/>
      <c r="BO4" s="134"/>
      <c r="BP4" s="135"/>
      <c r="BQ4" s="128" t="s">
        <v>67</v>
      </c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36" t="s">
        <v>68</v>
      </c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 t="s">
        <v>69</v>
      </c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33" t="s">
        <v>70</v>
      </c>
      <c r="CY4" s="134"/>
      <c r="CZ4" s="134"/>
      <c r="DA4" s="134"/>
      <c r="DB4" s="134"/>
      <c r="DC4" s="134"/>
      <c r="DD4" s="134"/>
      <c r="DE4" s="134"/>
      <c r="DF4" s="134"/>
      <c r="DG4" s="134"/>
      <c r="DH4" s="135"/>
      <c r="DI4" s="137" t="s">
        <v>71</v>
      </c>
      <c r="DJ4" s="137" t="s">
        <v>72</v>
      </c>
      <c r="DK4" s="128" t="s">
        <v>73</v>
      </c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 t="s">
        <v>74</v>
      </c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2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90</v>
      </c>
      <c r="AK5" s="42" t="s">
        <v>91</v>
      </c>
      <c r="AL5" s="42" t="s">
        <v>101</v>
      </c>
      <c r="AM5" s="42" t="s">
        <v>93</v>
      </c>
      <c r="AN5" s="42" t="s">
        <v>102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103</v>
      </c>
      <c r="AW5" s="42" t="s">
        <v>104</v>
      </c>
      <c r="AX5" s="42" t="s">
        <v>93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105</v>
      </c>
      <c r="BH5" s="42" t="s">
        <v>92</v>
      </c>
      <c r="BI5" s="42" t="s">
        <v>106</v>
      </c>
      <c r="BJ5" s="42" t="s">
        <v>102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107</v>
      </c>
      <c r="BR5" s="42" t="s">
        <v>91</v>
      </c>
      <c r="BS5" s="42" t="s">
        <v>101</v>
      </c>
      <c r="BT5" s="42" t="s">
        <v>108</v>
      </c>
      <c r="BU5" s="42" t="s">
        <v>102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109</v>
      </c>
      <c r="CC5" s="42" t="s">
        <v>103</v>
      </c>
      <c r="CD5" s="42" t="s">
        <v>101</v>
      </c>
      <c r="CE5" s="42" t="s">
        <v>93</v>
      </c>
      <c r="CF5" s="42" t="s">
        <v>110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91</v>
      </c>
      <c r="CO5" s="42" t="s">
        <v>101</v>
      </c>
      <c r="CP5" s="42" t="s">
        <v>93</v>
      </c>
      <c r="CQ5" s="42" t="s">
        <v>94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111</v>
      </c>
      <c r="CY5" s="42" t="s">
        <v>103</v>
      </c>
      <c r="CZ5" s="42" t="s">
        <v>104</v>
      </c>
      <c r="DA5" s="42" t="s">
        <v>93</v>
      </c>
      <c r="DB5" s="42" t="s">
        <v>102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8"/>
      <c r="DJ5" s="138"/>
      <c r="DK5" s="42" t="s">
        <v>111</v>
      </c>
      <c r="DL5" s="42" t="s">
        <v>91</v>
      </c>
      <c r="DM5" s="42" t="s">
        <v>92</v>
      </c>
      <c r="DN5" s="42" t="s">
        <v>108</v>
      </c>
      <c r="DO5" s="42" t="s">
        <v>102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105</v>
      </c>
      <c r="DX5" s="42" t="s">
        <v>101</v>
      </c>
      <c r="DY5" s="42" t="s">
        <v>106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112</v>
      </c>
      <c r="EH5" s="42" t="s">
        <v>113</v>
      </c>
      <c r="EI5" s="42" t="s">
        <v>114</v>
      </c>
      <c r="EJ5" s="42" t="s">
        <v>115</v>
      </c>
      <c r="EK5" s="42" t="s">
        <v>116</v>
      </c>
      <c r="EL5" s="42" t="s">
        <v>117</v>
      </c>
      <c r="EM5" s="42" t="s">
        <v>118</v>
      </c>
      <c r="EN5" s="42" t="s">
        <v>119</v>
      </c>
      <c r="EO5" s="42" t="s">
        <v>120</v>
      </c>
      <c r="EP5" s="42" t="s">
        <v>121</v>
      </c>
    </row>
    <row r="6" spans="1:146" s="52" customFormat="1" x14ac:dyDescent="0.2">
      <c r="A6" s="28" t="s">
        <v>122</v>
      </c>
      <c r="B6" s="43">
        <f>B8</f>
        <v>2021</v>
      </c>
      <c r="C6" s="43">
        <f t="shared" ref="C6:X6" si="2">C8</f>
        <v>450006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宮崎県</v>
      </c>
      <c r="I6" s="43" t="str">
        <f t="shared" si="2"/>
        <v>宮崎県営国民宿舎　えびの高原荘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Ａ２Ｂ２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4112</v>
      </c>
      <c r="R6" s="46">
        <f t="shared" si="2"/>
        <v>130</v>
      </c>
      <c r="S6" s="47">
        <f t="shared" si="2"/>
        <v>13897</v>
      </c>
      <c r="T6" s="48" t="str">
        <f t="shared" si="2"/>
        <v>利用料金制</v>
      </c>
      <c r="U6" s="44">
        <f t="shared" si="2"/>
        <v>70</v>
      </c>
      <c r="V6" s="48" t="str">
        <f t="shared" si="2"/>
        <v>有</v>
      </c>
      <c r="W6" s="49">
        <f t="shared" si="2"/>
        <v>75.400000000000006</v>
      </c>
      <c r="X6" s="48" t="str">
        <f t="shared" si="2"/>
        <v>有</v>
      </c>
      <c r="Y6" s="50">
        <f>IF(Y8="-",NA(),Y8)</f>
        <v>78.5</v>
      </c>
      <c r="Z6" s="50">
        <f t="shared" ref="Z6:AH6" si="3">IF(Z8="-",NA(),Z8)</f>
        <v>70.900000000000006</v>
      </c>
      <c r="AA6" s="50">
        <f t="shared" si="3"/>
        <v>88.6</v>
      </c>
      <c r="AB6" s="50">
        <f t="shared" si="3"/>
        <v>15.3</v>
      </c>
      <c r="AC6" s="50">
        <f t="shared" si="3"/>
        <v>90.9</v>
      </c>
      <c r="AD6" s="50">
        <f t="shared" si="3"/>
        <v>98.7</v>
      </c>
      <c r="AE6" s="50">
        <f t="shared" si="3"/>
        <v>100.3</v>
      </c>
      <c r="AF6" s="50">
        <f t="shared" si="3"/>
        <v>100.9</v>
      </c>
      <c r="AG6" s="50">
        <f t="shared" si="3"/>
        <v>83.9</v>
      </c>
      <c r="AH6" s="50">
        <f t="shared" si="3"/>
        <v>77.2</v>
      </c>
      <c r="AI6" s="50" t="str">
        <f>IF(AI8="-","【-】","【"&amp;SUBSTITUTE(TEXT(AI8,"#,##0.0"),"-","△")&amp;"】")</f>
        <v>【90.6】</v>
      </c>
      <c r="AJ6" s="50">
        <f>IF(AJ8="-",NA(),AJ8)</f>
        <v>2.1</v>
      </c>
      <c r="AK6" s="50">
        <f t="shared" ref="AK6:AS6" si="4">IF(AK8="-",NA(),AK8)</f>
        <v>1</v>
      </c>
      <c r="AL6" s="50">
        <f t="shared" si="4"/>
        <v>0.3</v>
      </c>
      <c r="AM6" s="50">
        <f t="shared" si="4"/>
        <v>25.1</v>
      </c>
      <c r="AN6" s="50">
        <f t="shared" si="4"/>
        <v>7</v>
      </c>
      <c r="AO6" s="50">
        <f t="shared" si="4"/>
        <v>28.3</v>
      </c>
      <c r="AP6" s="50">
        <f t="shared" si="4"/>
        <v>24.2</v>
      </c>
      <c r="AQ6" s="50">
        <f t="shared" si="4"/>
        <v>30.1</v>
      </c>
      <c r="AR6" s="50">
        <f t="shared" si="4"/>
        <v>39.9</v>
      </c>
      <c r="AS6" s="50">
        <f t="shared" si="4"/>
        <v>21.4</v>
      </c>
      <c r="AT6" s="50" t="str">
        <f>IF(AT8="-","【-】","【"&amp;SUBSTITUTE(TEXT(AT8,"#,##0.0"),"-","△")&amp;"】")</f>
        <v>【30.4】</v>
      </c>
      <c r="AU6" s="45">
        <f>IF(AU8="-",NA(),AU8)</f>
        <v>1301</v>
      </c>
      <c r="AV6" s="45">
        <f t="shared" ref="AV6:BD6" si="5">IF(AV8="-",NA(),AV8)</f>
        <v>833</v>
      </c>
      <c r="AW6" s="45">
        <f t="shared" si="5"/>
        <v>70</v>
      </c>
      <c r="AX6" s="45">
        <f t="shared" si="5"/>
        <v>737710</v>
      </c>
      <c r="AY6" s="45">
        <f t="shared" si="5"/>
        <v>29</v>
      </c>
      <c r="AZ6" s="45">
        <f t="shared" si="5"/>
        <v>3241</v>
      </c>
      <c r="BA6" s="45">
        <f t="shared" si="5"/>
        <v>3438</v>
      </c>
      <c r="BB6" s="45">
        <f t="shared" si="5"/>
        <v>4380</v>
      </c>
      <c r="BC6" s="45">
        <f t="shared" si="5"/>
        <v>16253</v>
      </c>
      <c r="BD6" s="45">
        <f t="shared" si="5"/>
        <v>12164</v>
      </c>
      <c r="BE6" s="45" t="str">
        <f>IF(BE8="-","【-】","【"&amp;SUBSTITUTE(TEXT(BE8,"#,##0"),"-","△")&amp;"】")</f>
        <v>【208,749】</v>
      </c>
      <c r="BF6" s="50">
        <f>IF(BF8="-",NA(),BF8)</f>
        <v>23.6</v>
      </c>
      <c r="BG6" s="50">
        <f t="shared" ref="BG6:BO6" si="6">IF(BG8="-",NA(),BG8)</f>
        <v>17</v>
      </c>
      <c r="BH6" s="50">
        <f t="shared" si="6"/>
        <v>18.399999999999999</v>
      </c>
      <c r="BI6" s="50">
        <f t="shared" si="6"/>
        <v>0.1</v>
      </c>
      <c r="BJ6" s="50">
        <f t="shared" si="6"/>
        <v>18.8</v>
      </c>
      <c r="BK6" s="50">
        <f t="shared" si="6"/>
        <v>15.6</v>
      </c>
      <c r="BL6" s="50">
        <f t="shared" si="6"/>
        <v>14.2</v>
      </c>
      <c r="BM6" s="50">
        <f t="shared" si="6"/>
        <v>13.2</v>
      </c>
      <c r="BN6" s="50">
        <f t="shared" si="6"/>
        <v>2.8</v>
      </c>
      <c r="BO6" s="50">
        <f t="shared" si="6"/>
        <v>18.399999999999999</v>
      </c>
      <c r="BP6" s="50" t="str">
        <f>IF(BP8="-","【-】","【"&amp;SUBSTITUTE(TEXT(BP8,"#,##0.0"),"-","△")&amp;"】")</f>
        <v>【12.2】</v>
      </c>
      <c r="BQ6" s="50">
        <f>IF(BQ8="-",NA(),BQ8)</f>
        <v>35.700000000000003</v>
      </c>
      <c r="BR6" s="50">
        <f t="shared" ref="BR6:BZ6" si="7">IF(BR8="-",NA(),BR8)</f>
        <v>38</v>
      </c>
      <c r="BS6" s="50">
        <f t="shared" si="7"/>
        <v>44.6</v>
      </c>
      <c r="BT6" s="50">
        <f t="shared" si="7"/>
        <v>369.9</v>
      </c>
      <c r="BU6" s="50">
        <f t="shared" si="7"/>
        <v>37.5</v>
      </c>
      <c r="BV6" s="50">
        <f t="shared" si="7"/>
        <v>38.9</v>
      </c>
      <c r="BW6" s="50">
        <f t="shared" si="7"/>
        <v>39.1</v>
      </c>
      <c r="BX6" s="50">
        <f t="shared" si="7"/>
        <v>47.7</v>
      </c>
      <c r="BY6" s="50">
        <f t="shared" si="7"/>
        <v>78.5</v>
      </c>
      <c r="BZ6" s="50">
        <f t="shared" si="7"/>
        <v>52.3</v>
      </c>
      <c r="CA6" s="50" t="str">
        <f>IF(CA8="-","【-】","【"&amp;SUBSTITUTE(TEXT(CA8,"#,##0.0"),"-","△")&amp;"】")</f>
        <v>【120.7】</v>
      </c>
      <c r="CB6" s="50">
        <f>IF(CB8="-",NA(),CB8)</f>
        <v>1.4</v>
      </c>
      <c r="CC6" s="50">
        <f t="shared" ref="CC6:CK6" si="8">IF(CC8="-",NA(),CC8)</f>
        <v>-6.6</v>
      </c>
      <c r="CD6" s="50">
        <f t="shared" si="8"/>
        <v>-11.5</v>
      </c>
      <c r="CE6" s="50">
        <f t="shared" si="8"/>
        <v>-729</v>
      </c>
      <c r="CF6" s="50">
        <f t="shared" si="8"/>
        <v>-33.5</v>
      </c>
      <c r="CG6" s="50">
        <f t="shared" si="8"/>
        <v>-24.6</v>
      </c>
      <c r="CH6" s="50">
        <f t="shared" si="8"/>
        <v>-38.700000000000003</v>
      </c>
      <c r="CI6" s="50">
        <f t="shared" si="8"/>
        <v>-51.3</v>
      </c>
      <c r="CJ6" s="50">
        <f t="shared" si="8"/>
        <v>-99.9</v>
      </c>
      <c r="CK6" s="50">
        <f t="shared" si="8"/>
        <v>-6.6</v>
      </c>
      <c r="CL6" s="50" t="str">
        <f>IF(CL8="-","【-】","【"&amp;SUBSTITUTE(TEXT(CL8,"#,##0.0"),"-","△")&amp;"】")</f>
        <v>【△43.7】</v>
      </c>
      <c r="CM6" s="45">
        <f>IF(CM8="-",NA(),CM8)</f>
        <v>41047</v>
      </c>
      <c r="CN6" s="45">
        <f t="shared" ref="CN6:CV6" si="9">IF(CN8="-",NA(),CN8)</f>
        <v>30212</v>
      </c>
      <c r="CO6" s="45">
        <f t="shared" si="9"/>
        <v>9839</v>
      </c>
      <c r="CP6" s="45">
        <f t="shared" si="9"/>
        <v>-45334</v>
      </c>
      <c r="CQ6" s="45">
        <f t="shared" si="9"/>
        <v>-7851</v>
      </c>
      <c r="CR6" s="45">
        <f t="shared" si="9"/>
        <v>1558</v>
      </c>
      <c r="CS6" s="45">
        <f t="shared" si="9"/>
        <v>-202</v>
      </c>
      <c r="CT6" s="45">
        <f t="shared" si="9"/>
        <v>-9940</v>
      </c>
      <c r="CU6" s="45">
        <f t="shared" si="9"/>
        <v>-46965</v>
      </c>
      <c r="CV6" s="45">
        <f t="shared" si="9"/>
        <v>-28874</v>
      </c>
      <c r="CW6" s="45" t="str">
        <f>IF(CW8="-","【-】","【"&amp;SUBSTITUTE(TEXT(CW8,"#,##0"),"-","△")&amp;"】")</f>
        <v>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123</v>
      </c>
      <c r="DI6" s="46">
        <f t="shared" ref="DI6:DJ6" si="10">DI8</f>
        <v>1799199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124</v>
      </c>
      <c r="DV6" s="50">
        <f>IF(DV8="-",NA(),DV8)</f>
        <v>83.8</v>
      </c>
      <c r="DW6" s="50">
        <f t="shared" ref="DW6:EE6" si="11">IF(DW8="-",NA(),DW8)</f>
        <v>25.4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19.100000000000001</v>
      </c>
      <c r="EB6" s="50">
        <f t="shared" si="11"/>
        <v>8.5</v>
      </c>
      <c r="EC6" s="50">
        <f t="shared" si="11"/>
        <v>0</v>
      </c>
      <c r="ED6" s="50">
        <f t="shared" si="11"/>
        <v>0</v>
      </c>
      <c r="EE6" s="50">
        <f t="shared" si="11"/>
        <v>37.5</v>
      </c>
      <c r="EF6" s="50" t="str">
        <f>IF(EF8="-","【-】","【"&amp;SUBSTITUTE(TEXT(EF8,"#,##0.0"),"-","△")&amp;"】")</f>
        <v>【38.7】</v>
      </c>
      <c r="EG6" s="51">
        <f>IF(EG8="-",NA(),EG8)</f>
        <v>4.1999999999999997E-3</v>
      </c>
      <c r="EH6" s="51">
        <f t="shared" ref="EH6:EP6" si="12">IF(EH8="-",NA(),EH8)</f>
        <v>1.9E-3</v>
      </c>
      <c r="EI6" s="51">
        <f t="shared" si="12"/>
        <v>2E-3</v>
      </c>
      <c r="EJ6" s="51">
        <f t="shared" si="12"/>
        <v>0</v>
      </c>
      <c r="EK6" s="51">
        <f t="shared" si="12"/>
        <v>2.8E-3</v>
      </c>
      <c r="EL6" s="51">
        <f t="shared" si="12"/>
        <v>2.5600000000000001E-2</v>
      </c>
      <c r="EM6" s="51">
        <f t="shared" si="12"/>
        <v>9.4000000000000004E-3</v>
      </c>
      <c r="EN6" s="51">
        <f t="shared" si="12"/>
        <v>1.5800000000000002E-2</v>
      </c>
      <c r="EO6" s="51">
        <f t="shared" si="12"/>
        <v>1.3100000000000001E-2</v>
      </c>
      <c r="EP6" s="51">
        <f t="shared" si="12"/>
        <v>4.1999999999999997E-3</v>
      </c>
    </row>
    <row r="7" spans="1:146" s="52" customFormat="1" x14ac:dyDescent="0.2">
      <c r="A7" s="28" t="s">
        <v>125</v>
      </c>
      <c r="B7" s="43">
        <f t="shared" ref="B7:X7" si="13">B8</f>
        <v>2021</v>
      </c>
      <c r="C7" s="43">
        <f t="shared" si="13"/>
        <v>450006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宮崎県</v>
      </c>
      <c r="I7" s="43" t="str">
        <f t="shared" si="13"/>
        <v>宮崎県営国民宿舎　えびの高原荘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Ａ２Ｂ２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4112</v>
      </c>
      <c r="R7" s="46">
        <f t="shared" si="13"/>
        <v>130</v>
      </c>
      <c r="S7" s="47">
        <f t="shared" si="13"/>
        <v>13897</v>
      </c>
      <c r="T7" s="48" t="str">
        <f t="shared" si="13"/>
        <v>利用料金制</v>
      </c>
      <c r="U7" s="44">
        <f t="shared" si="13"/>
        <v>70</v>
      </c>
      <c r="V7" s="48" t="str">
        <f t="shared" si="13"/>
        <v>有</v>
      </c>
      <c r="W7" s="49">
        <f t="shared" si="13"/>
        <v>75.400000000000006</v>
      </c>
      <c r="X7" s="48" t="str">
        <f t="shared" si="13"/>
        <v>有</v>
      </c>
      <c r="Y7" s="50">
        <f>Y8</f>
        <v>78.5</v>
      </c>
      <c r="Z7" s="50">
        <f t="shared" ref="Z7:AH7" si="14">Z8</f>
        <v>70.900000000000006</v>
      </c>
      <c r="AA7" s="50">
        <f t="shared" si="14"/>
        <v>88.6</v>
      </c>
      <c r="AB7" s="50">
        <f t="shared" si="14"/>
        <v>15.3</v>
      </c>
      <c r="AC7" s="50">
        <f t="shared" si="14"/>
        <v>90.9</v>
      </c>
      <c r="AD7" s="50">
        <f t="shared" si="14"/>
        <v>98.7</v>
      </c>
      <c r="AE7" s="50">
        <f t="shared" si="14"/>
        <v>100.3</v>
      </c>
      <c r="AF7" s="50">
        <f t="shared" si="14"/>
        <v>100.9</v>
      </c>
      <c r="AG7" s="50">
        <f t="shared" si="14"/>
        <v>83.9</v>
      </c>
      <c r="AH7" s="50">
        <f t="shared" si="14"/>
        <v>77.2</v>
      </c>
      <c r="AI7" s="50"/>
      <c r="AJ7" s="50">
        <f>AJ8</f>
        <v>2.1</v>
      </c>
      <c r="AK7" s="50">
        <f t="shared" ref="AK7:AS7" si="15">AK8</f>
        <v>1</v>
      </c>
      <c r="AL7" s="50">
        <f t="shared" si="15"/>
        <v>0.3</v>
      </c>
      <c r="AM7" s="50">
        <f t="shared" si="15"/>
        <v>25.1</v>
      </c>
      <c r="AN7" s="50">
        <f t="shared" si="15"/>
        <v>7</v>
      </c>
      <c r="AO7" s="50">
        <f t="shared" si="15"/>
        <v>28.3</v>
      </c>
      <c r="AP7" s="50">
        <f t="shared" si="15"/>
        <v>24.2</v>
      </c>
      <c r="AQ7" s="50">
        <f t="shared" si="15"/>
        <v>30.1</v>
      </c>
      <c r="AR7" s="50">
        <f t="shared" si="15"/>
        <v>39.9</v>
      </c>
      <c r="AS7" s="50">
        <f t="shared" si="15"/>
        <v>21.4</v>
      </c>
      <c r="AT7" s="50"/>
      <c r="AU7" s="45">
        <f>AU8</f>
        <v>1301</v>
      </c>
      <c r="AV7" s="45">
        <f t="shared" ref="AV7:BD7" si="16">AV8</f>
        <v>833</v>
      </c>
      <c r="AW7" s="45">
        <f t="shared" si="16"/>
        <v>70</v>
      </c>
      <c r="AX7" s="45">
        <f t="shared" si="16"/>
        <v>737710</v>
      </c>
      <c r="AY7" s="45">
        <f t="shared" si="16"/>
        <v>29</v>
      </c>
      <c r="AZ7" s="45">
        <f t="shared" si="16"/>
        <v>3241</v>
      </c>
      <c r="BA7" s="45">
        <f t="shared" si="16"/>
        <v>3438</v>
      </c>
      <c r="BB7" s="45">
        <f t="shared" si="16"/>
        <v>4380</v>
      </c>
      <c r="BC7" s="45">
        <f t="shared" si="16"/>
        <v>16253</v>
      </c>
      <c r="BD7" s="45">
        <f t="shared" si="16"/>
        <v>12164</v>
      </c>
      <c r="BE7" s="45"/>
      <c r="BF7" s="50">
        <f>BF8</f>
        <v>23.6</v>
      </c>
      <c r="BG7" s="50">
        <f t="shared" ref="BG7:BO7" si="17">BG8</f>
        <v>17</v>
      </c>
      <c r="BH7" s="50">
        <f t="shared" si="17"/>
        <v>18.399999999999999</v>
      </c>
      <c r="BI7" s="50">
        <f t="shared" si="17"/>
        <v>0.1</v>
      </c>
      <c r="BJ7" s="50">
        <f t="shared" si="17"/>
        <v>18.8</v>
      </c>
      <c r="BK7" s="50">
        <f t="shared" si="17"/>
        <v>15.6</v>
      </c>
      <c r="BL7" s="50">
        <f t="shared" si="17"/>
        <v>14.2</v>
      </c>
      <c r="BM7" s="50">
        <f t="shared" si="17"/>
        <v>13.2</v>
      </c>
      <c r="BN7" s="50">
        <f t="shared" si="17"/>
        <v>2.8</v>
      </c>
      <c r="BO7" s="50">
        <f t="shared" si="17"/>
        <v>18.399999999999999</v>
      </c>
      <c r="BP7" s="50"/>
      <c r="BQ7" s="50">
        <f>BQ8</f>
        <v>35.700000000000003</v>
      </c>
      <c r="BR7" s="50">
        <f t="shared" ref="BR7:BZ7" si="18">BR8</f>
        <v>38</v>
      </c>
      <c r="BS7" s="50">
        <f t="shared" si="18"/>
        <v>44.6</v>
      </c>
      <c r="BT7" s="50">
        <f t="shared" si="18"/>
        <v>369.9</v>
      </c>
      <c r="BU7" s="50">
        <f t="shared" si="18"/>
        <v>37.5</v>
      </c>
      <c r="BV7" s="50">
        <f t="shared" si="18"/>
        <v>38.9</v>
      </c>
      <c r="BW7" s="50">
        <f t="shared" si="18"/>
        <v>39.1</v>
      </c>
      <c r="BX7" s="50">
        <f t="shared" si="18"/>
        <v>47.7</v>
      </c>
      <c r="BY7" s="50">
        <f t="shared" si="18"/>
        <v>78.5</v>
      </c>
      <c r="BZ7" s="50">
        <f t="shared" si="18"/>
        <v>52.3</v>
      </c>
      <c r="CA7" s="50"/>
      <c r="CB7" s="50">
        <f>CB8</f>
        <v>1.4</v>
      </c>
      <c r="CC7" s="50">
        <f t="shared" ref="CC7:CK7" si="19">CC8</f>
        <v>-6.6</v>
      </c>
      <c r="CD7" s="50">
        <f t="shared" si="19"/>
        <v>-11.5</v>
      </c>
      <c r="CE7" s="50">
        <f t="shared" si="19"/>
        <v>-729</v>
      </c>
      <c r="CF7" s="50">
        <f t="shared" si="19"/>
        <v>-33.5</v>
      </c>
      <c r="CG7" s="50">
        <f t="shared" si="19"/>
        <v>-24.6</v>
      </c>
      <c r="CH7" s="50">
        <f t="shared" si="19"/>
        <v>-38.700000000000003</v>
      </c>
      <c r="CI7" s="50">
        <f t="shared" si="19"/>
        <v>-51.3</v>
      </c>
      <c r="CJ7" s="50">
        <f t="shared" si="19"/>
        <v>-99.9</v>
      </c>
      <c r="CK7" s="50">
        <f t="shared" si="19"/>
        <v>-6.6</v>
      </c>
      <c r="CL7" s="50"/>
      <c r="CM7" s="45">
        <f>CM8</f>
        <v>41047</v>
      </c>
      <c r="CN7" s="45">
        <f t="shared" ref="CN7:CV7" si="20">CN8</f>
        <v>30212</v>
      </c>
      <c r="CO7" s="45">
        <f t="shared" si="20"/>
        <v>9839</v>
      </c>
      <c r="CP7" s="45">
        <f t="shared" si="20"/>
        <v>-45334</v>
      </c>
      <c r="CQ7" s="45">
        <f t="shared" si="20"/>
        <v>-7851</v>
      </c>
      <c r="CR7" s="45">
        <f t="shared" si="20"/>
        <v>1558</v>
      </c>
      <c r="CS7" s="45">
        <f t="shared" si="20"/>
        <v>-202</v>
      </c>
      <c r="CT7" s="45">
        <f t="shared" si="20"/>
        <v>-9940</v>
      </c>
      <c r="CU7" s="45">
        <f t="shared" si="20"/>
        <v>-46965</v>
      </c>
      <c r="CV7" s="45">
        <f t="shared" si="20"/>
        <v>-28874</v>
      </c>
      <c r="CW7" s="45"/>
      <c r="CX7" s="50" t="s">
        <v>126</v>
      </c>
      <c r="CY7" s="50" t="s">
        <v>126</v>
      </c>
      <c r="CZ7" s="50" t="s">
        <v>126</v>
      </c>
      <c r="DA7" s="50" t="s">
        <v>126</v>
      </c>
      <c r="DB7" s="50" t="s">
        <v>126</v>
      </c>
      <c r="DC7" s="50" t="s">
        <v>126</v>
      </c>
      <c r="DD7" s="50" t="s">
        <v>126</v>
      </c>
      <c r="DE7" s="50" t="s">
        <v>126</v>
      </c>
      <c r="DF7" s="50" t="s">
        <v>126</v>
      </c>
      <c r="DG7" s="50" t="s">
        <v>127</v>
      </c>
      <c r="DH7" s="50"/>
      <c r="DI7" s="46">
        <f>DI8</f>
        <v>1799199</v>
      </c>
      <c r="DJ7" s="46">
        <f>DJ8</f>
        <v>0</v>
      </c>
      <c r="DK7" s="50" t="s">
        <v>126</v>
      </c>
      <c r="DL7" s="50" t="s">
        <v>126</v>
      </c>
      <c r="DM7" s="50" t="s">
        <v>126</v>
      </c>
      <c r="DN7" s="50" t="s">
        <v>126</v>
      </c>
      <c r="DO7" s="50" t="s">
        <v>126</v>
      </c>
      <c r="DP7" s="50" t="s">
        <v>126</v>
      </c>
      <c r="DQ7" s="50" t="s">
        <v>126</v>
      </c>
      <c r="DR7" s="50" t="s">
        <v>126</v>
      </c>
      <c r="DS7" s="50" t="s">
        <v>126</v>
      </c>
      <c r="DT7" s="50" t="s">
        <v>124</v>
      </c>
      <c r="DU7" s="50"/>
      <c r="DV7" s="50">
        <f>DV8</f>
        <v>83.8</v>
      </c>
      <c r="DW7" s="50">
        <f t="shared" ref="DW7:EE7" si="21">DW8</f>
        <v>25.4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19.100000000000001</v>
      </c>
      <c r="EB7" s="50">
        <f t="shared" si="21"/>
        <v>8.5</v>
      </c>
      <c r="EC7" s="50">
        <f t="shared" si="21"/>
        <v>0</v>
      </c>
      <c r="ED7" s="50">
        <f t="shared" si="21"/>
        <v>0</v>
      </c>
      <c r="EE7" s="50">
        <f t="shared" si="21"/>
        <v>37.5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2">
      <c r="A8" s="28"/>
      <c r="B8" s="53">
        <v>2021</v>
      </c>
      <c r="C8" s="53">
        <v>450006</v>
      </c>
      <c r="D8" s="53">
        <v>47</v>
      </c>
      <c r="E8" s="53">
        <v>11</v>
      </c>
      <c r="F8" s="53">
        <v>1</v>
      </c>
      <c r="G8" s="53">
        <v>1</v>
      </c>
      <c r="H8" s="53" t="s">
        <v>128</v>
      </c>
      <c r="I8" s="53" t="s">
        <v>129</v>
      </c>
      <c r="J8" s="53" t="s">
        <v>130</v>
      </c>
      <c r="K8" s="53" t="s">
        <v>131</v>
      </c>
      <c r="L8" s="53" t="s">
        <v>132</v>
      </c>
      <c r="M8" s="53" t="s">
        <v>133</v>
      </c>
      <c r="N8" s="53" t="s">
        <v>134</v>
      </c>
      <c r="O8" s="54" t="s">
        <v>135</v>
      </c>
      <c r="P8" s="54" t="s">
        <v>135</v>
      </c>
      <c r="Q8" s="55">
        <v>4112</v>
      </c>
      <c r="R8" s="55">
        <v>130</v>
      </c>
      <c r="S8" s="56">
        <v>13897</v>
      </c>
      <c r="T8" s="57" t="s">
        <v>136</v>
      </c>
      <c r="U8" s="54">
        <v>70</v>
      </c>
      <c r="V8" s="57" t="s">
        <v>137</v>
      </c>
      <c r="W8" s="58">
        <v>75.400000000000006</v>
      </c>
      <c r="X8" s="57" t="s">
        <v>137</v>
      </c>
      <c r="Y8" s="59">
        <v>78.5</v>
      </c>
      <c r="Z8" s="59">
        <v>70.900000000000006</v>
      </c>
      <c r="AA8" s="59">
        <v>88.6</v>
      </c>
      <c r="AB8" s="59">
        <v>15.3</v>
      </c>
      <c r="AC8" s="59">
        <v>90.9</v>
      </c>
      <c r="AD8" s="59">
        <v>98.7</v>
      </c>
      <c r="AE8" s="59">
        <v>100.3</v>
      </c>
      <c r="AF8" s="59">
        <v>100.9</v>
      </c>
      <c r="AG8" s="59">
        <v>83.9</v>
      </c>
      <c r="AH8" s="59">
        <v>77.2</v>
      </c>
      <c r="AI8" s="59">
        <v>90.6</v>
      </c>
      <c r="AJ8" s="59">
        <v>2.1</v>
      </c>
      <c r="AK8" s="59">
        <v>1</v>
      </c>
      <c r="AL8" s="59">
        <v>0.3</v>
      </c>
      <c r="AM8" s="59">
        <v>25.1</v>
      </c>
      <c r="AN8" s="59">
        <v>7</v>
      </c>
      <c r="AO8" s="59">
        <v>28.3</v>
      </c>
      <c r="AP8" s="59">
        <v>24.2</v>
      </c>
      <c r="AQ8" s="59">
        <v>30.1</v>
      </c>
      <c r="AR8" s="59">
        <v>39.9</v>
      </c>
      <c r="AS8" s="59">
        <v>21.4</v>
      </c>
      <c r="AT8" s="59">
        <v>30.4</v>
      </c>
      <c r="AU8" s="60">
        <v>1301</v>
      </c>
      <c r="AV8" s="60">
        <v>833</v>
      </c>
      <c r="AW8" s="60">
        <v>70</v>
      </c>
      <c r="AX8" s="60">
        <v>737710</v>
      </c>
      <c r="AY8" s="60">
        <v>29</v>
      </c>
      <c r="AZ8" s="60">
        <v>3241</v>
      </c>
      <c r="BA8" s="60">
        <v>3438</v>
      </c>
      <c r="BB8" s="60">
        <v>4380</v>
      </c>
      <c r="BC8" s="60">
        <v>16253</v>
      </c>
      <c r="BD8" s="60">
        <v>12164</v>
      </c>
      <c r="BE8" s="60">
        <v>208749</v>
      </c>
      <c r="BF8" s="59">
        <v>23.6</v>
      </c>
      <c r="BG8" s="59">
        <v>17</v>
      </c>
      <c r="BH8" s="59">
        <v>18.399999999999999</v>
      </c>
      <c r="BI8" s="59">
        <v>0.1</v>
      </c>
      <c r="BJ8" s="59">
        <v>18.8</v>
      </c>
      <c r="BK8" s="59">
        <v>15.6</v>
      </c>
      <c r="BL8" s="59">
        <v>14.2</v>
      </c>
      <c r="BM8" s="59">
        <v>13.2</v>
      </c>
      <c r="BN8" s="59">
        <v>2.8</v>
      </c>
      <c r="BO8" s="59">
        <v>18.399999999999999</v>
      </c>
      <c r="BP8" s="59">
        <v>12.2</v>
      </c>
      <c r="BQ8" s="59">
        <v>35.700000000000003</v>
      </c>
      <c r="BR8" s="59">
        <v>38</v>
      </c>
      <c r="BS8" s="59">
        <v>44.6</v>
      </c>
      <c r="BT8" s="59">
        <v>369.9</v>
      </c>
      <c r="BU8" s="59">
        <v>37.5</v>
      </c>
      <c r="BV8" s="59">
        <v>38.9</v>
      </c>
      <c r="BW8" s="59">
        <v>39.1</v>
      </c>
      <c r="BX8" s="59">
        <v>47.7</v>
      </c>
      <c r="BY8" s="59">
        <v>78.5</v>
      </c>
      <c r="BZ8" s="59">
        <v>52.3</v>
      </c>
      <c r="CA8" s="59">
        <v>120.7</v>
      </c>
      <c r="CB8" s="59">
        <v>1.4</v>
      </c>
      <c r="CC8" s="59">
        <v>-6.6</v>
      </c>
      <c r="CD8" s="59">
        <v>-11.5</v>
      </c>
      <c r="CE8" s="61">
        <v>-729</v>
      </c>
      <c r="CF8" s="61">
        <v>-33.5</v>
      </c>
      <c r="CG8" s="59">
        <v>-24.6</v>
      </c>
      <c r="CH8" s="59">
        <v>-38.700000000000003</v>
      </c>
      <c r="CI8" s="59">
        <v>-51.3</v>
      </c>
      <c r="CJ8" s="59">
        <v>-99.9</v>
      </c>
      <c r="CK8" s="59">
        <v>-6.6</v>
      </c>
      <c r="CL8" s="59">
        <v>-43.7</v>
      </c>
      <c r="CM8" s="60">
        <v>41047</v>
      </c>
      <c r="CN8" s="60">
        <v>30212</v>
      </c>
      <c r="CO8" s="60">
        <v>9839</v>
      </c>
      <c r="CP8" s="60">
        <v>-45334</v>
      </c>
      <c r="CQ8" s="60">
        <v>-7851</v>
      </c>
      <c r="CR8" s="60">
        <v>1558</v>
      </c>
      <c r="CS8" s="60">
        <v>-202</v>
      </c>
      <c r="CT8" s="60">
        <v>-9940</v>
      </c>
      <c r="CU8" s="60">
        <v>-46965</v>
      </c>
      <c r="CV8" s="60">
        <v>-28874</v>
      </c>
      <c r="CW8" s="60">
        <v>-24115</v>
      </c>
      <c r="CX8" s="59" t="s">
        <v>138</v>
      </c>
      <c r="CY8" s="59" t="s">
        <v>138</v>
      </c>
      <c r="CZ8" s="59" t="s">
        <v>138</v>
      </c>
      <c r="DA8" s="59" t="s">
        <v>138</v>
      </c>
      <c r="DB8" s="59" t="s">
        <v>138</v>
      </c>
      <c r="DC8" s="59" t="s">
        <v>138</v>
      </c>
      <c r="DD8" s="59" t="s">
        <v>138</v>
      </c>
      <c r="DE8" s="59" t="s">
        <v>138</v>
      </c>
      <c r="DF8" s="59" t="s">
        <v>138</v>
      </c>
      <c r="DG8" s="59" t="s">
        <v>138</v>
      </c>
      <c r="DH8" s="59" t="s">
        <v>138</v>
      </c>
      <c r="DI8" s="55">
        <v>1799199</v>
      </c>
      <c r="DJ8" s="55">
        <v>0</v>
      </c>
      <c r="DK8" s="59" t="s">
        <v>138</v>
      </c>
      <c r="DL8" s="59" t="s">
        <v>138</v>
      </c>
      <c r="DM8" s="59" t="s">
        <v>138</v>
      </c>
      <c r="DN8" s="59" t="s">
        <v>138</v>
      </c>
      <c r="DO8" s="59" t="s">
        <v>138</v>
      </c>
      <c r="DP8" s="59" t="s">
        <v>138</v>
      </c>
      <c r="DQ8" s="59" t="s">
        <v>138</v>
      </c>
      <c r="DR8" s="59" t="s">
        <v>138</v>
      </c>
      <c r="DS8" s="59" t="s">
        <v>138</v>
      </c>
      <c r="DT8" s="59" t="s">
        <v>138</v>
      </c>
      <c r="DU8" s="59" t="s">
        <v>138</v>
      </c>
      <c r="DV8" s="59">
        <v>83.8</v>
      </c>
      <c r="DW8" s="59">
        <v>25.4</v>
      </c>
      <c r="DX8" s="59">
        <v>0</v>
      </c>
      <c r="DY8" s="59">
        <v>0</v>
      </c>
      <c r="DZ8" s="59">
        <v>0</v>
      </c>
      <c r="EA8" s="59">
        <v>19.100000000000001</v>
      </c>
      <c r="EB8" s="59">
        <v>8.5</v>
      </c>
      <c r="EC8" s="59">
        <v>0</v>
      </c>
      <c r="ED8" s="59">
        <v>0</v>
      </c>
      <c r="EE8" s="59">
        <v>37.5</v>
      </c>
      <c r="EF8" s="59">
        <v>38.700000000000003</v>
      </c>
      <c r="EG8" s="57">
        <v>4.1999999999999997E-3</v>
      </c>
      <c r="EH8" s="62">
        <v>1.9E-3</v>
      </c>
      <c r="EI8" s="62">
        <v>2E-3</v>
      </c>
      <c r="EJ8" s="62">
        <v>0</v>
      </c>
      <c r="EK8" s="67">
        <v>2.8E-3</v>
      </c>
      <c r="EL8" s="62">
        <v>2.5600000000000001E-2</v>
      </c>
      <c r="EM8" s="62">
        <v>9.4000000000000004E-3</v>
      </c>
      <c r="EN8" s="62">
        <v>1.5800000000000002E-2</v>
      </c>
      <c r="EO8" s="62">
        <v>1.3100000000000001E-2</v>
      </c>
      <c r="EP8" s="62">
        <v>4.1999999999999997E-3</v>
      </c>
    </row>
    <row r="9" spans="1:146" x14ac:dyDescent="0.2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2">
      <c r="A10" s="65"/>
      <c r="B10" s="65" t="s">
        <v>139</v>
      </c>
      <c r="C10" s="65" t="s">
        <v>140</v>
      </c>
      <c r="D10" s="65" t="s">
        <v>141</v>
      </c>
      <c r="E10" s="65" t="s">
        <v>142</v>
      </c>
      <c r="F10" s="65" t="s">
        <v>143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2">
      <c r="A11" s="65" t="s">
        <v>53</v>
      </c>
      <c r="B11" s="66" t="str">
        <f>IF(VALUE($B$6)=0,"",IF(VALUE($B$6)&gt;2022,"R"&amp;TEXT(VALUE($B$6)-2022,"00"),"H"&amp;VALUE($B$6)-1992))</f>
        <v>H29</v>
      </c>
      <c r="C11" s="66" t="str">
        <f>IF(VALUE($B$6)=0,"",IF(VALUE($B$6)&gt;2021,"R"&amp;TEXT(VALUE($B$6)-2021,"00"),"H"&amp;VALUE($B$6)-1991))</f>
        <v>H30</v>
      </c>
      <c r="D11" s="66" t="str">
        <f>IF(VALUE($B$6)=0,"",IF(VALUE($B$6)&gt;2020,"R"&amp;TEXT(VALUE($B$6)-2020,"00"),"H"&amp;VALUE($B$6)-1990))</f>
        <v>R01</v>
      </c>
      <c r="E11" s="66" t="str">
        <f>IF(VALUE($B$6)=0,"",IF(VALUE($B$6)&gt;2019,"R"&amp;TEXT(VALUE($B$6)-2019,"00"),"H"&amp;VALUE($B$6)-1989))</f>
        <v>R02</v>
      </c>
      <c r="F11" s="66" t="str">
        <f>IF(VALUE($B$6)=0,"",IF(VALUE($B$6)&gt;2018,"R"&amp;TEXT(VALUE($B$6)-2018,"00"),"H"&amp;VALUE($B$6)-1988))</f>
        <v>R03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木下 龍也</cp:lastModifiedBy>
  <cp:lastPrinted>2023-01-27T02:50:01Z</cp:lastPrinted>
  <dcterms:created xsi:type="dcterms:W3CDTF">2022-12-09T03:23:28Z</dcterms:created>
  <dcterms:modified xsi:type="dcterms:W3CDTF">2023-01-27T02:50:14Z</dcterms:modified>
  <cp:category/>
</cp:coreProperties>
</file>