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総務企画課\財務経理班\03経営係\★経営共通（H26～）\600_他部局関係\令和４年度\調査・依頼\050112【依頼〆120】公営企業に係る経営比較分析表（令和３年度決算）の分析等について（依頼）\02_財政課への回答\"/>
    </mc:Choice>
  </mc:AlternateContent>
  <workbookProtection workbookAlgorithmName="SHA-512" workbookHashValue="aDuYgaSfQHm/kyhrwLW53iNANzo/M+hrCO8Qig1y8o4tiQnX7RTfqtDsfXvmXnCCv6P7x9E26In7UCWA/r5ftw==" workbookSaltValue="F1/7Ls/gMMcm3S8oKKU8Q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<sst xmlns="http://schemas.openxmlformats.org/spreadsheetml/2006/main" count="228" uniqueCount="115">
  <si>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</si>
  <si>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</si>
  <si>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</si>
  <si>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</si>
  <si>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</si>
  <si>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</si>
  <si>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</si>
  <si>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</si>
  <si>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</si>
  <si>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</si>
  <si>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</si>
  <si>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</si>
  <si>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</si>
  <si>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</si>
  <si>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</si>
  <si>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</si>
  <si>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</si>
  <si>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</si>
  <si>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</si>
  <si>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</si>
  <si>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</si>
  <si>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</si>
  <si>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</si>
  <si>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</si>
  <si>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</si>
  <si>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</si>
  <si>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</si>
  <si>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</si>
  <si>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</si>
  <si>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</si>
  <si>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</si>
  <si>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</si>
  <si>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</si>
  <si>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</si>
  <si>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</si>
  <si>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</si>
  <si>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</si>
  <si>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</si>
  <si>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</si>
  <si>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</si>
  <si>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</si>
  <si>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</si>
  <si>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</si>
  <si>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</si>
  <si>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</si>
  <si>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</si>
  <si>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</si>
  <si>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</si>
  <si>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</si>
  <si>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</si>
  <si>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</si>
  <si>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</si>
  <si>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</si>
  <si>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</si>
  <si>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</si>
  <si>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</si>
  <si>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</si>
  <si>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</si>
  <si>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</si>
  <si>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</si>
  <si>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</si>
  <si>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</si>
  <si>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</si>
  <si>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</si>
  <si>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</si>
  <si>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</si>
  <si>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</si>
  <si>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</si>
  <si>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</si>
  <si>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</si>
  <si>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</si>
  <si>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</si>
  <si>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</si>
  <si>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</si>
  <si>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</si>
  <si>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</si>
  <si>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</si>
  <si>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</si>
  <si>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</si>
  <si>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</si>
  <si>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</si>
  <si>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</si>
  <si>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</si>
  <si>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</si>
  <si>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</si>
  <si>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</si>
  <si>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</si>
  <si>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</si>
  <si>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</si>
  <si>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</si>
  <si>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</si>
  <si>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</si>
  <si>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</si>
  <si>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</si>
  <si>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</si>
  <si>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</si>
  <si>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</si>
  <si>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</si>
  <si>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</si>
  <si>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</si>
  <si>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</si>
  <si>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</si>
  <si>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</si>
  <si>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</si>
  <si>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</si>
  <si>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</si>
  <si>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</si>
  <si>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</si>
  <si>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</si>
  <si>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</si>
  <si>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</si>
  <si>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</si>
  <si>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経営の状況としては、近年、黒字で推移しており経常収支比率が100％以上となっている。また、流動比率及び料金回収率も100％以上となっているが全国平均値に比べ低い値となっている。累積欠損金比率は全国平均</t>
    </r>
    <r>
      <rPr>
        <sz val="11"/>
        <rFont val="ＭＳ ゴシック"/>
        <family val="3"/>
        <charset val="128"/>
      </rPr>
      <t>8.77</t>
    </r>
    <r>
      <rPr>
        <sz val="11"/>
        <color theme="1"/>
        <rFont val="ＭＳ ゴシック"/>
        <family val="3"/>
        <charset val="128"/>
      </rPr>
      <t>%に対し、当該値は0.00％となっており、過去５年間累積欠損金もないことから、健全な経営を行っている。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や、水源地と消費地が離れていることから、多くの施設、長距離の導・送水管が必要となり、人件費、動力費等の費用負担が大きくなっていること、また、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r>
    <phoneticPr fontId="4"/>
  </si>
  <si>
    <r>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また、管路経年化率については、本土復帰後に整備した主要な管路が耐用年数を迎えており、全国平均に比べて高い値となっている。
　管路更新率については、老朽化した管路を計画的に更新し、一定区間毎に供用開始しているところであり、</t>
    </r>
    <r>
      <rPr>
        <sz val="11"/>
        <rFont val="ＭＳ ゴシック"/>
        <family val="3"/>
        <charset val="128"/>
      </rPr>
      <t>令和３年度は新たに約３</t>
    </r>
    <r>
      <rPr>
        <sz val="11"/>
        <color theme="1"/>
        <rFont val="ＭＳ ゴシック"/>
        <family val="3"/>
        <charset val="128"/>
      </rPr>
      <t>kmの管路を供用開始している。</t>
    </r>
    <phoneticPr fontId="4"/>
  </si>
  <si>
    <r>
      <t>　現時点での経営状況は健全であるが、</t>
    </r>
    <r>
      <rPr>
        <sz val="11"/>
        <rFont val="ＭＳ ゴシック"/>
        <family val="3"/>
        <charset val="128"/>
      </rPr>
      <t>昨今の国際情勢等の影響から、全国的に燃料費調整単価の上昇により電気料金が高騰しており、また、本団体が受電している沖縄電力においても令和５年度からの電気料金改定を公表していることから、今後、動力費の増加が見込まれる。
　そのため、引き続き、沖縄県企業局中長期計画（経営戦略）のもと、更なる効率的な運営を行っていく必要がある。</t>
    </r>
    <r>
      <rPr>
        <sz val="11"/>
        <color theme="1"/>
        <rFont val="ＭＳ ゴシック"/>
        <family val="3"/>
        <charset val="128"/>
      </rPr>
      <t xml:space="preserve">
　施設整備については、アセットマネジメントの手法を取り入れた施設整備計画を策定しており、引き続き老朽化施設の計画的な更新や耐震化を進める必要がある。</t>
    </r>
    <rPh sb="18" eb="20">
      <t>サッコン</t>
    </rPh>
    <rPh sb="21" eb="23">
      <t>コクサイ</t>
    </rPh>
    <rPh sb="23" eb="25">
      <t>ジョウセイ</t>
    </rPh>
    <rPh sb="25" eb="26">
      <t>トウ</t>
    </rPh>
    <rPh sb="27" eb="29">
      <t>エイキョウ</t>
    </rPh>
    <rPh sb="32" eb="35">
      <t>ゼンコクテキ</t>
    </rPh>
    <rPh sb="36" eb="43">
      <t>ネンリョウヒチョウセイタンカ</t>
    </rPh>
    <rPh sb="44" eb="46">
      <t>ジョウショウ</t>
    </rPh>
    <rPh sb="49" eb="51">
      <t>デンキ</t>
    </rPh>
    <rPh sb="51" eb="53">
      <t>リョウキン</t>
    </rPh>
    <rPh sb="54" eb="56">
      <t>コウトウ</t>
    </rPh>
    <rPh sb="83" eb="85">
      <t>レイワ</t>
    </rPh>
    <rPh sb="86" eb="88">
      <t>ネンド</t>
    </rPh>
    <rPh sb="91" eb="93">
      <t>デンキ</t>
    </rPh>
    <rPh sb="93" eb="95">
      <t>リョウキン</t>
    </rPh>
    <rPh sb="95" eb="97">
      <t>カイテイ</t>
    </rPh>
    <rPh sb="98" eb="100">
      <t>コウヒョウ</t>
    </rPh>
    <rPh sb="109" eb="111">
      <t>コンゴ</t>
    </rPh>
    <rPh sb="112" eb="115">
      <t>ドウリョクヒ</t>
    </rPh>
    <rPh sb="116" eb="118">
      <t>ゾウカ</t>
    </rPh>
    <rPh sb="119" eb="121">
      <t>ミコ</t>
    </rPh>
    <rPh sb="133" eb="134">
      <t>ヒ</t>
    </rPh>
    <rPh sb="135" eb="136">
      <t>ツヅ</t>
    </rPh>
    <rPh sb="159" eb="160">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</si>
</sst>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c:v>
                </c:pt>
                <c:pt idx="1">
                  <c:v>0.45</c:v>
                </c:pt>
                <c:pt idx="2" formatCode="#,##0.00;&quot;△&quot;#,##0.00">
                  <c:v>0</c:v>
                </c:pt>
                <c:pt idx="3">
                  <c:v>1.22</c:v>
                </c:pt>
                <c:pt idx="4">
                  <c:v>0.41</c:v>
                </c:pt>
              </c:numCache>
            </c:numRef>
          </c:val>
          <c:extLst>
            <c:ext xmlns:c16="http://schemas.microsoft.com/office/drawing/2014/chart" uri="{C3380CC4-5D6E-409C-BE32-E72D297353CC}">
              <c16:uniqueId val="{00000000-8AED-4352-A77D-19C5BCC895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8AED-4352-A77D-19C5BCC895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70.28</c:v>
                </c:pt>
                <c:pt idx="1">
                  <c:v>70.17</c:v>
                </c:pt>
                <c:pt idx="2">
                  <c:v>70.27</c:v>
                </c:pt>
                <c:pt idx="3">
                  <c:v>70.03</c:v>
                </c:pt>
                <c:pt idx="4">
                  <c:v>69.72</c:v>
                </c:pt>
              </c:numCache>
            </c:numRef>
          </c:val>
          <c:extLst>
            <c:ext xmlns:c16="http://schemas.microsoft.com/office/drawing/2014/chart" uri="{C3380CC4-5D6E-409C-BE32-E72D297353CC}">
              <c16:uniqueId val="{00000000-9A71-4F39-A13B-5CA93FE4BC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9A71-4F39-A13B-5CA93FE4BC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98.87</c:v>
                </c:pt>
                <c:pt idx="1">
                  <c:v>99.16</c:v>
                </c:pt>
                <c:pt idx="2">
                  <c:v>99.08</c:v>
                </c:pt>
                <c:pt idx="3">
                  <c:v>99.12</c:v>
                </c:pt>
                <c:pt idx="4">
                  <c:v>99.13</c:v>
                </c:pt>
              </c:numCache>
            </c:numRef>
          </c:val>
          <c:extLst>
            <c:ext xmlns:c16="http://schemas.microsoft.com/office/drawing/2014/chart" uri="{C3380CC4-5D6E-409C-BE32-E72D297353CC}">
              <c16:uniqueId val="{00000000-3845-4CCD-B447-1F77F7D0B8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3845-4CCD-B447-1F77F7D0B8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102.39</c:v>
                </c:pt>
                <c:pt idx="1">
                  <c:v>101.26</c:v>
                </c:pt>
                <c:pt idx="2">
                  <c:v>103.02</c:v>
                </c:pt>
                <c:pt idx="3">
                  <c:v>104.15</c:v>
                </c:pt>
                <c:pt idx="4">
                  <c:v>102.03</c:v>
                </c:pt>
              </c:numCache>
            </c:numRef>
          </c:val>
          <c:extLst>
            <c:ext xmlns:c16="http://schemas.microsoft.com/office/drawing/2014/chart" uri="{C3380CC4-5D6E-409C-BE32-E72D297353CC}">
              <c16:uniqueId val="{00000000-CD4D-489F-8FAA-50CFC3DD70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D4D-489F-8FAA-50CFC3DD70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49.23</c:v>
                </c:pt>
                <c:pt idx="1">
                  <c:v>50.27</c:v>
                </c:pt>
                <c:pt idx="2">
                  <c:v>51.65</c:v>
                </c:pt>
                <c:pt idx="3">
                  <c:v>52.35</c:v>
                </c:pt>
                <c:pt idx="4">
                  <c:v>53.99</c:v>
                </c:pt>
              </c:numCache>
            </c:numRef>
          </c:val>
          <c:extLst>
            <c:ext xmlns:c16="http://schemas.microsoft.com/office/drawing/2014/chart" uri="{C3380CC4-5D6E-409C-BE32-E72D297353CC}">
              <c16:uniqueId val="{00000000-31C3-44BE-8BFA-33D74095F0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31C3-44BE-8BFA-33D74095F0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26.21</c:v>
                </c:pt>
                <c:pt idx="1">
                  <c:v>30.57</c:v>
                </c:pt>
                <c:pt idx="2">
                  <c:v>30.56</c:v>
                </c:pt>
                <c:pt idx="3">
                  <c:v>38.22</c:v>
                </c:pt>
                <c:pt idx="4">
                  <c:v>38.46</c:v>
                </c:pt>
              </c:numCache>
            </c:numRef>
          </c:val>
          <c:extLst>
            <c:ext xmlns:c16="http://schemas.microsoft.com/office/drawing/2014/chart" uri="{C3380CC4-5D6E-409C-BE32-E72D297353CC}">
              <c16:uniqueId val="{00000000-46A6-4A29-8352-FF0CE3579E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46A6-4A29-8352-FF0CE3579E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A-4961-B7EA-003D69995B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B58A-4961-B7EA-003D69995B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179.34</c:v>
                </c:pt>
                <c:pt idx="1">
                  <c:v>187.42</c:v>
                </c:pt>
                <c:pt idx="2">
                  <c:v>178.27</c:v>
                </c:pt>
                <c:pt idx="3">
                  <c:v>188.6</c:v>
                </c:pt>
                <c:pt idx="4">
                  <c:v>173.21</c:v>
                </c:pt>
              </c:numCache>
            </c:numRef>
          </c:val>
          <c:extLst>
            <c:ext xmlns:c16="http://schemas.microsoft.com/office/drawing/2014/chart" uri="{C3380CC4-5D6E-409C-BE32-E72D297353CC}">
              <c16:uniqueId val="{00000000-5466-43E2-B5C3-25C9F7CDB5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5466-43E2-B5C3-25C9F7CDB5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418.7</c:v>
                </c:pt>
                <c:pt idx="1">
                  <c:v>404.71</c:v>
                </c:pt>
                <c:pt idx="2">
                  <c:v>392.64</c:v>
                </c:pt>
                <c:pt idx="3">
                  <c:v>383.09</c:v>
                </c:pt>
                <c:pt idx="4">
                  <c:v>371.64</c:v>
                </c:pt>
              </c:numCache>
            </c:numRef>
          </c:val>
          <c:extLst>
            <c:ext xmlns:c16="http://schemas.microsoft.com/office/drawing/2014/chart" uri="{C3380CC4-5D6E-409C-BE32-E72D297353CC}">
              <c16:uniqueId val="{00000000-1CA7-4A30-AF64-62BFDC7797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1CA7-4A30-AF64-62BFDC7797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102.8</c:v>
                </c:pt>
                <c:pt idx="1">
                  <c:v>100.91</c:v>
                </c:pt>
                <c:pt idx="2">
                  <c:v>104.31</c:v>
                </c:pt>
                <c:pt idx="3">
                  <c:v>106.49</c:v>
                </c:pt>
                <c:pt idx="4">
                  <c:v>102.65</c:v>
                </c:pt>
              </c:numCache>
            </c:numRef>
          </c:val>
          <c:extLst>
            <c:ext xmlns:c16="http://schemas.microsoft.com/office/drawing/2014/chart" uri="{C3380CC4-5D6E-409C-BE32-E72D297353CC}">
              <c16:uniqueId val="{00000000-2562-49B7-A0EF-9948EE3FC0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2562-49B7-A0EF-9948EE3FC0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99.46</c:v>
                </c:pt>
                <c:pt idx="1">
                  <c:v>101.32</c:v>
                </c:pt>
                <c:pt idx="2">
                  <c:v>98.02</c:v>
                </c:pt>
                <c:pt idx="3">
                  <c:v>96.01</c:v>
                </c:pt>
                <c:pt idx="4">
                  <c:v>99.6</c:v>
                </c:pt>
              </c:numCache>
            </c:numRef>
          </c:val>
          <c:extLst>
            <c:ext xmlns:c16="http://schemas.microsoft.com/office/drawing/2014/chart" uri="{C3380CC4-5D6E-409C-BE32-E72D297353CC}">
              <c16:uniqueId val="{00000000-B899-401F-9BB6-F104411F73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899-401F-9BB6-F104411F73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CC67" sqref="CC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1485670</v>
      </c>
      <c r="AM8" s="45"/>
      <c r="AN8" s="45"/>
      <c r="AO8" s="45"/>
      <c r="AP8" s="45"/>
      <c r="AQ8" s="45"/>
      <c r="AR8" s="45"/>
      <c r="AS8" s="45"/>
      <c r="AT8" s="46">
        <f>データ!$S$6</f>
        <v>2282.15</v>
      </c>
      <c r="AU8" s="47"/>
      <c r="AV8" s="47"/>
      <c r="AW8" s="47"/>
      <c r="AX8" s="47"/>
      <c r="AY8" s="47"/>
      <c r="AZ8" s="47"/>
      <c r="BA8" s="47"/>
      <c r="BB8" s="48">
        <f>データ!$T$6</f>
        <v>651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83.47</v>
      </c>
      <c r="J10" s="47"/>
      <c r="K10" s="47"/>
      <c r="L10" s="47"/>
      <c r="M10" s="47"/>
      <c r="N10" s="47"/>
      <c r="O10" s="81"/>
      <c r="P10" s="48">
        <f>データ!$P$6</f>
        <v>99.68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1335939</v>
      </c>
      <c r="AM10" s="45"/>
      <c r="AN10" s="45"/>
      <c r="AO10" s="45"/>
      <c r="AP10" s="45"/>
      <c r="AQ10" s="45"/>
      <c r="AR10" s="45"/>
      <c r="AS10" s="45"/>
      <c r="AT10" s="46">
        <f>データ!$V$6</f>
        <v>706.75</v>
      </c>
      <c r="AU10" s="47"/>
      <c r="AV10" s="47"/>
      <c r="AW10" s="47"/>
      <c r="AX10" s="47"/>
      <c r="AY10" s="47"/>
      <c r="AZ10" s="47"/>
      <c r="BA10" s="47"/>
      <c r="BB10" s="48">
        <f>データ!$W$6</f>
        <v>1890.26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p1RADoAk26gUVk5Pt2dN4FhqWTH7VcR4O7O3haLPI4DA7sE7l3O6DzKXcsp/u49BDhr+mYbpY09lGGFgJ7hh/A==" saltValue="YXGs9WdatBm2HBf54RDf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470007</v>
      </c>
      <c r="D6" s="20">
        <f t="shared" si="3"/>
        <v>46</v>
      </c>
      <c r="E6" s="20">
        <f t="shared" si="3"/>
        <v>1</v>
      </c>
      <c r="F6" s="20">
        <f t="shared" si="3"/>
        <v>0</v>
      </c>
      <c r="G6" s="20">
        <f t="shared" si="3"/>
        <v>2</v>
      </c>
      <c r="H6" s="20" t="str">
        <f t="shared" si="3"/>
        <v>沖縄県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83.47</v>
      </c>
      <c r="P6" s="21">
        <f t="shared" si="3"/>
        <v>99.68</v>
      </c>
      <c r="Q6" s="21">
        <f t="shared" si="3"/>
        <v>0</v>
      </c>
      <c r="R6" s="21">
        <f t="shared" si="3"/>
        <v>1485670</v>
      </c>
      <c r="S6" s="21">
        <f t="shared" si="3"/>
        <v>2282.15</v>
      </c>
      <c r="T6" s="21">
        <f t="shared" si="3"/>
        <v>651</v>
      </c>
      <c r="U6" s="21">
        <f t="shared" si="3"/>
        <v>1335939</v>
      </c>
      <c r="V6" s="21">
        <f t="shared" si="3"/>
        <v>706.75</v>
      </c>
      <c r="W6" s="21">
        <f t="shared" si="3"/>
        <v>1890.26</v>
      </c>
      <c r="X6" s="22">
        <f>IF(X7="",NA(),X7)</f>
        <v>102.39</v>
      </c>
      <c r="Y6" s="22">
        <f t="shared" ref="Y6:AG6" si="4">IF(Y7="",NA(),Y7)</f>
        <v>101.26</v>
      </c>
      <c r="Z6" s="22">
        <f t="shared" si="4"/>
        <v>103.02</v>
      </c>
      <c r="AA6" s="22">
        <f t="shared" si="4"/>
        <v>104.15</v>
      </c>
      <c r="AB6" s="22">
        <f t="shared" si="4"/>
        <v>102.03</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179.34</v>
      </c>
      <c r="AU6" s="22">
        <f t="shared" ref="AU6:BC6" si="6">IF(AU7="",NA(),AU7)</f>
        <v>187.42</v>
      </c>
      <c r="AV6" s="22">
        <f t="shared" si="6"/>
        <v>178.27</v>
      </c>
      <c r="AW6" s="22">
        <f t="shared" si="6"/>
        <v>188.6</v>
      </c>
      <c r="AX6" s="22">
        <f t="shared" si="6"/>
        <v>173.21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418.7</v>
      </c>
      <c r="BF6" s="22">
        <f t="shared" ref="BF6:BN6" si="7">IF(BF7="",NA(),BF7)</f>
        <v>404.71</v>
      </c>
      <c r="BG6" s="22">
        <f t="shared" si="7"/>
        <v>392.64</v>
      </c>
      <c r="BH6" s="22">
        <f t="shared" si="7"/>
        <v>383.09</v>
      </c>
      <c r="BI6" s="22">
        <f t="shared" si="7"/>
        <v>371.64</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102.8</v>
      </c>
      <c r="BQ6" s="22">
        <f t="shared" ref="BQ6:BY6" si="8">IF(BQ7="",NA(),BQ7)</f>
        <v>100.91</v>
      </c>
      <c r="BR6" s="22">
        <f t="shared" si="8"/>
        <v>104.31</v>
      </c>
      <c r="BS6" s="22">
        <f t="shared" si="8"/>
        <v>106.49</v>
      </c>
      <c r="BT6" s="22">
        <f t="shared" si="8"/>
        <v>102.65</v>
      </c>
      <c r="BU6" s="22">
        <f t="shared" si="8"/>
        <v>114.14</v>
      </c>
      <c r="BV6" s="22">
        <f t="shared" si="8"/>
        <v>112.83</v>
      </c>
      <c r="BW6" s="22">
        <f t="shared" si="8"/>
        <v>112.84</v>
      </c>
      <c r="BX6" s="22">
        <f t="shared" si="8"/>
        <v>110.77</v>
      </c>
      <c r="BY6" s="22">
        <f t="shared" si="8"/>
        <v>112.35</v>
      </c>
      <c r="BZ6" s="21" t="str">
        <f>IF(BZ7="","",IF(BZ7="-","【-】","【"&amp;SUBSTITUTE(TEXT(BZ7,"#,##0.00"),"-","△")&amp;"】"))</f>
        <v>【112.35】</v>
      </c>
      <c r="CA6" s="22">
        <f>IF(CA7="",NA(),CA7)</f>
        <v>99.46</v>
      </c>
      <c r="CB6" s="22">
        <f t="shared" ref="CB6:CJ6" si="9">IF(CB7="",NA(),CB7)</f>
        <v>101.32</v>
      </c>
      <c r="CC6" s="22">
        <f t="shared" si="9"/>
        <v>98.02</v>
      </c>
      <c r="CD6" s="22">
        <f t="shared" si="9"/>
        <v>96.01</v>
      </c>
      <c r="CE6" s="22">
        <f t="shared" si="9"/>
        <v>99.6</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70.28</v>
      </c>
      <c r="CM6" s="22">
        <f t="shared" ref="CM6:CU6" si="10">IF(CM7="",NA(),CM7)</f>
        <v>70.17</v>
      </c>
      <c r="CN6" s="22">
        <f t="shared" si="10"/>
        <v>70.27</v>
      </c>
      <c r="CO6" s="22">
        <f t="shared" si="10"/>
        <v>70.03</v>
      </c>
      <c r="CP6" s="22">
        <f t="shared" si="10"/>
        <v>69.72</v>
      </c>
      <c r="CQ6" s="22">
        <f t="shared" si="10"/>
        <v>62.19</v>
      </c>
      <c r="CR6" s="22">
        <f t="shared" si="10"/>
        <v>61.77</v>
      </c>
      <c r="CS6" s="22">
        <f t="shared" si="10"/>
        <v>61.69</v>
      </c>
      <c r="CT6" s="22">
        <f t="shared" si="10"/>
        <v>62.26</v>
      </c>
      <c r="CU6" s="22">
        <f t="shared" si="10"/>
        <v>62.22</v>
      </c>
      <c r="CV6" s="21" t="str">
        <f>IF(CV7="","",IF(CV7="-","【-】","【"&amp;SUBSTITUTE(TEXT(CV7,"#,##0.00"),"-","△")&amp;"】"))</f>
        <v>【62.22】</v>
      </c>
      <c r="CW6" s="22">
        <f>IF(CW7="",NA(),CW7)</f>
        <v>98.87</v>
      </c>
      <c r="CX6" s="22">
        <f t="shared" ref="CX6:DF6" si="11">IF(CX7="",NA(),CX7)</f>
        <v>99.16</v>
      </c>
      <c r="CY6" s="22">
        <f t="shared" si="11"/>
        <v>99.08</v>
      </c>
      <c r="CZ6" s="22">
        <f t="shared" si="11"/>
        <v>99.12</v>
      </c>
      <c r="DA6" s="22">
        <f t="shared" si="11"/>
        <v>99.13</v>
      </c>
      <c r="DB6" s="22">
        <f t="shared" si="11"/>
        <v>100.05</v>
      </c>
      <c r="DC6" s="22">
        <f t="shared" si="11"/>
        <v>100.08</v>
      </c>
      <c r="DD6" s="22">
        <f t="shared" si="11"/>
        <v>100</v>
      </c>
      <c r="DE6" s="22">
        <f t="shared" si="11"/>
        <v>100.16</v>
      </c>
      <c r="DF6" s="22">
        <f t="shared" si="11"/>
        <v>100.28</v>
      </c>
      <c r="DG6" s="21" t="str">
        <f>IF(DG7="","",IF(DG7="-","【-】","【"&amp;SUBSTITUTE(TEXT(DG7,"#,##0.00"),"-","△")&amp;"】"))</f>
        <v>【100.28】</v>
      </c>
      <c r="DH6" s="22">
        <f>IF(DH7="",NA(),DH7)</f>
        <v>49.23</v>
      </c>
      <c r="DI6" s="22">
        <f t="shared" ref="DI6:DQ6" si="12">IF(DI7="",NA(),DI7)</f>
        <v>50.27</v>
      </c>
      <c r="DJ6" s="22">
        <f t="shared" si="12"/>
        <v>51.65</v>
      </c>
      <c r="DK6" s="22">
        <f t="shared" si="12"/>
        <v>52.35</v>
      </c>
      <c r="DL6" s="22">
        <f t="shared" si="12"/>
        <v>53.99</v>
      </c>
      <c r="DM6" s="22">
        <f t="shared" si="12"/>
        <v>54.73</v>
      </c>
      <c r="DN6" s="22">
        <f t="shared" si="12"/>
        <v>55.77</v>
      </c>
      <c r="DO6" s="22">
        <f t="shared" si="12"/>
        <v>56.48</v>
      </c>
      <c r="DP6" s="22">
        <f t="shared" si="12"/>
        <v>57.5</v>
      </c>
      <c r="DQ6" s="22">
        <f t="shared" si="12"/>
        <v>58.52</v>
      </c>
      <c r="DR6" s="21" t="str">
        <f>IF(DR7="","",IF(DR7="-","【-】","【"&amp;SUBSTITUTE(TEXT(DR7,"#,##0.00"),"-","△")&amp;"】"))</f>
        <v>【58.52】</v>
      </c>
      <c r="DS6" s="22">
        <f>IF(DS7="",NA(),DS7)</f>
        <v>26.21</v>
      </c>
      <c r="DT6" s="22">
        <f t="shared" ref="DT6:EB6" si="13">IF(DT7="",NA(),DT7)</f>
        <v>30.57</v>
      </c>
      <c r="DU6" s="22">
        <f t="shared" si="13"/>
        <v>30.56</v>
      </c>
      <c r="DV6" s="22">
        <f t="shared" si="13"/>
        <v>38.22</v>
      </c>
      <c r="DW6" s="22">
        <f t="shared" si="13"/>
        <v>38.46</v>
      </c>
      <c r="DX6" s="22">
        <f t="shared" si="13"/>
        <v>22.46</v>
      </c>
      <c r="DY6" s="22">
        <f t="shared" si="13"/>
        <v>25.84</v>
      </c>
      <c r="DZ6" s="22">
        <f t="shared" si="13"/>
        <v>27.61</v>
      </c>
      <c r="EA6" s="22">
        <f t="shared" si="13"/>
        <v>30.3</v>
      </c>
      <c r="EB6" s="22">
        <f t="shared" si="13"/>
        <v>31.74</v>
      </c>
      <c r="EC6" s="21" t="str">
        <f>IF(EC7="","",IF(EC7="-","【-】","【"&amp;SUBSTITUTE(TEXT(EC7,"#,##0.00"),"-","△")&amp;"】"))</f>
        <v>【31.74】</v>
      </c>
      <c r="ED6" s="22">
        <f>IF(ED7="",NA(),ED7)</f>
        <v>0.1</v>
      </c>
      <c r="EE6" s="22">
        <f t="shared" ref="EE6:EM6" si="14">IF(EE7="",NA(),EE7)</f>
        <v>0.45</v>
      </c>
      <c r="EF6" s="21">
        <f t="shared" si="14"/>
        <v>0</v>
      </c>
      <c r="EG6" s="22">
        <f t="shared" si="14"/>
        <v>1.22</v>
      </c>
      <c r="EH6" s="22">
        <f t="shared" si="14"/>
        <v>0.41</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470007</v>
      </c>
      <c r="D7" s="24">
        <v>46</v>
      </c>
      <c r="E7" s="24">
        <v>1</v>
      </c>
      <c r="F7" s="24">
        <v>0</v>
      </c>
      <c r="G7" s="24">
        <v>2</v>
      </c>
      <c r="H7" s="24" t="s">
        <v>93</v>
      </c>
      <c r="I7" s="24" t="s">
        <v>94</v>
      </c>
      <c r="J7" s="24" t="s">
        <v>95</v>
      </c>
      <c r="K7" s="24" t="s">
        <v>96</v>
      </c>
      <c r="L7" s="24" t="s">
        <v>97</v>
      </c>
      <c r="M7" s="24" t="s">
        <v>98</v>
      </c>
      <c r="N7" s="25" t="s">
        <v>99</v>
      </c>
      <c r="O7" s="25">
        <v>83.47</v>
      </c>
      <c r="P7" s="25">
        <v>99.68</v>
      </c>
      <c r="Q7" s="25">
        <v>0</v>
      </c>
      <c r="R7" s="25">
        <v>1485670</v>
      </c>
      <c r="S7" s="25">
        <v>2282.15</v>
      </c>
      <c r="T7" s="25">
        <v>651</v>
      </c>
      <c r="U7" s="25">
        <v>1335939</v>
      </c>
      <c r="V7" s="25">
        <v>706.75</v>
      </c>
      <c r="W7" s="25">
        <v>1890.26</v>
      </c>
      <c r="X7" s="25">
        <v>102.39</v>
      </c>
      <c r="Y7" s="25">
        <v>101.26</v>
      </c>
      <c r="Z7" s="25">
        <v>103.02</v>
      </c>
      <c r="AA7" s="25">
        <v>104.15</v>
      </c>
      <c r="AB7" s="25">
        <v>102.03</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179.34</v>
      </c>
      <c r="AU7" s="25">
        <v>187.42</v>
      </c>
      <c r="AV7" s="25">
        <v>178.27</v>
      </c>
      <c r="AW7" s="25">
        <v>188.6</v>
      </c>
      <c r="AX7" s="25">
        <v>173.21</v>
      </c>
      <c r="AY7" s="25">
        <v>243.44</v>
      </c>
      <c r="AZ7" s="25">
        <v>258.49</v>
      </c>
      <c r="BA7" s="25">
        <v>271.10000000000002</v>
      </c>
      <c r="BB7" s="25">
        <v>284.45</v>
      </c>
      <c r="BC7" s="25">
        <v>309.23</v>
      </c>
      <c r="BD7" s="25">
        <v>309.23</v>
      </c>
      <c r="BE7" s="25">
        <v>418.7</v>
      </c>
      <c r="BF7" s="25">
        <v>404.71</v>
      </c>
      <c r="BG7" s="25">
        <v>392.64</v>
      </c>
      <c r="BH7" s="25">
        <v>383.09</v>
      </c>
      <c r="BI7" s="25">
        <v>371.64</v>
      </c>
      <c r="BJ7" s="25">
        <v>303.26</v>
      </c>
      <c r="BK7" s="25">
        <v>290.31</v>
      </c>
      <c r="BL7" s="25">
        <v>272.95999999999998</v>
      </c>
      <c r="BM7" s="25">
        <v>260.95999999999998</v>
      </c>
      <c r="BN7" s="25">
        <v>240.07</v>
      </c>
      <c r="BO7" s="25">
        <v>240.07</v>
      </c>
      <c r="BP7" s="25">
        <v>102.8</v>
      </c>
      <c r="BQ7" s="25">
        <v>100.91</v>
      </c>
      <c r="BR7" s="25">
        <v>104.31</v>
      </c>
      <c r="BS7" s="25">
        <v>106.49</v>
      </c>
      <c r="BT7" s="25">
        <v>102.65</v>
      </c>
      <c r="BU7" s="25">
        <v>114.14</v>
      </c>
      <c r="BV7" s="25">
        <v>112.83</v>
      </c>
      <c r="BW7" s="25">
        <v>112.84</v>
      </c>
      <c r="BX7" s="25">
        <v>110.77</v>
      </c>
      <c r="BY7" s="25">
        <v>112.35</v>
      </c>
      <c r="BZ7" s="25">
        <v>112.35</v>
      </c>
      <c r="CA7" s="25">
        <v>99.46</v>
      </c>
      <c r="CB7" s="25">
        <v>101.32</v>
      </c>
      <c r="CC7" s="25">
        <v>98.02</v>
      </c>
      <c r="CD7" s="25">
        <v>96.01</v>
      </c>
      <c r="CE7" s="25">
        <v>99.6</v>
      </c>
      <c r="CF7" s="25">
        <v>73.03</v>
      </c>
      <c r="CG7" s="25">
        <v>73.86</v>
      </c>
      <c r="CH7" s="25">
        <v>73.849999999999994</v>
      </c>
      <c r="CI7" s="25">
        <v>73.180000000000007</v>
      </c>
      <c r="CJ7" s="25">
        <v>73.05</v>
      </c>
      <c r="CK7" s="25">
        <v>73.05</v>
      </c>
      <c r="CL7" s="25">
        <v>70.28</v>
      </c>
      <c r="CM7" s="25">
        <v>70.17</v>
      </c>
      <c r="CN7" s="25">
        <v>70.27</v>
      </c>
      <c r="CO7" s="25">
        <v>70.03</v>
      </c>
      <c r="CP7" s="25">
        <v>69.72</v>
      </c>
      <c r="CQ7" s="25">
        <v>62.19</v>
      </c>
      <c r="CR7" s="25">
        <v>61.77</v>
      </c>
      <c r="CS7" s="25">
        <v>61.69</v>
      </c>
      <c r="CT7" s="25">
        <v>62.26</v>
      </c>
      <c r="CU7" s="25">
        <v>62.22</v>
      </c>
      <c r="CV7" s="25">
        <v>62.22</v>
      </c>
      <c r="CW7" s="25">
        <v>98.87</v>
      </c>
      <c r="CX7" s="25">
        <v>99.16</v>
      </c>
      <c r="CY7" s="25">
        <v>99.08</v>
      </c>
      <c r="CZ7" s="25">
        <v>99.12</v>
      </c>
      <c r="DA7" s="25">
        <v>99.13</v>
      </c>
      <c r="DB7" s="25">
        <v>100.05</v>
      </c>
      <c r="DC7" s="25">
        <v>100.08</v>
      </c>
      <c r="DD7" s="25">
        <v>100</v>
      </c>
      <c r="DE7" s="25">
        <v>100.16</v>
      </c>
      <c r="DF7" s="25">
        <v>100.28</v>
      </c>
      <c r="DG7" s="25">
        <v>100.28</v>
      </c>
      <c r="DH7" s="25">
        <v>49.23</v>
      </c>
      <c r="DI7" s="25">
        <v>50.27</v>
      </c>
      <c r="DJ7" s="25">
        <v>51.65</v>
      </c>
      <c r="DK7" s="25">
        <v>52.35</v>
      </c>
      <c r="DL7" s="25">
        <v>53.99</v>
      </c>
      <c r="DM7" s="25">
        <v>54.73</v>
      </c>
      <c r="DN7" s="25">
        <v>55.77</v>
      </c>
      <c r="DO7" s="25">
        <v>56.48</v>
      </c>
      <c r="DP7" s="25">
        <v>57.5</v>
      </c>
      <c r="DQ7" s="25">
        <v>58.52</v>
      </c>
      <c r="DR7" s="25">
        <v>58.52</v>
      </c>
      <c r="DS7" s="25">
        <v>26.21</v>
      </c>
      <c r="DT7" s="25">
        <v>30.57</v>
      </c>
      <c r="DU7" s="25">
        <v>30.56</v>
      </c>
      <c r="DV7" s="25">
        <v>38.22</v>
      </c>
      <c r="DW7" s="25">
        <v>38.46</v>
      </c>
      <c r="DX7" s="25">
        <v>22.46</v>
      </c>
      <c r="DY7" s="25">
        <v>25.84</v>
      </c>
      <c r="DZ7" s="25">
        <v>27.61</v>
      </c>
      <c r="EA7" s="25">
        <v>30.3</v>
      </c>
      <c r="EB7" s="25">
        <v>31.74</v>
      </c>
      <c r="EC7" s="25">
        <v>31.74</v>
      </c>
      <c r="ED7" s="25">
        <v>0.1</v>
      </c>
      <c r="EE7" s="25">
        <v>0.45</v>
      </c>
      <c r="EF7" s="25">
        <v>0</v>
      </c>
      <c r="EG7" s="25">
        <v>1.22</v>
      </c>
      <c r="EH7" s="25">
        <v>0.41</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2022-12-01T01:07:21Z</dcterms:created>
  <dcterms:modified xsi:type="dcterms:W3CDTF">2023-01-19T06:41:40Z</dcterms:modified>
  <cp:category/>
</cp:coreProperties>
</file>