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KANRI\share\管理班\井上\R4\調査もの\【依頼〆118】公営企業に係る経営比較分析表（令和３年度決算）の分析等\"/>
    </mc:Choice>
  </mc:AlternateContent>
  <workbookProtection workbookAlgorithmName="SHA-512" workbookHashValue="TJIed8Xig4Jgx0hJcpiVi877C/56NtIDat7TBGTdYR3dFjxqsXM2NWKTZrKUl5pwRc/W0U0TwEp7fFJL9uBgiw==" workbookSaltValue="vsxRtqipD00tQCW+C9fMz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LT76" i="4"/>
  <c r="GQ51" i="4"/>
  <c r="LH30" i="4"/>
  <c r="IE76" i="4"/>
  <c r="GQ30" i="4"/>
  <c r="BZ30" i="4"/>
  <c r="FX30" i="4"/>
  <c r="BG30" i="4"/>
  <c r="HP76" i="4"/>
  <c r="AV76" i="4"/>
  <c r="KO51" i="4"/>
  <c r="LE76" i="4"/>
  <c r="FX51" i="4"/>
  <c r="KO30" i="4"/>
  <c r="BG51" i="4"/>
  <c r="HA76" i="4"/>
  <c r="AN51" i="4"/>
  <c r="FE30" i="4"/>
  <c r="JV30" i="4"/>
  <c r="AN30" i="4"/>
  <c r="JV51" i="4"/>
  <c r="KP76" i="4"/>
  <c r="FE51" i="4"/>
  <c r="AG76" i="4"/>
  <c r="JC51" i="4"/>
  <c r="KA76" i="4"/>
  <c r="EL51" i="4"/>
  <c r="JC30" i="4"/>
  <c r="R76" i="4"/>
  <c r="GL76" i="4"/>
  <c r="U51" i="4"/>
  <c r="EL30" i="4"/>
  <c r="U30"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<sst xmlns="http://schemas.openxmlformats.org/spreadsheetml/2006/main" count="278" uniqueCount="134">
  <si>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</si>
  <si>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</si>
  <si>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</si>
  <si>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</si>
  <si>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</si>
  <si>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</si>
  <si>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</si>
  <si>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</si>
  <si>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</si>
  <si>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</si>
  <si>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</si>
  <si>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</si>
  <si>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</si>
  <si>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</si>
  <si>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</si>
  <si>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</si>
  <si>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</si>
  <si>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</si>
  <si>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</si>
  <si>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</si>
  <si>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</si>
  <si>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</si>
  <si>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</si>
  <si>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</si>
  <si>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</si>
  <si>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</si>
  <si>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</si>
  <si>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</si>
  <si>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</si>
  <si>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</si>
  <si>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</si>
  <si>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</si>
  <si>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</si>
  <si>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</si>
  <si>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</si>
  <si>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</si>
  <si>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</si>
  <si>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</si>
  <si>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</si>
  <si>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</si>
  <si>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</si>
  <si>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</si>
  <si>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</si>
  <si>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</si>
  <si>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</si>
  <si>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</si>
  <si>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</si>
  <si>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</si>
  <si>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</si>
  <si>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</si>
  <si>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</si>
  <si>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</si>
  <si>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</si>
  <si>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</si>
  <si>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</si>
  <si>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</si>
  <si>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</si>
  <si>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</si>
  <si>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</si>
  <si>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</si>
  <si>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</si>
  <si>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</si>
  <si>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</si>
  <si>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</si>
  <si>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</si>
  <si>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</si>
  <si>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</si>
  <si>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</si>
  <si>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</si>
  <si>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</si>
  <si>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</si>
  <si>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</si>
  <si>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</si>
  <si>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</si>
  <si>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</si>
  <si>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</si>
  <si>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</si>
  <si>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</si>
  <si>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</si>
  <si>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</si>
  <si>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</si>
  <si>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</si>
  <si>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</si>
  <si>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</si>
  <si>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</si>
  <si>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</si>
  <si>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</si>
  <si>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</si>
  <si>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</si>
  <si>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</si>
  <si>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</si>
  <si>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</si>
  <si>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</si>
  <si>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</si>
  <si>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</si>
  <si>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</si>
  <si>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</si>
  <si>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</si>
  <si>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</si>
  <si>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</si>
  <si>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</si>
  <si>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</si>
  <si>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</si>
  <si>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</si>
  <si>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当該値(N-3)</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</si>
  <si>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</si>
  <si>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</si>
  <si>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</si>
  <si>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</si>
  <si>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</si>
  <si>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</si>
  <si>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</si>
  <si>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沖縄県</t>
  </si>
  <si>
    <t>県民広場地下駐車場</t>
  </si>
  <si>
    <t>法非適用</t>
  </si>
  <si>
    <t>駐車場整備事業</t>
  </si>
  <si>
    <t>-</t>
  </si>
  <si>
    <t>Ａ２Ｂ２</t>
  </si>
  <si>
    <t>非設置</t>
  </si>
  <si>
    <t>該当数値なし</t>
  </si>
  <si>
    <t>その他駐車場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</si>
  <si>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</si>
  <si>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</si>
  <si>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</si>
  <si>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</si>
  <si>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</si>
  <si>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</si>
  <si>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</si>
  <si>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</si>
  <si>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</si>
  <si>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地方債の償還が、平成30年度以降償還額が大幅に減少しとことにより収支状況は改善しており、令和12年度までに完済予定である。（令和3年度末の未償還元金は27,813千円）
　しかし、供用開始から20年以上が経過し、今後も施設修繕費の増加は続くものと予想されること、設備機器の更新も必要となることから、計画的な施設の改修を行っていく必要がある。
　新型コロナウィルスの影響を受けて収入が減少していることから、限られた予算の中で優先順位を付けて改修を実施する必要がある。</t>
    <rPh sb="14" eb="16">
      <t>イコウ</t>
    </rPh>
    <rPh sb="188" eb="190">
      <t>シュウニュウ</t>
    </rPh>
    <phoneticPr fontId="5"/>
  </si>
  <si>
    <t>　平成30年度に利用料収入が供用開始以来最高額となり、令和元年度まで良好な状態が続いたこと、施設修繕費は増加傾向にあるものの、地方債償還がピークを過ぎたことから、収益的収支比率は大きく改善し、良好な状況にある。　しかし、令和２年度以降、新型コロナウィルス感染症の影響に伴い社会経済活動が縮小したことにより駐車需要も減少、収入が減少したことで収益的収支比率が低下している。
一般会計からの繰り入れは近年行っておらず、売上高GOP比率、EBITDAも新型コロナウイルス感染症の影響でやや低下したが問題ない範囲である。</t>
    <rPh sb="1" eb="3">
      <t>ヘイセイ</t>
    </rPh>
    <rPh sb="5" eb="7">
      <t>ネンド</t>
    </rPh>
    <rPh sb="8" eb="11">
      <t>リヨウリョウ</t>
    </rPh>
    <rPh sb="11" eb="13">
      <t>シュウニュウ</t>
    </rPh>
    <rPh sb="14" eb="18">
      <t>キョウヨウカイシ</t>
    </rPh>
    <rPh sb="22" eb="23">
      <t>ガク</t>
    </rPh>
    <rPh sb="27" eb="32">
      <t>レイワガンネンド</t>
    </rPh>
    <rPh sb="34" eb="36">
      <t>リョウコウ</t>
    </rPh>
    <rPh sb="37" eb="39">
      <t>ジョウタイ</t>
    </rPh>
    <rPh sb="73" eb="74">
      <t>ス</t>
    </rPh>
    <rPh sb="81" eb="83">
      <t>シュウエキ</t>
    </rPh>
    <rPh sb="89" eb="90">
      <t>オオ</t>
    </rPh>
    <rPh sb="96" eb="98">
      <t>リョウコウ</t>
    </rPh>
    <rPh sb="99" eb="101">
      <t>ジョウキョウ</t>
    </rPh>
    <rPh sb="115" eb="117">
      <t>イコウ</t>
    </rPh>
    <rPh sb="134" eb="135">
      <t>トモナ</t>
    </rPh>
    <rPh sb="136" eb="138">
      <t>シャカイ</t>
    </rPh>
    <rPh sb="138" eb="142">
      <t>ケイザイカツドウ</t>
    </rPh>
    <rPh sb="143" eb="145">
      <t>シュクショウ</t>
    </rPh>
    <rPh sb="160" eb="162">
      <t>シュウニュウ</t>
    </rPh>
    <rPh sb="178" eb="180">
      <t>テイカ</t>
    </rPh>
    <rPh sb="186" eb="188">
      <t>イッパン</t>
    </rPh>
    <rPh sb="188" eb="190">
      <t>カイケイ</t>
    </rPh>
    <rPh sb="193" eb="194">
      <t>ク</t>
    </rPh>
    <rPh sb="195" eb="196">
      <t>イ</t>
    </rPh>
    <rPh sb="198" eb="201">
      <t>キンネンオコナ</t>
    </rPh>
    <rPh sb="207" eb="210">
      <t>ウリアゲダカ</t>
    </rPh>
    <rPh sb="213" eb="215">
      <t>ヒリツ</t>
    </rPh>
    <rPh sb="223" eb="225">
      <t>シンガタ</t>
    </rPh>
    <rPh sb="232" eb="235">
      <t>カンセンショウ</t>
    </rPh>
    <rPh sb="236" eb="238">
      <t>エイキョウ</t>
    </rPh>
    <rPh sb="246" eb="248">
      <t>モンダイ</t>
    </rPh>
    <rPh sb="250" eb="252">
      <t>ハンイ</t>
    </rPh>
    <phoneticPr fontId="5"/>
  </si>
  <si>
    <t>　令和元年度までは、日中に満車になることも珍しくなく、稼働率も高い水準を維持してきたが、令和２年度以降、新型コロナウィルス感染症の影響に伴い社会経済活動が縮小したことにより駐車需要も減少、稼働率も低下したが、定期（月極め）契約数を増やす等により収入の確保に努めている。</t>
    <rPh sb="94" eb="97">
      <t>カドウリツ</t>
    </rPh>
    <rPh sb="98" eb="100">
      <t>テイカ</t>
    </rPh>
    <rPh sb="104" eb="106">
      <t>テイキ</t>
    </rPh>
    <rPh sb="107" eb="109">
      <t>ツキギ</t>
    </rPh>
    <rPh sb="111" eb="113">
      <t>ケイヤク</t>
    </rPh>
    <rPh sb="113" eb="114">
      <t>スウ</t>
    </rPh>
    <rPh sb="115" eb="116">
      <t>フ</t>
    </rPh>
    <rPh sb="118" eb="119">
      <t>トウ</t>
    </rPh>
    <rPh sb="122" eb="124">
      <t>シュウニュウ</t>
    </rPh>
    <rPh sb="125" eb="127">
      <t>カクホ</t>
    </rPh>
    <rPh sb="128" eb="129">
      <t>ツト</t>
    </rPh>
    <phoneticPr fontId="5"/>
  </si>
  <si>
    <t xml:space="preserve">　県民広場地下駐車場は、行政・商業の中心である県庁周辺地区の駐車場不足や交通混雑の緩和を図るとともに、地域の活性化に資することを目的として設置された。
　起債償還額がピークを過ぎたことから、収益的収支比率等は良好だったが、令和2、3年度は新型コロナウイルス感染症流行の影響によりやや低下した。
　供用開始後20年余が経過し、施設の老朽化による修繕費の増加が見込まれることから、優先順位をつけて計画的に改修を行い、費用負担の平準化を図っていく必要がある。
　地下式という構造から光熱水費（特に電気料金）が運営経費に占める割合が大きいことから、設備、機器の更新に際しては省エネ機器への更新導入を進めていく必要がある。
</t>
    <rPh sb="77" eb="79">
      <t>キサイ</t>
    </rPh>
    <rPh sb="87" eb="88">
      <t>ス</t>
    </rPh>
    <rPh sb="95" eb="103">
      <t>シュウエキテキシュウシヒリツトウ</t>
    </rPh>
    <rPh sb="111" eb="113">
      <t>レイワ</t>
    </rPh>
    <rPh sb="155" eb="157">
      <t>ネンヨ</t>
    </rPh>
    <rPh sb="158" eb="160">
      <t>ケイカ</t>
    </rPh>
    <rPh sb="188" eb="192">
      <t>ユウセンジュンイ</t>
    </rPh>
    <rPh sb="238" eb="242">
      <t>コウネッスイヒ</t>
    </rPh>
    <rPh sb="243" eb="244">
      <t>トク</t>
    </rPh>
    <rPh sb="245" eb="249">
      <t>デンキリョウキン</t>
    </rPh>
    <rPh sb="251" eb="253">
      <t>ウンエイ</t>
    </rPh>
    <rPh sb="253" eb="255">
      <t>ケイヒ</t>
    </rPh>
    <rPh sb="256" eb="257">
      <t>シ</t>
    </rPh>
    <rPh sb="259" eb="261">
      <t>ワリアイ</t>
    </rPh>
    <rPh sb="262" eb="263">
      <t>オオ</t>
    </rPh>
    <rPh sb="279" eb="280">
      <t>サイ</t>
    </rPh>
    <rPh sb="283" eb="284">
      <t>ショウ</t>
    </rPh>
    <rPh sb="286" eb="288">
      <t>キキ</t>
    </rPh>
    <rPh sb="290" eb="292">
      <t>コウシン</t>
    </rPh>
    <rPh sb="292" eb="294">
      <t>ドウニュウ</t>
    </rPh>
    <rPh sb="295" eb="296">
      <t>スス</t>
    </rPh>
    <rPh sb="300" eb="3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</si>
</sst>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126.9</c:v>
                </c:pt>
                <c:pt idx="1">
                  <c:v>225.8</c:v>
                </c:pt>
                <c:pt idx="2">
                  <c:v>214.1</c:v>
                </c:pt>
                <c:pt idx="3">
                  <c:v>169.6</c:v>
                </c:pt>
                <c:pt idx="4">
                  <c:v>166.5</c:v>
                </c:pt>
              </c:numCache>
            </c:numRef>
          </c:val>
          <c:extLst>
            <c:ext xmlns:c16="http://schemas.microsoft.com/office/drawing/2014/chart" uri="{C3380CC4-5D6E-409C-BE32-E72D297353CC}">
              <c16:uniqueId val="{00000000-5F7D-4C2D-889E-7FF107494C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5F7D-4C2D-889E-7FF107494C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59.3</c:v>
                </c:pt>
                <c:pt idx="1">
                  <c:v>33.1</c:v>
                </c:pt>
                <c:pt idx="2">
                  <c:v>28.4</c:v>
                </c:pt>
                <c:pt idx="3">
                  <c:v>34</c:v>
                </c:pt>
                <c:pt idx="4">
                  <c:v>32.9</c:v>
                </c:pt>
              </c:numCache>
            </c:numRef>
          </c:val>
          <c:extLst>
            <c:ext xmlns:c16="http://schemas.microsoft.com/office/drawing/2014/chart" uri="{C3380CC4-5D6E-409C-BE32-E72D297353CC}">
              <c16:uniqueId val="{00000000-2FFE-45A9-9B9D-D126F8E290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2FFE-45A9-9B9D-D126F8E290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4B0-48E0-B206-CEE45FB23E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4B0-48E0-B206-CEE45FB23E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C22-4C2E-8321-8C35C49E18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C22-4C2E-8321-8C35C49E18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5F-4B39-9615-C664828290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F05F-4B39-9615-C664828290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08-4D90-9F88-BE9DF7298E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F108-4D90-9F88-BE9DF7298E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263.5</c:v>
                </c:pt>
                <c:pt idx="1">
                  <c:v>257.5</c:v>
                </c:pt>
                <c:pt idx="2">
                  <c:v>247</c:v>
                </c:pt>
                <c:pt idx="3">
                  <c:v>197</c:v>
                </c:pt>
                <c:pt idx="4">
                  <c:v>197.5</c:v>
                </c:pt>
              </c:numCache>
            </c:numRef>
          </c:val>
          <c:extLst>
            <c:ext xmlns:c16="http://schemas.microsoft.com/office/drawing/2014/chart" uri="{C3380CC4-5D6E-409C-BE32-E72D297353CC}">
              <c16:uniqueId val="{00000000-90A7-4ABB-9D51-24284B725E9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90A7-4ABB-9D51-24284B725E9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62.8</c:v>
                </c:pt>
                <c:pt idx="1">
                  <c:v>60</c:v>
                </c:pt>
                <c:pt idx="2">
                  <c:v>59.5</c:v>
                </c:pt>
                <c:pt idx="3">
                  <c:v>44.5</c:v>
                </c:pt>
                <c:pt idx="4">
                  <c:v>44.7</c:v>
                </c:pt>
              </c:numCache>
            </c:numRef>
          </c:val>
          <c:extLst>
            <c:ext xmlns:c16="http://schemas.microsoft.com/office/drawing/2014/chart" uri="{C3380CC4-5D6E-409C-BE32-E72D297353CC}">
              <c16:uniqueId val="{00000000-D38F-42EC-AC0C-0E1A685971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D38F-42EC-AC0C-0E1A685971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78562</c:v>
                </c:pt>
                <c:pt idx="1">
                  <c:v>75350</c:v>
                </c:pt>
                <c:pt idx="2">
                  <c:v>72888</c:v>
                </c:pt>
                <c:pt idx="3">
                  <c:v>41154</c:v>
                </c:pt>
                <c:pt idx="4">
                  <c:v>38208</c:v>
                </c:pt>
              </c:numCache>
            </c:numRef>
          </c:val>
          <c:extLst>
            <c:ext xmlns:c16="http://schemas.microsoft.com/office/drawing/2014/chart" uri="{C3380CC4-5D6E-409C-BE32-E72D297353CC}">
              <c16:uniqueId val="{00000000-8A72-4492-B4B9-AF8C8748434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8A72-4492-B4B9-AF8C8748434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2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沖縄県　県民広場地下駐車場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10883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126.9</v>
      </c>
      <c r="V31" s="113"/>
      <c r="W31" s="113"/>
      <c r="X31" s="113"/>
      <c r="Y31" s="113"/>
      <c r="Z31" s="113"/>
      <c r="AA31" s="113"/>
      <c r="AB31" s="113"/>
      <c r="AC31" s="113"/>
      <c r="AD31" s="113"/>
      <c r="AE31" s="113"/>
      <c r="AF31" s="113"/>
      <c r="AG31" s="113"/>
      <c r="AH31" s="113"/>
      <c r="AI31" s="113"/>
      <c r="AJ31" s="113"/>
      <c r="AK31" s="113"/>
      <c r="AL31" s="113"/>
      <c r="AM31" s="113"/>
      <c r="AN31" s="113">
        <f>データ!Z7</f>
        <v>225.8</v>
      </c>
      <c r="AO31" s="113"/>
      <c r="AP31" s="113"/>
      <c r="AQ31" s="113"/>
      <c r="AR31" s="113"/>
      <c r="AS31" s="113"/>
      <c r="AT31" s="113"/>
      <c r="AU31" s="113"/>
      <c r="AV31" s="113"/>
      <c r="AW31" s="113"/>
      <c r="AX31" s="113"/>
      <c r="AY31" s="113"/>
      <c r="AZ31" s="113"/>
      <c r="BA31" s="113"/>
      <c r="BB31" s="113"/>
      <c r="BC31" s="113"/>
      <c r="BD31" s="113"/>
      <c r="BE31" s="113"/>
      <c r="BF31" s="113"/>
      <c r="BG31" s="113">
        <f>データ!AA7</f>
        <v>214.1</v>
      </c>
      <c r="BH31" s="113"/>
      <c r="BI31" s="113"/>
      <c r="BJ31" s="113"/>
      <c r="BK31" s="113"/>
      <c r="BL31" s="113"/>
      <c r="BM31" s="113"/>
      <c r="BN31" s="113"/>
      <c r="BO31" s="113"/>
      <c r="BP31" s="113"/>
      <c r="BQ31" s="113"/>
      <c r="BR31" s="113"/>
      <c r="BS31" s="113"/>
      <c r="BT31" s="113"/>
      <c r="BU31" s="113"/>
      <c r="BV31" s="113"/>
      <c r="BW31" s="113"/>
      <c r="BX31" s="113"/>
      <c r="BY31" s="113"/>
      <c r="BZ31" s="113">
        <f>データ!AB7</f>
        <v>169.6</v>
      </c>
      <c r="CA31" s="113"/>
      <c r="CB31" s="113"/>
      <c r="CC31" s="113"/>
      <c r="CD31" s="113"/>
      <c r="CE31" s="113"/>
      <c r="CF31" s="113"/>
      <c r="CG31" s="113"/>
      <c r="CH31" s="113"/>
      <c r="CI31" s="113"/>
      <c r="CJ31" s="113"/>
      <c r="CK31" s="113"/>
      <c r="CL31" s="113"/>
      <c r="CM31" s="113"/>
      <c r="CN31" s="113"/>
      <c r="CO31" s="113"/>
      <c r="CP31" s="113"/>
      <c r="CQ31" s="113"/>
      <c r="CR31" s="113"/>
      <c r="CS31" s="113">
        <f>データ!AC7</f>
        <v>166.5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263.5</v>
      </c>
      <c r="JD31" s="115"/>
      <c r="JE31" s="115"/>
      <c r="JF31" s="115"/>
      <c r="JG31" s="115"/>
      <c r="JH31" s="115"/>
      <c r="JI31" s="115"/>
      <c r="JJ31" s="115"/>
      <c r="JK31" s="115"/>
      <c r="JL31" s="115"/>
      <c r="JM31" s="115"/>
      <c r="JN31" s="115"/>
      <c r="JO31" s="115"/>
      <c r="JP31" s="115"/>
      <c r="JQ31" s="115"/>
      <c r="JR31" s="115"/>
      <c r="JS31" s="115"/>
      <c r="JT31" s="115"/>
      <c r="JU31" s="116"/>
      <c r="JV31" s="114">
        <f>データ!DL7</f>
        <v>257.5</v>
      </c>
      <c r="JW31" s="115"/>
      <c r="JX31" s="115"/>
      <c r="JY31" s="115"/>
      <c r="JZ31" s="115"/>
      <c r="KA31" s="115"/>
      <c r="KB31" s="115"/>
      <c r="KC31" s="115"/>
      <c r="KD31" s="115"/>
      <c r="KE31" s="115"/>
      <c r="KF31" s="115"/>
      <c r="KG31" s="115"/>
      <c r="KH31" s="115"/>
      <c r="KI31" s="115"/>
      <c r="KJ31" s="115"/>
      <c r="KK31" s="115"/>
      <c r="KL31" s="115"/>
      <c r="KM31" s="115"/>
      <c r="KN31" s="116"/>
      <c r="KO31" s="114">
        <f>データ!DM7</f>
        <v>247</v>
      </c>
      <c r="KP31" s="115"/>
      <c r="KQ31" s="115"/>
      <c r="KR31" s="115"/>
      <c r="KS31" s="115"/>
      <c r="KT31" s="115"/>
      <c r="KU31" s="115"/>
      <c r="KV31" s="115"/>
      <c r="KW31" s="115"/>
      <c r="KX31" s="115"/>
      <c r="KY31" s="115"/>
      <c r="KZ31" s="115"/>
      <c r="LA31" s="115"/>
      <c r="LB31" s="115"/>
      <c r="LC31" s="115"/>
      <c r="LD31" s="115"/>
      <c r="LE31" s="115"/>
      <c r="LF31" s="115"/>
      <c r="LG31" s="116"/>
      <c r="LH31" s="114">
        <f>データ!DN7</f>
        <v>197</v>
      </c>
      <c r="LI31" s="115"/>
      <c r="LJ31" s="115"/>
      <c r="LK31" s="115"/>
      <c r="LL31" s="115"/>
      <c r="LM31" s="115"/>
      <c r="LN31" s="115"/>
      <c r="LO31" s="115"/>
      <c r="LP31" s="115"/>
      <c r="LQ31" s="115"/>
      <c r="LR31" s="115"/>
      <c r="LS31" s="115"/>
      <c r="LT31" s="115"/>
      <c r="LU31" s="115"/>
      <c r="LV31" s="115"/>
      <c r="LW31" s="115"/>
      <c r="LX31" s="115"/>
      <c r="LY31" s="115"/>
      <c r="LZ31" s="116"/>
      <c r="MA31" s="114">
        <f>データ!DO7</f>
        <v>197.5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62.8</v>
      </c>
      <c r="EM52" s="113"/>
      <c r="EN52" s="113"/>
      <c r="EO52" s="113"/>
      <c r="EP52" s="113"/>
      <c r="EQ52" s="113"/>
      <c r="ER52" s="113"/>
      <c r="ES52" s="113"/>
      <c r="ET52" s="113"/>
      <c r="EU52" s="113"/>
      <c r="EV52" s="113"/>
      <c r="EW52" s="113"/>
      <c r="EX52" s="113"/>
      <c r="EY52" s="113"/>
      <c r="EZ52" s="113"/>
      <c r="FA52" s="113"/>
      <c r="FB52" s="113"/>
      <c r="FC52" s="113"/>
      <c r="FD52" s="113"/>
      <c r="FE52" s="113">
        <f>データ!BG7</f>
        <v>60</v>
      </c>
      <c r="FF52" s="113"/>
      <c r="FG52" s="113"/>
      <c r="FH52" s="113"/>
      <c r="FI52" s="113"/>
      <c r="FJ52" s="113"/>
      <c r="FK52" s="113"/>
      <c r="FL52" s="113"/>
      <c r="FM52" s="113"/>
      <c r="FN52" s="113"/>
      <c r="FO52" s="113"/>
      <c r="FP52" s="113"/>
      <c r="FQ52" s="113"/>
      <c r="FR52" s="113"/>
      <c r="FS52" s="113"/>
      <c r="FT52" s="113"/>
      <c r="FU52" s="113"/>
      <c r="FV52" s="113"/>
      <c r="FW52" s="113"/>
      <c r="FX52" s="113">
        <f>データ!BH7</f>
        <v>59.5</v>
      </c>
      <c r="FY52" s="113"/>
      <c r="FZ52" s="113"/>
      <c r="GA52" s="113"/>
      <c r="GB52" s="113"/>
      <c r="GC52" s="113"/>
      <c r="GD52" s="113"/>
      <c r="GE52" s="113"/>
      <c r="GF52" s="113"/>
      <c r="GG52" s="113"/>
      <c r="GH52" s="113"/>
      <c r="GI52" s="113"/>
      <c r="GJ52" s="113"/>
      <c r="GK52" s="113"/>
      <c r="GL52" s="113"/>
      <c r="GM52" s="113"/>
      <c r="GN52" s="113"/>
      <c r="GO52" s="113"/>
      <c r="GP52" s="113"/>
      <c r="GQ52" s="113">
        <f>データ!BI7</f>
        <v>44.5</v>
      </c>
      <c r="GR52" s="113"/>
      <c r="GS52" s="113"/>
      <c r="GT52" s="113"/>
      <c r="GU52" s="113"/>
      <c r="GV52" s="113"/>
      <c r="GW52" s="113"/>
      <c r="GX52" s="113"/>
      <c r="GY52" s="113"/>
      <c r="GZ52" s="113"/>
      <c r="HA52" s="113"/>
      <c r="HB52" s="113"/>
      <c r="HC52" s="113"/>
      <c r="HD52" s="113"/>
      <c r="HE52" s="113"/>
      <c r="HF52" s="113"/>
      <c r="HG52" s="113"/>
      <c r="HH52" s="113"/>
      <c r="HI52" s="113"/>
      <c r="HJ52" s="113">
        <f>データ!BJ7</f>
        <v>44.7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78562</v>
      </c>
      <c r="JD52" s="120"/>
      <c r="JE52" s="120"/>
      <c r="JF52" s="120"/>
      <c r="JG52" s="120"/>
      <c r="JH52" s="120"/>
      <c r="JI52" s="120"/>
      <c r="JJ52" s="120"/>
      <c r="JK52" s="120"/>
      <c r="JL52" s="120"/>
      <c r="JM52" s="120"/>
      <c r="JN52" s="120"/>
      <c r="JO52" s="120"/>
      <c r="JP52" s="120"/>
      <c r="JQ52" s="120"/>
      <c r="JR52" s="120"/>
      <c r="JS52" s="120"/>
      <c r="JT52" s="120"/>
      <c r="JU52" s="120"/>
      <c r="JV52" s="120">
        <f>データ!BR7</f>
        <v>75350</v>
      </c>
      <c r="JW52" s="120"/>
      <c r="JX52" s="120"/>
      <c r="JY52" s="120"/>
      <c r="JZ52" s="120"/>
      <c r="KA52" s="120"/>
      <c r="KB52" s="120"/>
      <c r="KC52" s="120"/>
      <c r="KD52" s="120"/>
      <c r="KE52" s="120"/>
      <c r="KF52" s="120"/>
      <c r="KG52" s="120"/>
      <c r="KH52" s="120"/>
      <c r="KI52" s="120"/>
      <c r="KJ52" s="120"/>
      <c r="KK52" s="120"/>
      <c r="KL52" s="120"/>
      <c r="KM52" s="120"/>
      <c r="KN52" s="120"/>
      <c r="KO52" s="120">
        <f>データ!BS7</f>
        <v>72888</v>
      </c>
      <c r="KP52" s="120"/>
      <c r="KQ52" s="120"/>
      <c r="KR52" s="120"/>
      <c r="KS52" s="120"/>
      <c r="KT52" s="120"/>
      <c r="KU52" s="120"/>
      <c r="KV52" s="120"/>
      <c r="KW52" s="120"/>
      <c r="KX52" s="120"/>
      <c r="KY52" s="120"/>
      <c r="KZ52" s="120"/>
      <c r="LA52" s="120"/>
      <c r="LB52" s="120"/>
      <c r="LC52" s="120"/>
      <c r="LD52" s="120"/>
      <c r="LE52" s="120"/>
      <c r="LF52" s="120"/>
      <c r="LG52" s="120"/>
      <c r="LH52" s="120">
        <f>データ!BT7</f>
        <v>41154</v>
      </c>
      <c r="LI52" s="120"/>
      <c r="LJ52" s="120"/>
      <c r="LK52" s="120"/>
      <c r="LL52" s="120"/>
      <c r="LM52" s="120"/>
      <c r="LN52" s="120"/>
      <c r="LO52" s="120"/>
      <c r="LP52" s="120"/>
      <c r="LQ52" s="120"/>
      <c r="LR52" s="120"/>
      <c r="LS52" s="120"/>
      <c r="LT52" s="120"/>
      <c r="LU52" s="120"/>
      <c r="LV52" s="120"/>
      <c r="LW52" s="120"/>
      <c r="LX52" s="120"/>
      <c r="LY52" s="120"/>
      <c r="LZ52" s="120"/>
      <c r="MA52" s="120">
        <f>データ!BU7</f>
        <v>38208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723586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59.3</v>
      </c>
      <c r="KB77" s="115"/>
      <c r="KC77" s="115"/>
      <c r="KD77" s="115"/>
      <c r="KE77" s="115"/>
      <c r="KF77" s="115"/>
      <c r="KG77" s="115"/>
      <c r="KH77" s="115"/>
      <c r="KI77" s="115"/>
      <c r="KJ77" s="115"/>
      <c r="KK77" s="115"/>
      <c r="KL77" s="115"/>
      <c r="KM77" s="115"/>
      <c r="KN77" s="115"/>
      <c r="KO77" s="116"/>
      <c r="KP77" s="114">
        <f>データ!DA7</f>
        <v>33.1</v>
      </c>
      <c r="KQ77" s="115"/>
      <c r="KR77" s="115"/>
      <c r="KS77" s="115"/>
      <c r="KT77" s="115"/>
      <c r="KU77" s="115"/>
      <c r="KV77" s="115"/>
      <c r="KW77" s="115"/>
      <c r="KX77" s="115"/>
      <c r="KY77" s="115"/>
      <c r="KZ77" s="115"/>
      <c r="LA77" s="115"/>
      <c r="LB77" s="115"/>
      <c r="LC77" s="115"/>
      <c r="LD77" s="116"/>
      <c r="LE77" s="114">
        <f>データ!DB7</f>
        <v>28.4</v>
      </c>
      <c r="LF77" s="115"/>
      <c r="LG77" s="115"/>
      <c r="LH77" s="115"/>
      <c r="LI77" s="115"/>
      <c r="LJ77" s="115"/>
      <c r="LK77" s="115"/>
      <c r="LL77" s="115"/>
      <c r="LM77" s="115"/>
      <c r="LN77" s="115"/>
      <c r="LO77" s="115"/>
      <c r="LP77" s="115"/>
      <c r="LQ77" s="115"/>
      <c r="LR77" s="115"/>
      <c r="LS77" s="116"/>
      <c r="LT77" s="114">
        <f>データ!DC7</f>
        <v>34</v>
      </c>
      <c r="LU77" s="115"/>
      <c r="LV77" s="115"/>
      <c r="LW77" s="115"/>
      <c r="LX77" s="115"/>
      <c r="LY77" s="115"/>
      <c r="LZ77" s="115"/>
      <c r="MA77" s="115"/>
      <c r="MB77" s="115"/>
      <c r="MC77" s="115"/>
      <c r="MD77" s="115"/>
      <c r="ME77" s="115"/>
      <c r="MF77" s="115"/>
      <c r="MG77" s="115"/>
      <c r="MH77" s="116"/>
      <c r="MI77" s="114">
        <f>データ!DD7</f>
        <v>32.9</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epjwNgCNfhJLAdvhg7QVIM9irft7eh9J3Bycu5wA6qf0ESSA/zN9dOmY6pUb15ZT8O5jbAgblkpxZEucNSUnw==" saltValue="2wKZQxxWFw+Ok1TXBC6er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101</v>
      </c>
      <c r="AN5" s="47" t="s">
        <v>94</v>
      </c>
      <c r="AO5" s="47" t="s">
        <v>95</v>
      </c>
      <c r="AP5" s="47" t="s">
        <v>96</v>
      </c>
      <c r="AQ5" s="47" t="s">
        <v>97</v>
      </c>
      <c r="AR5" s="47" t="s">
        <v>98</v>
      </c>
      <c r="AS5" s="47" t="s">
        <v>99</v>
      </c>
      <c r="AT5" s="47" t="s">
        <v>100</v>
      </c>
      <c r="AU5" s="47" t="s">
        <v>102</v>
      </c>
      <c r="AV5" s="47" t="s">
        <v>91</v>
      </c>
      <c r="AW5" s="47" t="s">
        <v>92</v>
      </c>
      <c r="AX5" s="47" t="s">
        <v>101</v>
      </c>
      <c r="AY5" s="47" t="s">
        <v>94</v>
      </c>
      <c r="AZ5" s="47" t="s">
        <v>95</v>
      </c>
      <c r="BA5" s="47" t="s">
        <v>96</v>
      </c>
      <c r="BB5" s="47" t="s">
        <v>97</v>
      </c>
      <c r="BC5" s="47" t="s">
        <v>98</v>
      </c>
      <c r="BD5" s="47" t="s">
        <v>99</v>
      </c>
      <c r="BE5" s="47" t="s">
        <v>100</v>
      </c>
      <c r="BF5" s="47" t="s">
        <v>102</v>
      </c>
      <c r="BG5" s="47" t="s">
        <v>91</v>
      </c>
      <c r="BH5" s="47" t="s">
        <v>92</v>
      </c>
      <c r="BI5" s="47" t="s">
        <v>93</v>
      </c>
      <c r="BJ5" s="47" t="s">
        <v>103</v>
      </c>
      <c r="BK5" s="47" t="s">
        <v>95</v>
      </c>
      <c r="BL5" s="47" t="s">
        <v>96</v>
      </c>
      <c r="BM5" s="47" t="s">
        <v>97</v>
      </c>
      <c r="BN5" s="47" t="s">
        <v>98</v>
      </c>
      <c r="BO5" s="47" t="s">
        <v>99</v>
      </c>
      <c r="BP5" s="47" t="s">
        <v>100</v>
      </c>
      <c r="BQ5" s="47" t="s">
        <v>102</v>
      </c>
      <c r="BR5" s="47" t="s">
        <v>104</v>
      </c>
      <c r="BS5" s="47" t="s">
        <v>105</v>
      </c>
      <c r="BT5" s="47" t="s">
        <v>93</v>
      </c>
      <c r="BU5" s="47" t="s">
        <v>94</v>
      </c>
      <c r="BV5" s="47" t="s">
        <v>95</v>
      </c>
      <c r="BW5" s="47" t="s">
        <v>96</v>
      </c>
      <c r="BX5" s="47" t="s">
        <v>97</v>
      </c>
      <c r="BY5" s="47" t="s">
        <v>98</v>
      </c>
      <c r="BZ5" s="47" t="s">
        <v>99</v>
      </c>
      <c r="CA5" s="47" t="s">
        <v>100</v>
      </c>
      <c r="CB5" s="47" t="s">
        <v>102</v>
      </c>
      <c r="CC5" s="47" t="s">
        <v>104</v>
      </c>
      <c r="CD5" s="47" t="s">
        <v>92</v>
      </c>
      <c r="CE5" s="47" t="s">
        <v>93</v>
      </c>
      <c r="CF5" s="47" t="s">
        <v>106</v>
      </c>
      <c r="CG5" s="47" t="s">
        <v>95</v>
      </c>
      <c r="CH5" s="47" t="s">
        <v>96</v>
      </c>
      <c r="CI5" s="47" t="s">
        <v>97</v>
      </c>
      <c r="CJ5" s="47" t="s">
        <v>98</v>
      </c>
      <c r="CK5" s="47" t="s">
        <v>99</v>
      </c>
      <c r="CL5" s="47" t="s">
        <v>100</v>
      </c>
      <c r="CM5" s="145"/>
      <c r="CN5" s="145"/>
      <c r="CO5" s="47" t="s">
        <v>102</v>
      </c>
      <c r="CP5" s="47" t="s">
        <v>91</v>
      </c>
      <c r="CQ5" s="47" t="s">
        <v>92</v>
      </c>
      <c r="CR5" s="47" t="s">
        <v>93</v>
      </c>
      <c r="CS5" s="47" t="s">
        <v>94</v>
      </c>
      <c r="CT5" s="47" t="s">
        <v>95</v>
      </c>
      <c r="CU5" s="47" t="s">
        <v>96</v>
      </c>
      <c r="CV5" s="47" t="s">
        <v>97</v>
      </c>
      <c r="CW5" s="47" t="s">
        <v>98</v>
      </c>
      <c r="CX5" s="47" t="s">
        <v>99</v>
      </c>
      <c r="CY5" s="47" t="s">
        <v>100</v>
      </c>
      <c r="CZ5" s="47" t="s">
        <v>102</v>
      </c>
      <c r="DA5" s="47" t="s">
        <v>107</v>
      </c>
      <c r="DB5" s="47" t="s">
        <v>92</v>
      </c>
      <c r="DC5" s="47" t="s">
        <v>93</v>
      </c>
      <c r="DD5" s="47" t="s">
        <v>94</v>
      </c>
      <c r="DE5" s="47" t="s">
        <v>95</v>
      </c>
      <c r="DF5" s="47" t="s">
        <v>96</v>
      </c>
      <c r="DG5" s="47" t="s">
        <v>97</v>
      </c>
      <c r="DH5" s="47" t="s">
        <v>98</v>
      </c>
      <c r="DI5" s="47" t="s">
        <v>99</v>
      </c>
      <c r="DJ5" s="47" t="s">
        <v>35</v>
      </c>
      <c r="DK5" s="47" t="s">
        <v>102</v>
      </c>
      <c r="DL5" s="47" t="s">
        <v>104</v>
      </c>
      <c r="DM5" s="47" t="s">
        <v>92</v>
      </c>
      <c r="DN5" s="47" t="s">
        <v>93</v>
      </c>
      <c r="DO5" s="47" t="s">
        <v>94</v>
      </c>
      <c r="DP5" s="47" t="s">
        <v>95</v>
      </c>
      <c r="DQ5" s="47" t="s">
        <v>96</v>
      </c>
      <c r="DR5" s="47" t="s">
        <v>97</v>
      </c>
      <c r="DS5" s="47" t="s">
        <v>98</v>
      </c>
      <c r="DT5" s="47" t="s">
        <v>99</v>
      </c>
      <c r="DU5" s="47" t="s">
        <v>100</v>
      </c>
    </row>
    <row r="6" spans="1:125" s="54" customFormat="1" x14ac:dyDescent="0.15">
      <c r="A6" s="37" t="s">
        <v>108</v>
      </c>
      <c r="B6" s="48">
        <f>B8</f>
        <v>2021</v>
      </c>
      <c r="C6" s="48">
        <f t="shared" ref="C6:X6" si="1">C8</f>
        <v>470007</v>
      </c>
      <c r="D6" s="48">
        <f t="shared" si="1"/>
        <v>47</v>
      </c>
      <c r="E6" s="48">
        <f t="shared" si="1"/>
        <v>14</v>
      </c>
      <c r="F6" s="48">
        <f t="shared" si="1"/>
        <v>0</v>
      </c>
      <c r="G6" s="48">
        <f t="shared" si="1"/>
        <v>1</v>
      </c>
      <c r="H6" s="48" t="str">
        <f>SUBSTITUTE(H8,"　","")</f>
        <v>沖縄県</v>
      </c>
      <c r="I6" s="48" t="str">
        <f t="shared" si="1"/>
        <v>県民広場地下駐車場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24</v>
      </c>
      <c r="S6" s="50" t="str">
        <f t="shared" si="1"/>
        <v>公共施設</v>
      </c>
      <c r="T6" s="50" t="str">
        <f t="shared" si="1"/>
        <v>有</v>
      </c>
      <c r="U6" s="51">
        <f t="shared" si="1"/>
        <v>10883</v>
      </c>
      <c r="V6" s="51">
        <f t="shared" si="1"/>
        <v>200</v>
      </c>
      <c r="W6" s="51">
        <f t="shared" si="1"/>
        <v>300</v>
      </c>
      <c r="X6" s="50" t="str">
        <f t="shared" si="1"/>
        <v>利用料金制</v>
      </c>
      <c r="Y6" s="52">
        <f>IF(Y8="-",NA(),Y8)</f>
        <v>126.9</v>
      </c>
      <c r="Z6" s="52">
        <f t="shared" ref="Z6:AH6" si="2">IF(Z8="-",NA(),Z8)</f>
        <v>225.8</v>
      </c>
      <c r="AA6" s="52">
        <f t="shared" si="2"/>
        <v>214.1</v>
      </c>
      <c r="AB6" s="52">
        <f t="shared" si="2"/>
        <v>169.6</v>
      </c>
      <c r="AC6" s="52">
        <f t="shared" si="2"/>
        <v>166.5</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62.8</v>
      </c>
      <c r="BG6" s="52">
        <f t="shared" ref="BG6:BO6" si="5">IF(BG8="-",NA(),BG8)</f>
        <v>60</v>
      </c>
      <c r="BH6" s="52">
        <f t="shared" si="5"/>
        <v>59.5</v>
      </c>
      <c r="BI6" s="52">
        <f t="shared" si="5"/>
        <v>44.5</v>
      </c>
      <c r="BJ6" s="52">
        <f t="shared" si="5"/>
        <v>44.7</v>
      </c>
      <c r="BK6" s="52">
        <f t="shared" si="5"/>
        <v>6.5</v>
      </c>
      <c r="BL6" s="52">
        <f t="shared" si="5"/>
        <v>-0.1</v>
      </c>
      <c r="BM6" s="52">
        <f t="shared" si="5"/>
        <v>-9.8000000000000007</v>
      </c>
      <c r="BN6" s="52">
        <f t="shared" si="5"/>
        <v>-25.9</v>
      </c>
      <c r="BO6" s="52">
        <f t="shared" si="5"/>
        <v>-24.6</v>
      </c>
      <c r="BP6" s="49" t="str">
        <f>IF(BP8="-","",IF(BP8="-","【-】","【"&amp;SUBSTITUTE(TEXT(BP8,"#,##0.0"),"-","△")&amp;"】"))</f>
        <v>【0.8】</v>
      </c>
      <c r="BQ6" s="53">
        <f>IF(BQ8="-",NA(),BQ8)</f>
        <v>78562</v>
      </c>
      <c r="BR6" s="53">
        <f t="shared" ref="BR6:BZ6" si="6">IF(BR8="-",NA(),BR8)</f>
        <v>75350</v>
      </c>
      <c r="BS6" s="53">
        <f t="shared" si="6"/>
        <v>72888</v>
      </c>
      <c r="BT6" s="53">
        <f t="shared" si="6"/>
        <v>41154</v>
      </c>
      <c r="BU6" s="53">
        <f t="shared" si="6"/>
        <v>38208</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109</v>
      </c>
      <c r="CM6" s="51">
        <f t="shared" ref="CM6:CN6" si="7">CM8</f>
        <v>0</v>
      </c>
      <c r="CN6" s="51">
        <f t="shared" si="7"/>
        <v>723586</v>
      </c>
      <c r="CO6" s="52"/>
      <c r="CP6" s="52"/>
      <c r="CQ6" s="52"/>
      <c r="CR6" s="52"/>
      <c r="CS6" s="52"/>
      <c r="CT6" s="52"/>
      <c r="CU6" s="52"/>
      <c r="CV6" s="52"/>
      <c r="CW6" s="52"/>
      <c r="CX6" s="52"/>
      <c r="CY6" s="49" t="s">
        <v>109</v>
      </c>
      <c r="CZ6" s="52">
        <f>IF(CZ8="-",NA(),CZ8)</f>
        <v>59.3</v>
      </c>
      <c r="DA6" s="52">
        <f t="shared" ref="DA6:DI6" si="8">IF(DA8="-",NA(),DA8)</f>
        <v>33.1</v>
      </c>
      <c r="DB6" s="52">
        <f t="shared" si="8"/>
        <v>28.4</v>
      </c>
      <c r="DC6" s="52">
        <f t="shared" si="8"/>
        <v>34</v>
      </c>
      <c r="DD6" s="52">
        <f t="shared" si="8"/>
        <v>32.9</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263.5</v>
      </c>
      <c r="DL6" s="52">
        <f t="shared" ref="DL6:DT6" si="9">IF(DL8="-",NA(),DL8)</f>
        <v>257.5</v>
      </c>
      <c r="DM6" s="52">
        <f t="shared" si="9"/>
        <v>247</v>
      </c>
      <c r="DN6" s="52">
        <f t="shared" si="9"/>
        <v>197</v>
      </c>
      <c r="DO6" s="52">
        <f t="shared" si="9"/>
        <v>197.5</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110</v>
      </c>
      <c r="B7" s="48">
        <f t="shared" ref="B7:X7" si="10">B8</f>
        <v>2021</v>
      </c>
      <c r="C7" s="48">
        <f t="shared" si="10"/>
        <v>470007</v>
      </c>
      <c r="D7" s="48">
        <f t="shared" si="10"/>
        <v>47</v>
      </c>
      <c r="E7" s="48">
        <f t="shared" si="10"/>
        <v>14</v>
      </c>
      <c r="F7" s="48">
        <f t="shared" si="10"/>
        <v>0</v>
      </c>
      <c r="G7" s="48">
        <f t="shared" si="10"/>
        <v>1</v>
      </c>
      <c r="H7" s="48" t="str">
        <f t="shared" si="10"/>
        <v>沖縄県</v>
      </c>
      <c r="I7" s="48" t="str">
        <f t="shared" si="10"/>
        <v>県民広場地下駐車場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24</v>
      </c>
      <c r="S7" s="50" t="str">
        <f t="shared" si="10"/>
        <v>公共施設</v>
      </c>
      <c r="T7" s="50" t="str">
        <f t="shared" si="10"/>
        <v>有</v>
      </c>
      <c r="U7" s="51">
        <f t="shared" si="10"/>
        <v>10883</v>
      </c>
      <c r="V7" s="51">
        <f t="shared" si="10"/>
        <v>200</v>
      </c>
      <c r="W7" s="51">
        <f t="shared" si="10"/>
        <v>300</v>
      </c>
      <c r="X7" s="50" t="str">
        <f t="shared" si="10"/>
        <v>利用料金制</v>
      </c>
      <c r="Y7" s="52">
        <f>Y8</f>
        <v>126.9</v>
      </c>
      <c r="Z7" s="52">
        <f t="shared" ref="Z7:AH7" si="11">Z8</f>
        <v>225.8</v>
      </c>
      <c r="AA7" s="52">
        <f t="shared" si="11"/>
        <v>214.1</v>
      </c>
      <c r="AB7" s="52">
        <f t="shared" si="11"/>
        <v>169.6</v>
      </c>
      <c r="AC7" s="52">
        <f t="shared" si="11"/>
        <v>166.5</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62.8</v>
      </c>
      <c r="BG7" s="52">
        <f t="shared" ref="BG7:BO7" si="14">BG8</f>
        <v>60</v>
      </c>
      <c r="BH7" s="52">
        <f t="shared" si="14"/>
        <v>59.5</v>
      </c>
      <c r="BI7" s="52">
        <f t="shared" si="14"/>
        <v>44.5</v>
      </c>
      <c r="BJ7" s="52">
        <f t="shared" si="14"/>
        <v>44.7</v>
      </c>
      <c r="BK7" s="52">
        <f t="shared" si="14"/>
        <v>6.5</v>
      </c>
      <c r="BL7" s="52">
        <f t="shared" si="14"/>
        <v>-0.1</v>
      </c>
      <c r="BM7" s="52">
        <f t="shared" si="14"/>
        <v>-9.8000000000000007</v>
      </c>
      <c r="BN7" s="52">
        <f t="shared" si="14"/>
        <v>-25.9</v>
      </c>
      <c r="BO7" s="52">
        <f t="shared" si="14"/>
        <v>-24.6</v>
      </c>
      <c r="BP7" s="49"/>
      <c r="BQ7" s="53">
        <f>BQ8</f>
        <v>78562</v>
      </c>
      <c r="BR7" s="53">
        <f t="shared" ref="BR7:BZ7" si="15">BR8</f>
        <v>75350</v>
      </c>
      <c r="BS7" s="53">
        <f t="shared" si="15"/>
        <v>72888</v>
      </c>
      <c r="BT7" s="53">
        <f t="shared" si="15"/>
        <v>41154</v>
      </c>
      <c r="BU7" s="53">
        <f t="shared" si="15"/>
        <v>38208</v>
      </c>
      <c r="BV7" s="53">
        <f t="shared" si="15"/>
        <v>17384</v>
      </c>
      <c r="BW7" s="53">
        <f t="shared" si="15"/>
        <v>16973</v>
      </c>
      <c r="BX7" s="53">
        <f t="shared" si="15"/>
        <v>5206</v>
      </c>
      <c r="BY7" s="53">
        <f t="shared" si="15"/>
        <v>2220</v>
      </c>
      <c r="BZ7" s="53">
        <f t="shared" si="15"/>
        <v>3097</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723586</v>
      </c>
      <c r="CO7" s="52" t="s">
        <v>111</v>
      </c>
      <c r="CP7" s="52" t="s">
        <v>111</v>
      </c>
      <c r="CQ7" s="52" t="s">
        <v>111</v>
      </c>
      <c r="CR7" s="52" t="s">
        <v>111</v>
      </c>
      <c r="CS7" s="52" t="s">
        <v>111</v>
      </c>
      <c r="CT7" s="52" t="s">
        <v>111</v>
      </c>
      <c r="CU7" s="52" t="s">
        <v>111</v>
      </c>
      <c r="CV7" s="52" t="s">
        <v>111</v>
      </c>
      <c r="CW7" s="52" t="s">
        <v>111</v>
      </c>
      <c r="CX7" s="52" t="s">
        <v>109</v>
      </c>
      <c r="CY7" s="49"/>
      <c r="CZ7" s="52">
        <f>CZ8</f>
        <v>59.3</v>
      </c>
      <c r="DA7" s="52">
        <f t="shared" ref="DA7:DI7" si="16">DA8</f>
        <v>33.1</v>
      </c>
      <c r="DB7" s="52">
        <f t="shared" si="16"/>
        <v>28.4</v>
      </c>
      <c r="DC7" s="52">
        <f t="shared" si="16"/>
        <v>34</v>
      </c>
      <c r="DD7" s="52">
        <f t="shared" si="16"/>
        <v>32.9</v>
      </c>
      <c r="DE7" s="52">
        <f t="shared" si="16"/>
        <v>135.30000000000001</v>
      </c>
      <c r="DF7" s="52">
        <f t="shared" si="16"/>
        <v>108.2</v>
      </c>
      <c r="DG7" s="52">
        <f t="shared" si="16"/>
        <v>117.1</v>
      </c>
      <c r="DH7" s="52">
        <f t="shared" si="16"/>
        <v>145.19999999999999</v>
      </c>
      <c r="DI7" s="52">
        <f t="shared" si="16"/>
        <v>219.9</v>
      </c>
      <c r="DJ7" s="49"/>
      <c r="DK7" s="52">
        <f>DK8</f>
        <v>263.5</v>
      </c>
      <c r="DL7" s="52">
        <f t="shared" ref="DL7:DT7" si="17">DL8</f>
        <v>257.5</v>
      </c>
      <c r="DM7" s="52">
        <f t="shared" si="17"/>
        <v>247</v>
      </c>
      <c r="DN7" s="52">
        <f t="shared" si="17"/>
        <v>197</v>
      </c>
      <c r="DO7" s="52">
        <f t="shared" si="17"/>
        <v>197.5</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470007</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24</v>
      </c>
      <c r="S8" s="57" t="s">
        <v>122</v>
      </c>
      <c r="T8" s="57" t="s">
        <v>123</v>
      </c>
      <c r="U8" s="58">
        <v>10883</v>
      </c>
      <c r="V8" s="58">
        <v>200</v>
      </c>
      <c r="W8" s="58">
        <v>300</v>
      </c>
      <c r="X8" s="57" t="s">
        <v>124</v>
      </c>
      <c r="Y8" s="59">
        <v>126.9</v>
      </c>
      <c r="Z8" s="59">
        <v>225.8</v>
      </c>
      <c r="AA8" s="59">
        <v>214.1</v>
      </c>
      <c r="AB8" s="59">
        <v>169.6</v>
      </c>
      <c r="AC8" s="59">
        <v>166.5</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62.8</v>
      </c>
      <c r="BG8" s="59">
        <v>60</v>
      </c>
      <c r="BH8" s="59">
        <v>59.5</v>
      </c>
      <c r="BI8" s="59">
        <v>44.5</v>
      </c>
      <c r="BJ8" s="59">
        <v>44.7</v>
      </c>
      <c r="BK8" s="59">
        <v>6.5</v>
      </c>
      <c r="BL8" s="59">
        <v>-0.1</v>
      </c>
      <c r="BM8" s="59">
        <v>-9.8000000000000007</v>
      </c>
      <c r="BN8" s="59">
        <v>-25.9</v>
      </c>
      <c r="BO8" s="59">
        <v>-24.6</v>
      </c>
      <c r="BP8" s="56">
        <v>0.8</v>
      </c>
      <c r="BQ8" s="60">
        <v>78562</v>
      </c>
      <c r="BR8" s="60">
        <v>75350</v>
      </c>
      <c r="BS8" s="60">
        <v>72888</v>
      </c>
      <c r="BT8" s="61">
        <v>41154</v>
      </c>
      <c r="BU8" s="61">
        <v>38208</v>
      </c>
      <c r="BV8" s="60">
        <v>17384</v>
      </c>
      <c r="BW8" s="60">
        <v>16973</v>
      </c>
      <c r="BX8" s="60">
        <v>5206</v>
      </c>
      <c r="BY8" s="60">
        <v>2220</v>
      </c>
      <c r="BZ8" s="60">
        <v>3097</v>
      </c>
      <c r="CA8" s="58">
        <v>10906</v>
      </c>
      <c r="CB8" s="59" t="s">
        <v>116</v>
      </c>
      <c r="CC8" s="59" t="s">
        <v>116</v>
      </c>
      <c r="CD8" s="59" t="s">
        <v>116</v>
      </c>
      <c r="CE8" s="59" t="s">
        <v>116</v>
      </c>
      <c r="CF8" s="59" t="s">
        <v>116</v>
      </c>
      <c r="CG8" s="59" t="s">
        <v>116</v>
      </c>
      <c r="CH8" s="59" t="s">
        <v>116</v>
      </c>
      <c r="CI8" s="59" t="s">
        <v>116</v>
      </c>
      <c r="CJ8" s="59" t="s">
        <v>116</v>
      </c>
      <c r="CK8" s="59" t="s">
        <v>116</v>
      </c>
      <c r="CL8" s="56" t="s">
        <v>116</v>
      </c>
      <c r="CM8" s="58">
        <v>0</v>
      </c>
      <c r="CN8" s="58">
        <v>723586</v>
      </c>
      <c r="CO8" s="59" t="s">
        <v>116</v>
      </c>
      <c r="CP8" s="59" t="s">
        <v>116</v>
      </c>
      <c r="CQ8" s="59" t="s">
        <v>116</v>
      </c>
      <c r="CR8" s="59" t="s">
        <v>116</v>
      </c>
      <c r="CS8" s="59" t="s">
        <v>116</v>
      </c>
      <c r="CT8" s="59" t="s">
        <v>116</v>
      </c>
      <c r="CU8" s="59" t="s">
        <v>116</v>
      </c>
      <c r="CV8" s="59" t="s">
        <v>116</v>
      </c>
      <c r="CW8" s="59" t="s">
        <v>116</v>
      </c>
      <c r="CX8" s="59" t="s">
        <v>116</v>
      </c>
      <c r="CY8" s="56" t="s">
        <v>116</v>
      </c>
      <c r="CZ8" s="59">
        <v>59.3</v>
      </c>
      <c r="DA8" s="59">
        <v>33.1</v>
      </c>
      <c r="DB8" s="59">
        <v>28.4</v>
      </c>
      <c r="DC8" s="59">
        <v>34</v>
      </c>
      <c r="DD8" s="59">
        <v>32.9</v>
      </c>
      <c r="DE8" s="59">
        <v>135.30000000000001</v>
      </c>
      <c r="DF8" s="59">
        <v>108.2</v>
      </c>
      <c r="DG8" s="59">
        <v>117.1</v>
      </c>
      <c r="DH8" s="59">
        <v>145.19999999999999</v>
      </c>
      <c r="DI8" s="59">
        <v>219.9</v>
      </c>
      <c r="DJ8" s="56">
        <v>99.8</v>
      </c>
      <c r="DK8" s="59">
        <v>263.5</v>
      </c>
      <c r="DL8" s="59">
        <v>257.5</v>
      </c>
      <c r="DM8" s="59">
        <v>247</v>
      </c>
      <c r="DN8" s="59">
        <v>197</v>
      </c>
      <c r="DO8" s="59">
        <v>197.5</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2023-01-13T06:59:44Z</cp:lastPrinted>
  <dcterms:created xsi:type="dcterms:W3CDTF">2022-12-09T03:32:28Z</dcterms:created>
  <dcterms:modified xsi:type="dcterms:W3CDTF">2023-01-15T23:47:19Z</dcterms:modified>
  <cp:category/>
</cp:coreProperties>
</file>