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LTUmLFkqT6a3CK0CnfUlcI++gQm0mZmO2bjeOB8OE3wS5SWiXkpfMZuIq0WXzmMeB/JBoZLhv6rK3ZeJlLn/LQ==" workbookSaltValue="ssiE5IzSpVapr8Mmi7VU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FL54" i="4"/>
  <c r="CS78" i="4"/>
  <c r="BX54" i="4"/>
  <c r="BX32" i="4"/>
  <c r="FL32" i="4"/>
  <c r="MN54" i="4"/>
  <c r="MN32" i="4"/>
  <c r="MH78" i="4"/>
  <c r="IZ54" i="4"/>
  <c r="HM78" i="4"/>
  <c r="C11" i="5"/>
  <c r="D11" i="5"/>
  <c r="E11" i="5"/>
  <c r="B11" i="5"/>
  <c r="DS32" i="4" l="1"/>
  <c r="AE32" i="4"/>
  <c r="KU54" i="4"/>
  <c r="KU32" i="4"/>
  <c r="KC78" i="4"/>
  <c r="HG54" i="4"/>
  <c r="HG32" i="4"/>
  <c r="FH78" i="4"/>
  <c r="DS54" i="4"/>
  <c r="AN78" i="4"/>
  <c r="AE54" i="4"/>
  <c r="JJ78" i="4"/>
  <c r="EO78" i="4"/>
  <c r="DD54" i="4"/>
  <c r="DD32" i="4"/>
  <c r="U78" i="4"/>
  <c r="P54" i="4"/>
  <c r="P32" i="4"/>
  <c r="KF54" i="4"/>
  <c r="KF32" i="4"/>
  <c r="GR54" i="4"/>
  <c r="GR32" i="4"/>
  <c r="LY54" i="4"/>
  <c r="LO78" i="4"/>
  <c r="GT78" i="4"/>
  <c r="EW54" i="4"/>
  <c r="EW32" i="4"/>
  <c r="BZ78" i="4"/>
  <c r="BI54" i="4"/>
  <c r="BI32" i="4"/>
  <c r="LY32" i="4"/>
  <c r="IK54" i="4"/>
  <c r="IK32" i="4"/>
  <c r="AT54" i="4"/>
  <c r="LJ54" i="4"/>
  <c r="LJ32" i="4"/>
  <c r="KV78" i="4"/>
  <c r="HV54" i="4"/>
  <c r="HV32" i="4"/>
  <c r="GA78" i="4"/>
  <c r="EH54" i="4"/>
  <c r="EH32" i="4"/>
  <c r="BG78" i="4"/>
  <c r="AT32" i="4"/>
</calcChain>
</file>

<file path=xl/sharedStrings.xml><?xml version="1.0" encoding="utf-8"?>
<sst xmlns="http://schemas.openxmlformats.org/spreadsheetml/2006/main" count="324" uniqueCount="194">
  <si>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</si>
  <si>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</si>
  <si>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</si>
  <si>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</si>
  <si>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</si>
  <si>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</si>
  <si>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</si>
  <si>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</si>
  <si>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</si>
  <si>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</si>
  <si>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</si>
  <si>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</si>
  <si>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</si>
  <si>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</si>
  <si>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</si>
  <si>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</si>
  <si>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</si>
  <si>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</si>
  <si>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</si>
  <si>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</si>
  <si>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</si>
  <si>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</si>
  <si>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</si>
  <si>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</si>
  <si>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</si>
  <si>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</si>
  <si>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</si>
  <si>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</si>
  <si>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</si>
  <si>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</si>
  <si>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</si>
  <si>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</si>
  <si>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</si>
  <si>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</si>
  <si>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</si>
  <si>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</si>
  <si>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</si>
  <si>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</si>
  <si>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</si>
  <si>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</si>
  <si>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</si>
  <si>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</si>
  <si>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</si>
  <si>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</si>
  <si>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</si>
  <si>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</si>
  <si>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</si>
  <si>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</si>
  <si>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</si>
  <si>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</si>
  <si>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</si>
  <si>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</si>
  <si>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</si>
  <si>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</si>
  <si>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</si>
  <si>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</si>
  <si>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</si>
  <si>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</si>
  <si>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</si>
  <si>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</si>
  <si>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</si>
  <si>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</si>
  <si>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</si>
  <si>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</si>
  <si>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</si>
  <si>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</si>
  <si>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</si>
  <si>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</si>
  <si>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</si>
  <si>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</si>
  <si>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</si>
  <si>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</si>
  <si>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</si>
  <si>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</si>
  <si>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</si>
  <si>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</si>
  <si>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</si>
  <si>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</si>
  <si>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</si>
  <si>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</si>
  <si>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</si>
  <si>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</si>
  <si>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</si>
  <si>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</si>
  <si>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</si>
  <si>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</si>
  <si>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</si>
  <si>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</si>
  <si>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</si>
  <si>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</si>
  <si>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</si>
  <si>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</si>
  <si>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</si>
  <si>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</si>
  <si>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</si>
  <si>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</si>
  <si>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</si>
  <si>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</si>
  <si>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</si>
  <si>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</si>
  <si>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</si>
  <si>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</si>
  <si>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</si>
  <si>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</si>
  <si>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</si>
  <si>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</si>
  <si>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</si>
  <si>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</si>
  <si>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</si>
  <si>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</si>
  <si>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</si>
  <si>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</si>
  <si>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</si>
  <si>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</si>
  <si>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</si>
  <si>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</si>
  <si>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</si>
  <si>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</si>
  <si>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</si>
  <si>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</si>
  <si>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</si>
  <si>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</si>
  <si>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</si>
  <si>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</si>
  <si>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</si>
  <si>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</si>
  <si>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</si>
  <si>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</si>
  <si>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</si>
  <si>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</si>
  <si>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</si>
  <si>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</si>
  <si>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</si>
  <si>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</si>
  <si>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</si>
  <si>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</si>
  <si>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</si>
  <si>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</si>
  <si>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</si>
  <si>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</si>
  <si>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</si>
  <si>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</si>
  <si>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</si>
  <si>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</si>
  <si>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</si>
  <si>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</si>
  <si>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</si>
  <si>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</si>
  <si>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</si>
  <si>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</si>
  <si>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</si>
  <si>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</si>
  <si>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</si>
  <si>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</si>
  <si>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</si>
  <si>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</si>
  <si>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</si>
  <si>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</si>
  <si>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</si>
  <si>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</si>
  <si>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</si>
  <si>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</si>
  <si>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</si>
  <si>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当該値(N-3)</t>
    <phoneticPr fontId="5"/>
  </si>
  <si>
    <t>当該値(N-4)</t>
    <phoneticPr fontId="5"/>
  </si>
  <si>
    <t>当該値(N-1)</t>
    <phoneticPr fontId="5"/>
  </si>
  <si>
    <t>当該値(N)</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</si>
  <si>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</si>
  <si>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</si>
  <si>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</si>
  <si>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</si>
  <si>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</si>
  <si>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</si>
  <si>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</si>
  <si>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</si>
  <si>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</si>
  <si>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</si>
  <si>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300床以上～400床未満</t>
  </si>
  <si>
    <t>自治体職員</t>
  </si>
  <si>
    <t>直営</t>
  </si>
  <si>
    <t>対象</t>
  </si>
  <si>
    <t>透 I 未 訓</t>
  </si>
  <si>
    <t>救 臨 感 へ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</si>
  <si>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</si>
  <si>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</si>
  <si>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</si>
  <si>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</si>
  <si>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</si>
  <si>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</si>
  <si>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</si>
  <si>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の影響による患者数の減少や診療制限等により、入外収益は減少し、②医業収支は悪化傾向にある。しかし、コロナ対応に伴う国からの補助金により医業外収益が増加し、その結果①経常収支比率は直近５ヶ年で最高値となった。
　⑤･⑥入外患者一人当たりの収益については、施設基準の新規取得や在院日数の縮減により上昇傾向にある。</t>
    <rPh sb="1" eb="3">
      <t>シンガタ</t>
    </rPh>
    <rPh sb="11" eb="13">
      <t>エイキョウ</t>
    </rPh>
    <rPh sb="16" eb="19">
      <t>カンジャスウ</t>
    </rPh>
    <rPh sb="20" eb="22">
      <t>ゲンショウ</t>
    </rPh>
    <rPh sb="23" eb="25">
      <t>シンリョウ</t>
    </rPh>
    <rPh sb="25" eb="27">
      <t>セイゲン</t>
    </rPh>
    <rPh sb="27" eb="28">
      <t>トウ</t>
    </rPh>
    <rPh sb="34" eb="36">
      <t>シュウエキ</t>
    </rPh>
    <rPh sb="37" eb="39">
      <t>ゲンショウ</t>
    </rPh>
    <rPh sb="42" eb="44">
      <t>イギョウ</t>
    </rPh>
    <rPh sb="44" eb="46">
      <t>シュウシ</t>
    </rPh>
    <rPh sb="47" eb="49">
      <t>アッカ</t>
    </rPh>
    <rPh sb="49" eb="51">
      <t>ケイコウ</t>
    </rPh>
    <rPh sb="62" eb="64">
      <t>タイオウ</t>
    </rPh>
    <rPh sb="65" eb="66">
      <t>トモナ</t>
    </rPh>
    <rPh sb="67" eb="68">
      <t>クニ</t>
    </rPh>
    <rPh sb="71" eb="74">
      <t>ホジョキン</t>
    </rPh>
    <rPh sb="77" eb="80">
      <t>イギョウガイ</t>
    </rPh>
    <rPh sb="80" eb="82">
      <t>シュウエキ</t>
    </rPh>
    <rPh sb="83" eb="85">
      <t>ゾウカ</t>
    </rPh>
    <rPh sb="89" eb="91">
      <t>ケッカ</t>
    </rPh>
    <rPh sb="92" eb="94">
      <t>ケイジョウ</t>
    </rPh>
    <rPh sb="94" eb="96">
      <t>シュウシ</t>
    </rPh>
    <rPh sb="96" eb="98">
      <t>ヒリツ</t>
    </rPh>
    <rPh sb="99" eb="101">
      <t>チョッキン</t>
    </rPh>
    <rPh sb="103" eb="104">
      <t>ネン</t>
    </rPh>
    <rPh sb="105" eb="108">
      <t>サイコウチ</t>
    </rPh>
    <rPh sb="118" eb="119">
      <t>ニュウ</t>
    </rPh>
    <rPh sb="119" eb="120">
      <t>ソト</t>
    </rPh>
    <rPh sb="120" eb="122">
      <t>カンジャ</t>
    </rPh>
    <rPh sb="122" eb="124">
      <t>ヒトリ</t>
    </rPh>
    <rPh sb="124" eb="125">
      <t>ア</t>
    </rPh>
    <rPh sb="128" eb="130">
      <t>シュウエキ</t>
    </rPh>
    <rPh sb="136" eb="138">
      <t>シセツ</t>
    </rPh>
    <rPh sb="138" eb="140">
      <t>キジュン</t>
    </rPh>
    <rPh sb="141" eb="143">
      <t>シンキ</t>
    </rPh>
    <rPh sb="143" eb="145">
      <t>シュトク</t>
    </rPh>
    <rPh sb="146" eb="148">
      <t>ザイイン</t>
    </rPh>
    <rPh sb="148" eb="150">
      <t>ニッスウ</t>
    </rPh>
    <rPh sb="151" eb="153">
      <t>シュクゲン</t>
    </rPh>
    <rPh sb="156" eb="158">
      <t>ジョウショウ</t>
    </rPh>
    <rPh sb="158" eb="160">
      <t>ケイコウ</t>
    </rPh>
    <phoneticPr fontId="5"/>
  </si>
  <si>
    <t>■課題
・コロナと非コロナの医療の両立を図る
・病床利用率の改善
・コロナ収束後に向けた取組み
■今後の対策と方向性
１収益の確保
・新規施設基準の取得
・収入及び支出の可視化（原価計算システムの活用）により、経営改善を図る
２費用の縮減
・業務プロセスの見直しによる時間外勤務の縮減
・収入及び支出の可視化（原価計算システムの活用）により、経営改善を図る
３その他の取組み
・地域包括ケアシステムの構築に向け、医療機器共同利用の促進
・訪問看護事業所等地域の各種施設と連携し、地域包括ケアシステムの構築に向けた役割と機能の明確化</t>
    <rPh sb="1" eb="3">
      <t>カダイ</t>
    </rPh>
    <rPh sb="9" eb="10">
      <t>ヒ</t>
    </rPh>
    <rPh sb="14" eb="16">
      <t>イリョウ</t>
    </rPh>
    <rPh sb="17" eb="19">
      <t>リョウリツ</t>
    </rPh>
    <rPh sb="20" eb="21">
      <t>ハカ</t>
    </rPh>
    <rPh sb="24" eb="26">
      <t>ビョウショウ</t>
    </rPh>
    <rPh sb="26" eb="29">
      <t>リヨウリツ</t>
    </rPh>
    <rPh sb="30" eb="32">
      <t>カイゼン</t>
    </rPh>
    <rPh sb="37" eb="39">
      <t>シュウソク</t>
    </rPh>
    <rPh sb="39" eb="40">
      <t>ゴ</t>
    </rPh>
    <rPh sb="41" eb="42">
      <t>ム</t>
    </rPh>
    <rPh sb="44" eb="46">
      <t>トリクミ</t>
    </rPh>
    <rPh sb="49" eb="51">
      <t>コンゴ</t>
    </rPh>
    <rPh sb="52" eb="54">
      <t>タイサク</t>
    </rPh>
    <rPh sb="55" eb="58">
      <t>ホウコウセイ</t>
    </rPh>
    <rPh sb="60" eb="62">
      <t>シュウエキ</t>
    </rPh>
    <rPh sb="63" eb="65">
      <t>カクホ</t>
    </rPh>
    <rPh sb="67" eb="69">
      <t>シンキ</t>
    </rPh>
    <rPh sb="69" eb="71">
      <t>シセツ</t>
    </rPh>
    <rPh sb="71" eb="73">
      <t>キジュン</t>
    </rPh>
    <rPh sb="74" eb="76">
      <t>シュトク</t>
    </rPh>
    <rPh sb="78" eb="80">
      <t>シュウニュウ</t>
    </rPh>
    <rPh sb="80" eb="81">
      <t>オヨ</t>
    </rPh>
    <rPh sb="82" eb="84">
      <t>シシュツ</t>
    </rPh>
    <rPh sb="85" eb="88">
      <t>カシカ</t>
    </rPh>
    <rPh sb="89" eb="91">
      <t>ゲンカ</t>
    </rPh>
    <rPh sb="91" eb="93">
      <t>ケイサン</t>
    </rPh>
    <rPh sb="98" eb="100">
      <t>カツヨウ</t>
    </rPh>
    <rPh sb="105" eb="107">
      <t>ケイエイ</t>
    </rPh>
    <rPh sb="107" eb="109">
      <t>カイゼン</t>
    </rPh>
    <rPh sb="110" eb="111">
      <t>ハカ</t>
    </rPh>
    <rPh sb="114" eb="116">
      <t>ヒヨウ</t>
    </rPh>
    <rPh sb="117" eb="119">
      <t>シュクゲン</t>
    </rPh>
    <rPh sb="121" eb="123">
      <t>ギョウム</t>
    </rPh>
    <rPh sb="128" eb="130">
      <t>ミナオ</t>
    </rPh>
    <rPh sb="134" eb="137">
      <t>ジカンガイ</t>
    </rPh>
    <rPh sb="137" eb="139">
      <t>キンム</t>
    </rPh>
    <rPh sb="140" eb="142">
      <t>シュクゲン</t>
    </rPh>
    <rPh sb="182" eb="183">
      <t>タ</t>
    </rPh>
    <rPh sb="184" eb="186">
      <t>トリクミ</t>
    </rPh>
    <rPh sb="189" eb="191">
      <t>チイキ</t>
    </rPh>
    <rPh sb="191" eb="193">
      <t>ホウカツ</t>
    </rPh>
    <rPh sb="200" eb="202">
      <t>コウチク</t>
    </rPh>
    <rPh sb="203" eb="204">
      <t>ム</t>
    </rPh>
    <rPh sb="206" eb="208">
      <t>イリョウ</t>
    </rPh>
    <rPh sb="208" eb="210">
      <t>キキ</t>
    </rPh>
    <rPh sb="210" eb="212">
      <t>キョウドウ</t>
    </rPh>
    <rPh sb="212" eb="214">
      <t>リヨウ</t>
    </rPh>
    <rPh sb="215" eb="217">
      <t>ソクシン</t>
    </rPh>
    <rPh sb="219" eb="221">
      <t>ホウモン</t>
    </rPh>
    <rPh sb="221" eb="223">
      <t>カンゴ</t>
    </rPh>
    <rPh sb="223" eb="226">
      <t>ジギョウショ</t>
    </rPh>
    <rPh sb="226" eb="227">
      <t>トウ</t>
    </rPh>
    <rPh sb="227" eb="229">
      <t>チイキ</t>
    </rPh>
    <rPh sb="230" eb="232">
      <t>カクシュ</t>
    </rPh>
    <rPh sb="232" eb="234">
      <t>シセツ</t>
    </rPh>
    <rPh sb="235" eb="237">
      <t>レンケイ</t>
    </rPh>
    <rPh sb="239" eb="241">
      <t>チイキ</t>
    </rPh>
    <rPh sb="241" eb="243">
      <t>ホウカツ</t>
    </rPh>
    <rPh sb="250" eb="252">
      <t>コウチク</t>
    </rPh>
    <rPh sb="253" eb="254">
      <t>ム</t>
    </rPh>
    <rPh sb="256" eb="258">
      <t>ヤクワリ</t>
    </rPh>
    <rPh sb="259" eb="261">
      <t>キノウ</t>
    </rPh>
    <rPh sb="262" eb="265">
      <t>メイカクカ</t>
    </rPh>
    <phoneticPr fontId="5"/>
  </si>
  <si>
    <t>　一般医療はもとより、救急医療、精神医療、特殊医療、不採算医療、医療従事者への研修などの役割を担っている。
　また、医療圏が離島であるという地理的条件を踏まえ、地域完結型医療の提供体制の整備に努めており、周辺離島における救急搬送受け入れも行っている。
　周産期医療については、地域周産期母子医療センターに指定され、宮古医療圏における周産期医療の中核を担っている。
　さらに、基幹型臨床研修病院として、研修医に対して研修プログラムも実施している。
　１附属診療所を運営し、プライマリ・ケアを中心に地域に必要な医療提供するとともに、相互に連携して救急医療にも対応している。</t>
    <rPh sb="1" eb="3">
      <t>イッパン</t>
    </rPh>
    <rPh sb="3" eb="5">
      <t>イリョウ</t>
    </rPh>
    <rPh sb="11" eb="13">
      <t>キュウキュウ</t>
    </rPh>
    <rPh sb="13" eb="15">
      <t>イリョウ</t>
    </rPh>
    <rPh sb="16" eb="18">
      <t>セイシン</t>
    </rPh>
    <rPh sb="18" eb="20">
      <t>イリョウ</t>
    </rPh>
    <rPh sb="21" eb="23">
      <t>トクシュ</t>
    </rPh>
    <rPh sb="23" eb="25">
      <t>イリョウ</t>
    </rPh>
    <rPh sb="26" eb="29">
      <t>フサイサン</t>
    </rPh>
    <rPh sb="29" eb="31">
      <t>イリョウ</t>
    </rPh>
    <rPh sb="32" eb="34">
      <t>イリョウ</t>
    </rPh>
    <rPh sb="34" eb="37">
      <t>ジュウジシャ</t>
    </rPh>
    <rPh sb="39" eb="41">
      <t>ケンシュウ</t>
    </rPh>
    <rPh sb="44" eb="46">
      <t>ヤクワリ</t>
    </rPh>
    <rPh sb="47" eb="48">
      <t>ニナ</t>
    </rPh>
    <rPh sb="58" eb="61">
      <t>イリョウケン</t>
    </rPh>
    <rPh sb="62" eb="64">
      <t>リトウ</t>
    </rPh>
    <rPh sb="70" eb="73">
      <t>チリテキ</t>
    </rPh>
    <rPh sb="73" eb="75">
      <t>ジョウケン</t>
    </rPh>
    <rPh sb="76" eb="77">
      <t>フ</t>
    </rPh>
    <rPh sb="80" eb="82">
      <t>チイキ</t>
    </rPh>
    <rPh sb="82" eb="84">
      <t>カンケツ</t>
    </rPh>
    <rPh sb="84" eb="85">
      <t>ガタ</t>
    </rPh>
    <rPh sb="85" eb="87">
      <t>イリョウ</t>
    </rPh>
    <rPh sb="88" eb="90">
      <t>テイキョウ</t>
    </rPh>
    <rPh sb="90" eb="92">
      <t>タイセイ</t>
    </rPh>
    <rPh sb="93" eb="95">
      <t>セイビ</t>
    </rPh>
    <rPh sb="96" eb="97">
      <t>ツト</t>
    </rPh>
    <rPh sb="102" eb="104">
      <t>シュウヘン</t>
    </rPh>
    <rPh sb="104" eb="106">
      <t>リトウ</t>
    </rPh>
    <rPh sb="110" eb="112">
      <t>キュウキュウ</t>
    </rPh>
    <rPh sb="112" eb="114">
      <t>ハンソウ</t>
    </rPh>
    <rPh sb="119" eb="120">
      <t>オコナ</t>
    </rPh>
    <rPh sb="127" eb="130">
      <t>シュウサンキ</t>
    </rPh>
    <rPh sb="130" eb="132">
      <t>イリョウ</t>
    </rPh>
    <rPh sb="138" eb="140">
      <t>チイキ</t>
    </rPh>
    <rPh sb="140" eb="143">
      <t>シュウサンキ</t>
    </rPh>
    <rPh sb="143" eb="145">
      <t>ボシ</t>
    </rPh>
    <rPh sb="145" eb="147">
      <t>イリョウ</t>
    </rPh>
    <rPh sb="152" eb="154">
      <t>シテイ</t>
    </rPh>
    <rPh sb="157" eb="159">
      <t>ミヤコ</t>
    </rPh>
    <rPh sb="159" eb="162">
      <t>イリョウケン</t>
    </rPh>
    <rPh sb="166" eb="169">
      <t>シュウサンキ</t>
    </rPh>
    <rPh sb="169" eb="171">
      <t>イリョウ</t>
    </rPh>
    <rPh sb="172" eb="174">
      <t>チュウカク</t>
    </rPh>
    <rPh sb="175" eb="176">
      <t>ニナ</t>
    </rPh>
    <rPh sb="187" eb="189">
      <t>キカン</t>
    </rPh>
    <rPh sb="189" eb="190">
      <t>ガタ</t>
    </rPh>
    <rPh sb="190" eb="192">
      <t>リンショウ</t>
    </rPh>
    <rPh sb="192" eb="194">
      <t>ケンシュウ</t>
    </rPh>
    <rPh sb="194" eb="196">
      <t>ビョウイン</t>
    </rPh>
    <rPh sb="200" eb="202">
      <t>ケンシュウ</t>
    </rPh>
    <rPh sb="225" eb="227">
      <t>フゾク</t>
    </rPh>
    <rPh sb="227" eb="230">
      <t>シンリョウジョ</t>
    </rPh>
    <rPh sb="231" eb="233">
      <t>ウンエイ</t>
    </rPh>
    <rPh sb="244" eb="246">
      <t>チュウシン</t>
    </rPh>
    <rPh sb="247" eb="249">
      <t>チイキ</t>
    </rPh>
    <rPh sb="250" eb="252">
      <t>ヒツヨウ</t>
    </rPh>
    <rPh sb="253" eb="255">
      <t>イリョウ</t>
    </rPh>
    <rPh sb="255" eb="257">
      <t>テイキョウ</t>
    </rPh>
    <rPh sb="264" eb="266">
      <t>ソウゴ</t>
    </rPh>
    <rPh sb="267" eb="269">
      <t>レンケイ</t>
    </rPh>
    <rPh sb="271" eb="273">
      <t>キュウキュウ</t>
    </rPh>
    <rPh sb="273" eb="275">
      <t>イリョウ</t>
    </rPh>
    <rPh sb="277" eb="279">
      <t>タイオウ</t>
    </rPh>
    <phoneticPr fontId="5"/>
  </si>
  <si>
    <r>
      <t>　①有形固定資産減価償却率については、類似病医院平均値、全国平均を下回っているが、</t>
    </r>
    <r>
      <rPr>
        <sz val="11"/>
        <rFont val="ＭＳ ゴシック"/>
        <family val="3"/>
        <charset val="128"/>
      </rPr>
      <t>令和２年度以降、増加傾向にある。
　②器械備品減価償却率は令和元年度の機器更新等により、一端減少したが、令和２年度以降は増加している。令和元年度から類似病医院平均値、全国平均を下回っている。
　③１床当たり有形固定資産は、類似病医院平均値、全国平均と比較し、低い水準にある。
　築後９年の施設であり、大きな劣化の問題は見受けられない。</t>
    </r>
    <rPh sb="46" eb="48">
      <t>イコウ</t>
    </rPh>
    <rPh sb="51" eb="53">
      <t>ケイコウ</t>
    </rPh>
    <rPh sb="70" eb="72">
      <t>レイワ</t>
    </rPh>
    <rPh sb="72" eb="75">
      <t>ガンネンド</t>
    </rPh>
    <rPh sb="85" eb="87">
      <t>イッタン</t>
    </rPh>
    <rPh sb="87" eb="89">
      <t>ゲンショウ</t>
    </rPh>
    <rPh sb="93" eb="95">
      <t>レイワ</t>
    </rPh>
    <rPh sb="96" eb="98">
      <t>ネンド</t>
    </rPh>
    <rPh sb="98" eb="100">
      <t>イコウ</t>
    </rPh>
    <rPh sb="108" eb="110">
      <t>レイワ</t>
    </rPh>
    <rPh sb="110" eb="113">
      <t>ガンネンド</t>
    </rPh>
    <rPh sb="152" eb="160">
      <t>ルイジビョウイインヘイキンチ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</si>
</sst>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81.400000000000006</c:v>
                </c:pt>
                <c:pt idx="1">
                  <c:v>77.2</c:v>
                </c:pt>
                <c:pt idx="2">
                  <c:v>71.5</c:v>
                </c:pt>
                <c:pt idx="3">
                  <c:v>67.099999999999994</c:v>
                </c:pt>
                <c:pt idx="4">
                  <c:v>62.8</c:v>
                </c:pt>
              </c:numCache>
            </c:numRef>
          </c:val>
          <c:extLst>
            <c:ext xmlns:c16="http://schemas.microsoft.com/office/drawing/2014/chart" uri="{C3380CC4-5D6E-409C-BE32-E72D297353CC}">
              <c16:uniqueId val="{00000000-438C-414E-AF03-88EAE586E8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438C-414E-AF03-88EAE586E8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10900</c:v>
                </c:pt>
                <c:pt idx="1">
                  <c:v>11533</c:v>
                </c:pt>
                <c:pt idx="2">
                  <c:v>12032</c:v>
                </c:pt>
                <c:pt idx="3">
                  <c:v>13239</c:v>
                </c:pt>
                <c:pt idx="4">
                  <c:v>15418</c:v>
                </c:pt>
              </c:numCache>
            </c:numRef>
          </c:val>
          <c:extLst>
            <c:ext xmlns:c16="http://schemas.microsoft.com/office/drawing/2014/chart" uri="{C3380CC4-5D6E-409C-BE32-E72D297353CC}">
              <c16:uniqueId val="{00000000-AED3-4C40-8AEB-4BE651AC29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ED3-4C40-8AEB-4BE651AC29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41644</c:v>
                </c:pt>
                <c:pt idx="1">
                  <c:v>43318</c:v>
                </c:pt>
                <c:pt idx="2">
                  <c:v>45269</c:v>
                </c:pt>
                <c:pt idx="3">
                  <c:v>47688</c:v>
                </c:pt>
                <c:pt idx="4">
                  <c:v>51173</c:v>
                </c:pt>
              </c:numCache>
            </c:numRef>
          </c:val>
          <c:extLst>
            <c:ext xmlns:c16="http://schemas.microsoft.com/office/drawing/2014/chart" uri="{C3380CC4-5D6E-409C-BE32-E72D297353CC}">
              <c16:uniqueId val="{00000000-2734-47B6-9CC9-3A4FEDCECD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2734-47B6-9CC9-3A4FEDCECD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147.1</c:v>
                </c:pt>
                <c:pt idx="1">
                  <c:v>143.69999999999999</c:v>
                </c:pt>
                <c:pt idx="2">
                  <c:v>149.30000000000001</c:v>
                </c:pt>
                <c:pt idx="3">
                  <c:v>159</c:v>
                </c:pt>
                <c:pt idx="4">
                  <c:v>117.5</c:v>
                </c:pt>
              </c:numCache>
            </c:numRef>
          </c:val>
          <c:extLst>
            <c:ext xmlns:c16="http://schemas.microsoft.com/office/drawing/2014/chart" uri="{C3380CC4-5D6E-409C-BE32-E72D297353CC}">
              <c16:uniqueId val="{00000000-F345-4727-B8EF-DF5BD4F85F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345-4727-B8EF-DF5BD4F85F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c:v>
                </c:pt>
                <c:pt idx="1">
                  <c:v>84.1</c:v>
                </c:pt>
                <c:pt idx="2">
                  <c:v>83.1</c:v>
                </c:pt>
                <c:pt idx="3">
                  <c:v>75.599999999999994</c:v>
                </c:pt>
                <c:pt idx="4">
                  <c:v>76.099999999999994</c:v>
                </c:pt>
              </c:numCache>
            </c:numRef>
          </c:val>
          <c:extLst>
            <c:ext xmlns:c16="http://schemas.microsoft.com/office/drawing/2014/chart" uri="{C3380CC4-5D6E-409C-BE32-E72D297353CC}">
              <c16:uniqueId val="{00000000-1BA2-432E-93E4-0431658506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1BA2-432E-93E4-0431658506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98.9</c:v>
                </c:pt>
                <c:pt idx="1">
                  <c:v>100.8</c:v>
                </c:pt>
                <c:pt idx="2">
                  <c:v>97.1</c:v>
                </c:pt>
                <c:pt idx="3">
                  <c:v>98.8</c:v>
                </c:pt>
                <c:pt idx="4">
                  <c:v>120.5</c:v>
                </c:pt>
              </c:numCache>
            </c:numRef>
          </c:val>
          <c:extLst>
            <c:ext xmlns:c16="http://schemas.microsoft.com/office/drawing/2014/chart" uri="{C3380CC4-5D6E-409C-BE32-E72D297353CC}">
              <c16:uniqueId val="{00000000-CA76-4DDE-8DA3-0F28D365B3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CA76-4DDE-8DA3-0F28D365B3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40.200000000000003</c:v>
                </c:pt>
                <c:pt idx="1">
                  <c:v>44.8</c:v>
                </c:pt>
                <c:pt idx="2">
                  <c:v>39.799999999999997</c:v>
                </c:pt>
                <c:pt idx="3">
                  <c:v>43.9</c:v>
                </c:pt>
                <c:pt idx="4">
                  <c:v>47.1</c:v>
                </c:pt>
              </c:numCache>
            </c:numRef>
          </c:val>
          <c:extLst>
            <c:ext xmlns:c16="http://schemas.microsoft.com/office/drawing/2014/chart" uri="{C3380CC4-5D6E-409C-BE32-E72D297353CC}">
              <c16:uniqueId val="{00000000-39C7-433B-9B15-F48A6C72AB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9C7-433B-9B15-F48A6C72AB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78.099999999999994</c:v>
                </c:pt>
                <c:pt idx="1">
                  <c:v>83.5</c:v>
                </c:pt>
                <c:pt idx="2">
                  <c:v>54.8</c:v>
                </c:pt>
                <c:pt idx="3">
                  <c:v>58.7</c:v>
                </c:pt>
                <c:pt idx="4">
                  <c:v>59.2</c:v>
                </c:pt>
              </c:numCache>
            </c:numRef>
          </c:val>
          <c:extLst>
            <c:ext xmlns:c16="http://schemas.microsoft.com/office/drawing/2014/chart" uri="{C3380CC4-5D6E-409C-BE32-E72D297353CC}">
              <c16:uniqueId val="{00000000-8D81-4BBB-BC1F-5E0053EA86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D81-4BBB-BC1F-5E0053EA86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31062741</c:v>
                </c:pt>
                <c:pt idx="1">
                  <c:v>31244911</c:v>
                </c:pt>
                <c:pt idx="2">
                  <c:v>32374915</c:v>
                </c:pt>
                <c:pt idx="3">
                  <c:v>32986633</c:v>
                </c:pt>
                <c:pt idx="4">
                  <c:v>34179095</c:v>
                </c:pt>
              </c:numCache>
            </c:numRef>
          </c:val>
          <c:extLst>
            <c:ext xmlns:c16="http://schemas.microsoft.com/office/drawing/2014/chart" uri="{C3380CC4-5D6E-409C-BE32-E72D297353CC}">
              <c16:uniqueId val="{00000000-B701-4A0F-A8F9-A8806943EC0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B701-4A0F-A8F9-A8806943EC0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20.3</c:v>
                </c:pt>
                <c:pt idx="2">
                  <c:v>20</c:v>
                </c:pt>
                <c:pt idx="3">
                  <c:v>22</c:v>
                </c:pt>
                <c:pt idx="4">
                  <c:v>23.9</c:v>
                </c:pt>
              </c:numCache>
            </c:numRef>
          </c:val>
          <c:extLst>
            <c:ext xmlns:c16="http://schemas.microsoft.com/office/drawing/2014/chart" uri="{C3380CC4-5D6E-409C-BE32-E72D297353CC}">
              <c16:uniqueId val="{00000000-954E-4C0E-A4D2-8E92963C74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954E-4C0E-A4D2-8E92963C74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71.2</c:v>
                </c:pt>
                <c:pt idx="1">
                  <c:v>71.5</c:v>
                </c:pt>
                <c:pt idx="2">
                  <c:v>70.400000000000006</c:v>
                </c:pt>
                <c:pt idx="3">
                  <c:v>77.3</c:v>
                </c:pt>
                <c:pt idx="4">
                  <c:v>74.7</c:v>
                </c:pt>
              </c:numCache>
            </c:numRef>
          </c:val>
          <c:extLst>
            <c:ext xmlns:c16="http://schemas.microsoft.com/office/drawing/2014/chart" uri="{C3380CC4-5D6E-409C-BE32-E72D297353CC}">
              <c16:uniqueId val="{00000000-6048-4C6C-93A2-2AEA8BA33A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048-4C6C-93A2-2AEA8BA33A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沖縄県　宮古病院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3</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49</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3</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1485670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20410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227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227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98.9</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98.8</v>
      </c>
      <c r="BJ33" s="129"/>
      <c r="BK33" s="129"/>
      <c r="BL33" s="129"/>
      <c r="BM33" s="129"/>
      <c r="BN33" s="129"/>
      <c r="BO33" s="129"/>
      <c r="BP33" s="129"/>
      <c r="BQ33" s="129"/>
      <c r="BR33" s="129"/>
      <c r="BS33" s="129"/>
      <c r="BT33" s="129"/>
      <c r="BU33" s="129"/>
      <c r="BV33" s="129"/>
      <c r="BW33" s="130"/>
      <c r="BX33" s="128">
        <f>データ!AM7</f>
        <v>120.5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83</v>
      </c>
      <c r="DE33" s="129"/>
      <c r="DF33" s="129"/>
      <c r="DG33" s="129"/>
      <c r="DH33" s="129"/>
      <c r="DI33" s="129"/>
      <c r="DJ33" s="129"/>
      <c r="DK33" s="129"/>
      <c r="DL33" s="129"/>
      <c r="DM33" s="129"/>
      <c r="DN33" s="129"/>
      <c r="DO33" s="129"/>
      <c r="DP33" s="129"/>
      <c r="DQ33" s="129"/>
      <c r="DR33" s="130"/>
      <c r="DS33" s="128">
        <f>データ!AU7</f>
        <v>84.1</v>
      </c>
      <c r="DT33" s="129"/>
      <c r="DU33" s="129"/>
      <c r="DV33" s="129"/>
      <c r="DW33" s="129"/>
      <c r="DX33" s="129"/>
      <c r="DY33" s="129"/>
      <c r="DZ33" s="129"/>
      <c r="EA33" s="129"/>
      <c r="EB33" s="129"/>
      <c r="EC33" s="129"/>
      <c r="ED33" s="129"/>
      <c r="EE33" s="129"/>
      <c r="EF33" s="129"/>
      <c r="EG33" s="130"/>
      <c r="EH33" s="128">
        <f>データ!AV7</f>
        <v>83.1</v>
      </c>
      <c r="EI33" s="129"/>
      <c r="EJ33" s="129"/>
      <c r="EK33" s="129"/>
      <c r="EL33" s="129"/>
      <c r="EM33" s="129"/>
      <c r="EN33" s="129"/>
      <c r="EO33" s="129"/>
      <c r="EP33" s="129"/>
      <c r="EQ33" s="129"/>
      <c r="ER33" s="129"/>
      <c r="ES33" s="129"/>
      <c r="ET33" s="129"/>
      <c r="EU33" s="129"/>
      <c r="EV33" s="130"/>
      <c r="EW33" s="128">
        <f>データ!AW7</f>
        <v>75.599999999999994</v>
      </c>
      <c r="EX33" s="129"/>
      <c r="EY33" s="129"/>
      <c r="EZ33" s="129"/>
      <c r="FA33" s="129"/>
      <c r="FB33" s="129"/>
      <c r="FC33" s="129"/>
      <c r="FD33" s="129"/>
      <c r="FE33" s="129"/>
      <c r="FF33" s="129"/>
      <c r="FG33" s="129"/>
      <c r="FH33" s="129"/>
      <c r="FI33" s="129"/>
      <c r="FJ33" s="129"/>
      <c r="FK33" s="130"/>
      <c r="FL33" s="128">
        <f>データ!AX7</f>
        <v>76.099999999999994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147.1</v>
      </c>
      <c r="GS33" s="129"/>
      <c r="GT33" s="129"/>
      <c r="GU33" s="129"/>
      <c r="GV33" s="129"/>
      <c r="GW33" s="129"/>
      <c r="GX33" s="129"/>
      <c r="GY33" s="129"/>
      <c r="GZ33" s="129"/>
      <c r="HA33" s="129"/>
      <c r="HB33" s="129"/>
      <c r="HC33" s="129"/>
      <c r="HD33" s="129"/>
      <c r="HE33" s="129"/>
      <c r="HF33" s="130"/>
      <c r="HG33" s="128">
        <f>データ!BF7</f>
        <v>143.69999999999999</v>
      </c>
      <c r="HH33" s="129"/>
      <c r="HI33" s="129"/>
      <c r="HJ33" s="129"/>
      <c r="HK33" s="129"/>
      <c r="HL33" s="129"/>
      <c r="HM33" s="129"/>
      <c r="HN33" s="129"/>
      <c r="HO33" s="129"/>
      <c r="HP33" s="129"/>
      <c r="HQ33" s="129"/>
      <c r="HR33" s="129"/>
      <c r="HS33" s="129"/>
      <c r="HT33" s="129"/>
      <c r="HU33" s="130"/>
      <c r="HV33" s="128">
        <f>データ!BG7</f>
        <v>149.30000000000001</v>
      </c>
      <c r="HW33" s="129"/>
      <c r="HX33" s="129"/>
      <c r="HY33" s="129"/>
      <c r="HZ33" s="129"/>
      <c r="IA33" s="129"/>
      <c r="IB33" s="129"/>
      <c r="IC33" s="129"/>
      <c r="ID33" s="129"/>
      <c r="IE33" s="129"/>
      <c r="IF33" s="129"/>
      <c r="IG33" s="129"/>
      <c r="IH33" s="129"/>
      <c r="II33" s="129"/>
      <c r="IJ33" s="130"/>
      <c r="IK33" s="128">
        <f>データ!BH7</f>
        <v>159</v>
      </c>
      <c r="IL33" s="129"/>
      <c r="IM33" s="129"/>
      <c r="IN33" s="129"/>
      <c r="IO33" s="129"/>
      <c r="IP33" s="129"/>
      <c r="IQ33" s="129"/>
      <c r="IR33" s="129"/>
      <c r="IS33" s="129"/>
      <c r="IT33" s="129"/>
      <c r="IU33" s="129"/>
      <c r="IV33" s="129"/>
      <c r="IW33" s="129"/>
      <c r="IX33" s="129"/>
      <c r="IY33" s="130"/>
      <c r="IZ33" s="128">
        <f>データ!BI7</f>
        <v>117.5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81.400000000000006</v>
      </c>
      <c r="KG33" s="129"/>
      <c r="KH33" s="129"/>
      <c r="KI33" s="129"/>
      <c r="KJ33" s="129"/>
      <c r="KK33" s="129"/>
      <c r="KL33" s="129"/>
      <c r="KM33" s="129"/>
      <c r="KN33" s="129"/>
      <c r="KO33" s="129"/>
      <c r="KP33" s="129"/>
      <c r="KQ33" s="129"/>
      <c r="KR33" s="129"/>
      <c r="KS33" s="129"/>
      <c r="KT33" s="130"/>
      <c r="KU33" s="128">
        <f>データ!BQ7</f>
        <v>77.2</v>
      </c>
      <c r="KV33" s="129"/>
      <c r="KW33" s="129"/>
      <c r="KX33" s="129"/>
      <c r="KY33" s="129"/>
      <c r="KZ33" s="129"/>
      <c r="LA33" s="129"/>
      <c r="LB33" s="129"/>
      <c r="LC33" s="129"/>
      <c r="LD33" s="129"/>
      <c r="LE33" s="129"/>
      <c r="LF33" s="129"/>
      <c r="LG33" s="129"/>
      <c r="LH33" s="129"/>
      <c r="LI33" s="130"/>
      <c r="LJ33" s="128">
        <f>データ!BR7</f>
        <v>71.5</v>
      </c>
      <c r="LK33" s="129"/>
      <c r="LL33" s="129"/>
      <c r="LM33" s="129"/>
      <c r="LN33" s="129"/>
      <c r="LO33" s="129"/>
      <c r="LP33" s="129"/>
      <c r="LQ33" s="129"/>
      <c r="LR33" s="129"/>
      <c r="LS33" s="129"/>
      <c r="LT33" s="129"/>
      <c r="LU33" s="129"/>
      <c r="LV33" s="129"/>
      <c r="LW33" s="129"/>
      <c r="LX33" s="130"/>
      <c r="LY33" s="128">
        <f>データ!BS7</f>
        <v>67.099999999999994</v>
      </c>
      <c r="LZ33" s="129"/>
      <c r="MA33" s="129"/>
      <c r="MB33" s="129"/>
      <c r="MC33" s="129"/>
      <c r="MD33" s="129"/>
      <c r="ME33" s="129"/>
      <c r="MF33" s="129"/>
      <c r="MG33" s="129"/>
      <c r="MH33" s="129"/>
      <c r="MI33" s="129"/>
      <c r="MJ33" s="129"/>
      <c r="MK33" s="129"/>
      <c r="ML33" s="129"/>
      <c r="MM33" s="130"/>
      <c r="MN33" s="128">
        <f>データ!BT7</f>
        <v>62.8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190</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193</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41644</v>
      </c>
      <c r="Q55" s="150"/>
      <c r="R55" s="150"/>
      <c r="S55" s="150"/>
      <c r="T55" s="150"/>
      <c r="U55" s="150"/>
      <c r="V55" s="150"/>
      <c r="W55" s="150"/>
      <c r="X55" s="150"/>
      <c r="Y55" s="150"/>
      <c r="Z55" s="150"/>
      <c r="AA55" s="150"/>
      <c r="AB55" s="150"/>
      <c r="AC55" s="150"/>
      <c r="AD55" s="151"/>
      <c r="AE55" s="149">
        <f>データ!CB7</f>
        <v>43318</v>
      </c>
      <c r="AF55" s="150"/>
      <c r="AG55" s="150"/>
      <c r="AH55" s="150"/>
      <c r="AI55" s="150"/>
      <c r="AJ55" s="150"/>
      <c r="AK55" s="150"/>
      <c r="AL55" s="150"/>
      <c r="AM55" s="150"/>
      <c r="AN55" s="150"/>
      <c r="AO55" s="150"/>
      <c r="AP55" s="150"/>
      <c r="AQ55" s="150"/>
      <c r="AR55" s="150"/>
      <c r="AS55" s="151"/>
      <c r="AT55" s="149">
        <f>データ!CC7</f>
        <v>45269</v>
      </c>
      <c r="AU55" s="150"/>
      <c r="AV55" s="150"/>
      <c r="AW55" s="150"/>
      <c r="AX55" s="150"/>
      <c r="AY55" s="150"/>
      <c r="AZ55" s="150"/>
      <c r="BA55" s="150"/>
      <c r="BB55" s="150"/>
      <c r="BC55" s="150"/>
      <c r="BD55" s="150"/>
      <c r="BE55" s="150"/>
      <c r="BF55" s="150"/>
      <c r="BG55" s="150"/>
      <c r="BH55" s="151"/>
      <c r="BI55" s="149">
        <f>データ!CD7</f>
        <v>47688</v>
      </c>
      <c r="BJ55" s="150"/>
      <c r="BK55" s="150"/>
      <c r="BL55" s="150"/>
      <c r="BM55" s="150"/>
      <c r="BN55" s="150"/>
      <c r="BO55" s="150"/>
      <c r="BP55" s="150"/>
      <c r="BQ55" s="150"/>
      <c r="BR55" s="150"/>
      <c r="BS55" s="150"/>
      <c r="BT55" s="150"/>
      <c r="BU55" s="150"/>
      <c r="BV55" s="150"/>
      <c r="BW55" s="151"/>
      <c r="BX55" s="149">
        <f>データ!CE7</f>
        <v>51173</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10900</v>
      </c>
      <c r="DE55" s="150"/>
      <c r="DF55" s="150"/>
      <c r="DG55" s="150"/>
      <c r="DH55" s="150"/>
      <c r="DI55" s="150"/>
      <c r="DJ55" s="150"/>
      <c r="DK55" s="150"/>
      <c r="DL55" s="150"/>
      <c r="DM55" s="150"/>
      <c r="DN55" s="150"/>
      <c r="DO55" s="150"/>
      <c r="DP55" s="150"/>
      <c r="DQ55" s="150"/>
      <c r="DR55" s="151"/>
      <c r="DS55" s="149">
        <f>データ!CM7</f>
        <v>11533</v>
      </c>
      <c r="DT55" s="150"/>
      <c r="DU55" s="150"/>
      <c r="DV55" s="150"/>
      <c r="DW55" s="150"/>
      <c r="DX55" s="150"/>
      <c r="DY55" s="150"/>
      <c r="DZ55" s="150"/>
      <c r="EA55" s="150"/>
      <c r="EB55" s="150"/>
      <c r="EC55" s="150"/>
      <c r="ED55" s="150"/>
      <c r="EE55" s="150"/>
      <c r="EF55" s="150"/>
      <c r="EG55" s="151"/>
      <c r="EH55" s="149">
        <f>データ!CN7</f>
        <v>12032</v>
      </c>
      <c r="EI55" s="150"/>
      <c r="EJ55" s="150"/>
      <c r="EK55" s="150"/>
      <c r="EL55" s="150"/>
      <c r="EM55" s="150"/>
      <c r="EN55" s="150"/>
      <c r="EO55" s="150"/>
      <c r="EP55" s="150"/>
      <c r="EQ55" s="150"/>
      <c r="ER55" s="150"/>
      <c r="ES55" s="150"/>
      <c r="ET55" s="150"/>
      <c r="EU55" s="150"/>
      <c r="EV55" s="151"/>
      <c r="EW55" s="149">
        <f>データ!CO7</f>
        <v>13239</v>
      </c>
      <c r="EX55" s="150"/>
      <c r="EY55" s="150"/>
      <c r="EZ55" s="150"/>
      <c r="FA55" s="150"/>
      <c r="FB55" s="150"/>
      <c r="FC55" s="150"/>
      <c r="FD55" s="150"/>
      <c r="FE55" s="150"/>
      <c r="FF55" s="150"/>
      <c r="FG55" s="150"/>
      <c r="FH55" s="150"/>
      <c r="FI55" s="150"/>
      <c r="FJ55" s="150"/>
      <c r="FK55" s="151"/>
      <c r="FL55" s="149">
        <f>データ!CP7</f>
        <v>15418</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71.2</v>
      </c>
      <c r="GS55" s="129"/>
      <c r="GT55" s="129"/>
      <c r="GU55" s="129"/>
      <c r="GV55" s="129"/>
      <c r="GW55" s="129"/>
      <c r="GX55" s="129"/>
      <c r="GY55" s="129"/>
      <c r="GZ55" s="129"/>
      <c r="HA55" s="129"/>
      <c r="HB55" s="129"/>
      <c r="HC55" s="129"/>
      <c r="HD55" s="129"/>
      <c r="HE55" s="129"/>
      <c r="HF55" s="130"/>
      <c r="HG55" s="128">
        <f>データ!CX7</f>
        <v>71.5</v>
      </c>
      <c r="HH55" s="129"/>
      <c r="HI55" s="129"/>
      <c r="HJ55" s="129"/>
      <c r="HK55" s="129"/>
      <c r="HL55" s="129"/>
      <c r="HM55" s="129"/>
      <c r="HN55" s="129"/>
      <c r="HO55" s="129"/>
      <c r="HP55" s="129"/>
      <c r="HQ55" s="129"/>
      <c r="HR55" s="129"/>
      <c r="HS55" s="129"/>
      <c r="HT55" s="129"/>
      <c r="HU55" s="130"/>
      <c r="HV55" s="128">
        <f>データ!CY7</f>
        <v>70.400000000000006</v>
      </c>
      <c r="HW55" s="129"/>
      <c r="HX55" s="129"/>
      <c r="HY55" s="129"/>
      <c r="HZ55" s="129"/>
      <c r="IA55" s="129"/>
      <c r="IB55" s="129"/>
      <c r="IC55" s="129"/>
      <c r="ID55" s="129"/>
      <c r="IE55" s="129"/>
      <c r="IF55" s="129"/>
      <c r="IG55" s="129"/>
      <c r="IH55" s="129"/>
      <c r="II55" s="129"/>
      <c r="IJ55" s="130"/>
      <c r="IK55" s="128">
        <f>データ!CZ7</f>
        <v>77.3</v>
      </c>
      <c r="IL55" s="129"/>
      <c r="IM55" s="129"/>
      <c r="IN55" s="129"/>
      <c r="IO55" s="129"/>
      <c r="IP55" s="129"/>
      <c r="IQ55" s="129"/>
      <c r="IR55" s="129"/>
      <c r="IS55" s="129"/>
      <c r="IT55" s="129"/>
      <c r="IU55" s="129"/>
      <c r="IV55" s="129"/>
      <c r="IW55" s="129"/>
      <c r="IX55" s="129"/>
      <c r="IY55" s="130"/>
      <c r="IZ55" s="128">
        <f>データ!DA7</f>
        <v>74.7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20</v>
      </c>
      <c r="LK55" s="129"/>
      <c r="LL55" s="129"/>
      <c r="LM55" s="129"/>
      <c r="LN55" s="129"/>
      <c r="LO55" s="129"/>
      <c r="LP55" s="129"/>
      <c r="LQ55" s="129"/>
      <c r="LR55" s="129"/>
      <c r="LS55" s="129"/>
      <c r="LT55" s="129"/>
      <c r="LU55" s="129"/>
      <c r="LV55" s="129"/>
      <c r="LW55" s="129"/>
      <c r="LX55" s="130"/>
      <c r="LY55" s="128">
        <f>データ!DK7</f>
        <v>22</v>
      </c>
      <c r="LZ55" s="129"/>
      <c r="MA55" s="129"/>
      <c r="MB55" s="129"/>
      <c r="MC55" s="129"/>
      <c r="MD55" s="129"/>
      <c r="ME55" s="129"/>
      <c r="MF55" s="129"/>
      <c r="MG55" s="129"/>
      <c r="MH55" s="129"/>
      <c r="MI55" s="129"/>
      <c r="MJ55" s="129"/>
      <c r="MK55" s="129"/>
      <c r="ML55" s="129"/>
      <c r="MM55" s="130"/>
      <c r="MN55" s="128">
        <f>データ!DL7</f>
        <v>23.9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57368</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15986</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191</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40.200000000000003</v>
      </c>
      <c r="V79" s="153"/>
      <c r="W79" s="153"/>
      <c r="X79" s="153"/>
      <c r="Y79" s="153"/>
      <c r="Z79" s="153"/>
      <c r="AA79" s="153"/>
      <c r="AB79" s="153"/>
      <c r="AC79" s="153"/>
      <c r="AD79" s="153"/>
      <c r="AE79" s="153"/>
      <c r="AF79" s="153"/>
      <c r="AG79" s="153"/>
      <c r="AH79" s="153"/>
      <c r="AI79" s="153"/>
      <c r="AJ79" s="153"/>
      <c r="AK79" s="153"/>
      <c r="AL79" s="153"/>
      <c r="AM79" s="153"/>
      <c r="AN79" s="153">
        <f>データ!DT7</f>
        <v>44.8</v>
      </c>
      <c r="AO79" s="153"/>
      <c r="AP79" s="153"/>
      <c r="AQ79" s="153"/>
      <c r="AR79" s="153"/>
      <c r="AS79" s="153"/>
      <c r="AT79" s="153"/>
      <c r="AU79" s="153"/>
      <c r="AV79" s="153"/>
      <c r="AW79" s="153"/>
      <c r="AX79" s="153"/>
      <c r="AY79" s="153"/>
      <c r="AZ79" s="153"/>
      <c r="BA79" s="153"/>
      <c r="BB79" s="153"/>
      <c r="BC79" s="153"/>
      <c r="BD79" s="153"/>
      <c r="BE79" s="153"/>
      <c r="BF79" s="153"/>
      <c r="BG79" s="153">
        <f>データ!DU7</f>
        <v>39.799999999999997</v>
      </c>
      <c r="BH79" s="153"/>
      <c r="BI79" s="153"/>
      <c r="BJ79" s="153"/>
      <c r="BK79" s="153"/>
      <c r="BL79" s="153"/>
      <c r="BM79" s="153"/>
      <c r="BN79" s="153"/>
      <c r="BO79" s="153"/>
      <c r="BP79" s="153"/>
      <c r="BQ79" s="153"/>
      <c r="BR79" s="153"/>
      <c r="BS79" s="153"/>
      <c r="BT79" s="153"/>
      <c r="BU79" s="153"/>
      <c r="BV79" s="153"/>
      <c r="BW79" s="153"/>
      <c r="BX79" s="153"/>
      <c r="BY79" s="153"/>
      <c r="BZ79" s="153">
        <f>データ!DV7</f>
        <v>43.9</v>
      </c>
      <c r="CA79" s="153"/>
      <c r="CB79" s="153"/>
      <c r="CC79" s="153"/>
      <c r="CD79" s="153"/>
      <c r="CE79" s="153"/>
      <c r="CF79" s="153"/>
      <c r="CG79" s="153"/>
      <c r="CH79" s="153"/>
      <c r="CI79" s="153"/>
      <c r="CJ79" s="153"/>
      <c r="CK79" s="153"/>
      <c r="CL79" s="153"/>
      <c r="CM79" s="153"/>
      <c r="CN79" s="153"/>
      <c r="CO79" s="153"/>
      <c r="CP79" s="153"/>
      <c r="CQ79" s="153"/>
      <c r="CR79" s="153"/>
      <c r="CS79" s="153">
        <f>データ!DW7</f>
        <v>47.1</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78.099999999999994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83.5</v>
      </c>
      <c r="FI79" s="153"/>
      <c r="FJ79" s="153"/>
      <c r="FK79" s="153"/>
      <c r="FL79" s="153"/>
      <c r="FM79" s="153"/>
      <c r="FN79" s="153"/>
      <c r="FO79" s="153"/>
      <c r="FP79" s="153"/>
      <c r="FQ79" s="153"/>
      <c r="FR79" s="153"/>
      <c r="FS79" s="153"/>
      <c r="FT79" s="153"/>
      <c r="FU79" s="153"/>
      <c r="FV79" s="153"/>
      <c r="FW79" s="153"/>
      <c r="FX79" s="153"/>
      <c r="FY79" s="153"/>
      <c r="FZ79" s="153"/>
      <c r="GA79" s="153">
        <f>データ!EF7</f>
        <v>54.8</v>
      </c>
      <c r="GB79" s="153"/>
      <c r="GC79" s="153"/>
      <c r="GD79" s="153"/>
      <c r="GE79" s="153"/>
      <c r="GF79" s="153"/>
      <c r="GG79" s="153"/>
      <c r="GH79" s="153"/>
      <c r="GI79" s="153"/>
      <c r="GJ79" s="153"/>
      <c r="GK79" s="153"/>
      <c r="GL79" s="153"/>
      <c r="GM79" s="153"/>
      <c r="GN79" s="153"/>
      <c r="GO79" s="153"/>
      <c r="GP79" s="153"/>
      <c r="GQ79" s="153"/>
      <c r="GR79" s="153"/>
      <c r="GS79" s="153"/>
      <c r="GT79" s="153">
        <f>データ!EG7</f>
        <v>58.7</v>
      </c>
      <c r="GU79" s="153"/>
      <c r="GV79" s="153"/>
      <c r="GW79" s="153"/>
      <c r="GX79" s="153"/>
      <c r="GY79" s="153"/>
      <c r="GZ79" s="153"/>
      <c r="HA79" s="153"/>
      <c r="HB79" s="153"/>
      <c r="HC79" s="153"/>
      <c r="HD79" s="153"/>
      <c r="HE79" s="153"/>
      <c r="HF79" s="153"/>
      <c r="HG79" s="153"/>
      <c r="HH79" s="153"/>
      <c r="HI79" s="153"/>
      <c r="HJ79" s="153"/>
      <c r="HK79" s="153"/>
      <c r="HL79" s="153"/>
      <c r="HM79" s="153">
        <f>データ!EH7</f>
        <v>59.2</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31062741</v>
      </c>
      <c r="JK79" s="152"/>
      <c r="JL79" s="152"/>
      <c r="JM79" s="152"/>
      <c r="JN79" s="152"/>
      <c r="JO79" s="152"/>
      <c r="JP79" s="152"/>
      <c r="JQ79" s="152"/>
      <c r="JR79" s="152"/>
      <c r="JS79" s="152"/>
      <c r="JT79" s="152"/>
      <c r="JU79" s="152"/>
      <c r="JV79" s="152"/>
      <c r="JW79" s="152"/>
      <c r="JX79" s="152"/>
      <c r="JY79" s="152"/>
      <c r="JZ79" s="152"/>
      <c r="KA79" s="152"/>
      <c r="KB79" s="152"/>
      <c r="KC79" s="152">
        <f>データ!EP7</f>
        <v>31244911</v>
      </c>
      <c r="KD79" s="152"/>
      <c r="KE79" s="152"/>
      <c r="KF79" s="152"/>
      <c r="KG79" s="152"/>
      <c r="KH79" s="152"/>
      <c r="KI79" s="152"/>
      <c r="KJ79" s="152"/>
      <c r="KK79" s="152"/>
      <c r="KL79" s="152"/>
      <c r="KM79" s="152"/>
      <c r="KN79" s="152"/>
      <c r="KO79" s="152"/>
      <c r="KP79" s="152"/>
      <c r="KQ79" s="152"/>
      <c r="KR79" s="152"/>
      <c r="KS79" s="152"/>
      <c r="KT79" s="152"/>
      <c r="KU79" s="152"/>
      <c r="KV79" s="152">
        <f>データ!EQ7</f>
        <v>32374915</v>
      </c>
      <c r="KW79" s="152"/>
      <c r="KX79" s="152"/>
      <c r="KY79" s="152"/>
      <c r="KZ79" s="152"/>
      <c r="LA79" s="152"/>
      <c r="LB79" s="152"/>
      <c r="LC79" s="152"/>
      <c r="LD79" s="152"/>
      <c r="LE79" s="152"/>
      <c r="LF79" s="152"/>
      <c r="LG79" s="152"/>
      <c r="LH79" s="152"/>
      <c r="LI79" s="152"/>
      <c r="LJ79" s="152"/>
      <c r="LK79" s="152"/>
      <c r="LL79" s="152"/>
      <c r="LM79" s="152"/>
      <c r="LN79" s="152"/>
      <c r="LO79" s="152">
        <f>データ!ER7</f>
        <v>32986633</v>
      </c>
      <c r="LP79" s="152"/>
      <c r="LQ79" s="152"/>
      <c r="LR79" s="152"/>
      <c r="LS79" s="152"/>
      <c r="LT79" s="152"/>
      <c r="LU79" s="152"/>
      <c r="LV79" s="152"/>
      <c r="LW79" s="152"/>
      <c r="LX79" s="152"/>
      <c r="LY79" s="152"/>
      <c r="LZ79" s="152"/>
      <c r="MA79" s="152"/>
      <c r="MB79" s="152"/>
      <c r="MC79" s="152"/>
      <c r="MD79" s="152"/>
      <c r="ME79" s="152"/>
      <c r="MF79" s="152"/>
      <c r="MG79" s="152"/>
      <c r="MH79" s="152">
        <f>データ!ES7</f>
        <v>34179095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50.9</v>
      </c>
      <c r="V80" s="153"/>
      <c r="W80" s="153"/>
      <c r="X80" s="153"/>
      <c r="Y80" s="153"/>
      <c r="Z80" s="153"/>
      <c r="AA80" s="153"/>
      <c r="AB80" s="153"/>
      <c r="AC80" s="153"/>
      <c r="AD80" s="153"/>
      <c r="AE80" s="153"/>
      <c r="AF80" s="153"/>
      <c r="AG80" s="153"/>
      <c r="AH80" s="153"/>
      <c r="AI80" s="153"/>
      <c r="AJ80" s="153"/>
      <c r="AK80" s="153"/>
      <c r="AL80" s="153"/>
      <c r="AM80" s="153"/>
      <c r="AN80" s="153">
        <f>データ!DY7</f>
        <v>51.9</v>
      </c>
      <c r="AO80" s="153"/>
      <c r="AP80" s="153"/>
      <c r="AQ80" s="153"/>
      <c r="AR80" s="153"/>
      <c r="AS80" s="153"/>
      <c r="AT80" s="153"/>
      <c r="AU80" s="153"/>
      <c r="AV80" s="153"/>
      <c r="AW80" s="153"/>
      <c r="AX80" s="153"/>
      <c r="AY80" s="153"/>
      <c r="AZ80" s="153"/>
      <c r="BA80" s="153"/>
      <c r="BB80" s="153"/>
      <c r="BC80" s="153"/>
      <c r="BD80" s="153"/>
      <c r="BE80" s="153"/>
      <c r="BF80" s="153"/>
      <c r="BG80" s="153">
        <f>データ!DZ7</f>
        <v>52.9</v>
      </c>
      <c r="BH80" s="153"/>
      <c r="BI80" s="153"/>
      <c r="BJ80" s="153"/>
      <c r="BK80" s="153"/>
      <c r="BL80" s="153"/>
      <c r="BM80" s="153"/>
      <c r="BN80" s="153"/>
      <c r="BO80" s="153"/>
      <c r="BP80" s="153"/>
      <c r="BQ80" s="153"/>
      <c r="BR80" s="153"/>
      <c r="BS80" s="153"/>
      <c r="BT80" s="153"/>
      <c r="BU80" s="153"/>
      <c r="BV80" s="153"/>
      <c r="BW80" s="153"/>
      <c r="BX80" s="153"/>
      <c r="BY80" s="153"/>
      <c r="BZ80" s="153">
        <f>データ!EA7</f>
        <v>54.3</v>
      </c>
      <c r="CA80" s="153"/>
      <c r="CB80" s="153"/>
      <c r="CC80" s="153"/>
      <c r="CD80" s="153"/>
      <c r="CE80" s="153"/>
      <c r="CF80" s="153"/>
      <c r="CG80" s="153"/>
      <c r="CH80" s="153"/>
      <c r="CI80" s="153"/>
      <c r="CJ80" s="153"/>
      <c r="CK80" s="153"/>
      <c r="CL80" s="153"/>
      <c r="CM80" s="153"/>
      <c r="CN80" s="153"/>
      <c r="CO80" s="153"/>
      <c r="CP80" s="153"/>
      <c r="CQ80" s="153"/>
      <c r="CR80" s="153"/>
      <c r="CS80" s="153">
        <f>データ!EB7</f>
        <v>54.9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66.8</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68.8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47082778</v>
      </c>
      <c r="JK80" s="152"/>
      <c r="JL80" s="152"/>
      <c r="JM80" s="152"/>
      <c r="JN80" s="152"/>
      <c r="JO80" s="152"/>
      <c r="JP80" s="152"/>
      <c r="JQ80" s="152"/>
      <c r="JR80" s="152"/>
      <c r="JS80" s="152"/>
      <c r="JT80" s="152"/>
      <c r="JU80" s="152"/>
      <c r="JV80" s="152"/>
      <c r="JW80" s="152"/>
      <c r="JX80" s="152"/>
      <c r="JY80" s="152"/>
      <c r="JZ80" s="152"/>
      <c r="KA80" s="152"/>
      <c r="KB80" s="152"/>
      <c r="KC80" s="152">
        <f>データ!EU7</f>
        <v>48918364</v>
      </c>
      <c r="KD80" s="152"/>
      <c r="KE80" s="152"/>
      <c r="KF80" s="152"/>
      <c r="KG80" s="152"/>
      <c r="KH80" s="152"/>
      <c r="KI80" s="152"/>
      <c r="KJ80" s="152"/>
      <c r="KK80" s="152"/>
      <c r="KL80" s="152"/>
      <c r="KM80" s="152"/>
      <c r="KN80" s="152"/>
      <c r="KO80" s="152"/>
      <c r="KP80" s="152"/>
      <c r="KQ80" s="152"/>
      <c r="KR80" s="152"/>
      <c r="KS80" s="152"/>
      <c r="KT80" s="152"/>
      <c r="KU80" s="152"/>
      <c r="KV80" s="152">
        <f>データ!EV7</f>
        <v>49696718</v>
      </c>
      <c r="KW80" s="152"/>
      <c r="KX80" s="152"/>
      <c r="KY80" s="152"/>
      <c r="KZ80" s="152"/>
      <c r="LA80" s="152"/>
      <c r="LB80" s="152"/>
      <c r="LC80" s="152"/>
      <c r="LD80" s="152"/>
      <c r="LE80" s="152"/>
      <c r="LF80" s="152"/>
      <c r="LG80" s="152"/>
      <c r="LH80" s="152"/>
      <c r="LI80" s="152"/>
      <c r="LJ80" s="152"/>
      <c r="LK80" s="152"/>
      <c r="LL80" s="152"/>
      <c r="LM80" s="152"/>
      <c r="LN80" s="152"/>
      <c r="LO80" s="152">
        <f>データ!EW7</f>
        <v>50234873</v>
      </c>
      <c r="LP80" s="152"/>
      <c r="LQ80" s="152"/>
      <c r="LR80" s="152"/>
      <c r="LS80" s="152"/>
      <c r="LT80" s="152"/>
      <c r="LU80" s="152"/>
      <c r="LV80" s="152"/>
      <c r="LW80" s="152"/>
      <c r="LX80" s="152"/>
      <c r="LY80" s="152"/>
      <c r="LZ80" s="152"/>
      <c r="MA80" s="152"/>
      <c r="MB80" s="152"/>
      <c r="MC80" s="152"/>
      <c r="MD80" s="152"/>
      <c r="ME80" s="152"/>
      <c r="MF80" s="152"/>
      <c r="MG80" s="152"/>
      <c r="MH80" s="152">
        <f>データ!EX7</f>
        <v>50294422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7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P14VWYTgb7KZLQ4+6jcdilDy6a1WiYqqwZ9MT5rGbWuqMp+e607DY75dKX87WAX/VZQV5uIEmOPV6XE2m1o7g==" saltValue="4ilHVzJUs1JmRmeWgBcMD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154</v>
      </c>
      <c r="BF5" s="52" t="s">
        <v>155</v>
      </c>
      <c r="BG5" s="52" t="s">
        <v>159</v>
      </c>
      <c r="BH5" s="52" t="s">
        <v>160</v>
      </c>
      <c r="BI5" s="52" t="s">
        <v>147</v>
      </c>
      <c r="BJ5" s="52" t="s">
        <v>148</v>
      </c>
      <c r="BK5" s="52" t="s">
        <v>149</v>
      </c>
      <c r="BL5" s="52" t="s">
        <v>150</v>
      </c>
      <c r="BM5" s="52" t="s">
        <v>151</v>
      </c>
      <c r="BN5" s="52" t="s">
        <v>152</v>
      </c>
      <c r="BO5" s="52" t="s">
        <v>153</v>
      </c>
      <c r="BP5" s="52" t="s">
        <v>161</v>
      </c>
      <c r="BQ5" s="52" t="s">
        <v>162</v>
      </c>
      <c r="BR5" s="52" t="s">
        <v>145</v>
      </c>
      <c r="BS5" s="52" t="s">
        <v>160</v>
      </c>
      <c r="BT5" s="52" t="s">
        <v>158</v>
      </c>
      <c r="BU5" s="52" t="s">
        <v>148</v>
      </c>
      <c r="BV5" s="52" t="s">
        <v>149</v>
      </c>
      <c r="BW5" s="52" t="s">
        <v>150</v>
      </c>
      <c r="BX5" s="52" t="s">
        <v>151</v>
      </c>
      <c r="BY5" s="52" t="s">
        <v>152</v>
      </c>
      <c r="BZ5" s="52" t="s">
        <v>153</v>
      </c>
      <c r="CA5" s="52" t="s">
        <v>154</v>
      </c>
      <c r="CB5" s="52" t="s">
        <v>163</v>
      </c>
      <c r="CC5" s="52" t="s">
        <v>159</v>
      </c>
      <c r="CD5" s="52" t="s">
        <v>146</v>
      </c>
      <c r="CE5" s="52" t="s">
        <v>158</v>
      </c>
      <c r="CF5" s="52" t="s">
        <v>148</v>
      </c>
      <c r="CG5" s="52" t="s">
        <v>149</v>
      </c>
      <c r="CH5" s="52" t="s">
        <v>150</v>
      </c>
      <c r="CI5" s="52" t="s">
        <v>151</v>
      </c>
      <c r="CJ5" s="52" t="s">
        <v>152</v>
      </c>
      <c r="CK5" s="52" t="s">
        <v>153</v>
      </c>
      <c r="CL5" s="52" t="s">
        <v>164</v>
      </c>
      <c r="CM5" s="52" t="s">
        <v>155</v>
      </c>
      <c r="CN5" s="52" t="s">
        <v>156</v>
      </c>
      <c r="CO5" s="52" t="s">
        <v>165</v>
      </c>
      <c r="CP5" s="52" t="s">
        <v>166</v>
      </c>
      <c r="CQ5" s="52" t="s">
        <v>148</v>
      </c>
      <c r="CR5" s="52" t="s">
        <v>149</v>
      </c>
      <c r="CS5" s="52" t="s">
        <v>150</v>
      </c>
      <c r="CT5" s="52" t="s">
        <v>151</v>
      </c>
      <c r="CU5" s="52" t="s">
        <v>152</v>
      </c>
      <c r="CV5" s="52" t="s">
        <v>153</v>
      </c>
      <c r="CW5" s="52" t="s">
        <v>143</v>
      </c>
      <c r="CX5" s="52" t="s">
        <v>162</v>
      </c>
      <c r="CY5" s="52" t="s">
        <v>159</v>
      </c>
      <c r="CZ5" s="52" t="s">
        <v>157</v>
      </c>
      <c r="DA5" s="52" t="s">
        <v>167</v>
      </c>
      <c r="DB5" s="52" t="s">
        <v>148</v>
      </c>
      <c r="DC5" s="52" t="s">
        <v>149</v>
      </c>
      <c r="DD5" s="52" t="s">
        <v>150</v>
      </c>
      <c r="DE5" s="52" t="s">
        <v>151</v>
      </c>
      <c r="DF5" s="52" t="s">
        <v>152</v>
      </c>
      <c r="DG5" s="52" t="s">
        <v>153</v>
      </c>
      <c r="DH5" s="52" t="s">
        <v>154</v>
      </c>
      <c r="DI5" s="52" t="s">
        <v>144</v>
      </c>
      <c r="DJ5" s="52" t="s">
        <v>168</v>
      </c>
      <c r="DK5" s="52" t="s">
        <v>157</v>
      </c>
      <c r="DL5" s="52" t="s">
        <v>158</v>
      </c>
      <c r="DM5" s="52" t="s">
        <v>148</v>
      </c>
      <c r="DN5" s="52" t="s">
        <v>149</v>
      </c>
      <c r="DO5" s="52" t="s">
        <v>150</v>
      </c>
      <c r="DP5" s="52" t="s">
        <v>151</v>
      </c>
      <c r="DQ5" s="52" t="s">
        <v>152</v>
      </c>
      <c r="DR5" s="52" t="s">
        <v>153</v>
      </c>
      <c r="DS5" s="52" t="s">
        <v>143</v>
      </c>
      <c r="DT5" s="52" t="s">
        <v>162</v>
      </c>
      <c r="DU5" s="52" t="s">
        <v>156</v>
      </c>
      <c r="DV5" s="52" t="s">
        <v>146</v>
      </c>
      <c r="DW5" s="52" t="s">
        <v>147</v>
      </c>
      <c r="DX5" s="52" t="s">
        <v>148</v>
      </c>
      <c r="DY5" s="52" t="s">
        <v>149</v>
      </c>
      <c r="DZ5" s="52" t="s">
        <v>150</v>
      </c>
      <c r="EA5" s="52" t="s">
        <v>151</v>
      </c>
      <c r="EB5" s="52" t="s">
        <v>152</v>
      </c>
      <c r="EC5" s="52" t="s">
        <v>153</v>
      </c>
      <c r="ED5" s="52" t="s">
        <v>154</v>
      </c>
      <c r="EE5" s="52" t="s">
        <v>163</v>
      </c>
      <c r="EF5" s="52" t="s">
        <v>145</v>
      </c>
      <c r="EG5" s="52" t="s">
        <v>157</v>
      </c>
      <c r="EH5" s="52" t="s">
        <v>166</v>
      </c>
      <c r="EI5" s="52" t="s">
        <v>148</v>
      </c>
      <c r="EJ5" s="52" t="s">
        <v>149</v>
      </c>
      <c r="EK5" s="52" t="s">
        <v>150</v>
      </c>
      <c r="EL5" s="52" t="s">
        <v>151</v>
      </c>
      <c r="EM5" s="52" t="s">
        <v>152</v>
      </c>
      <c r="EN5" s="52" t="s">
        <v>169</v>
      </c>
      <c r="EO5" s="52" t="s">
        <v>161</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170</v>
      </c>
      <c r="B6" s="53">
        <f>B8</f>
        <v>2021</v>
      </c>
      <c r="C6" s="53">
        <f t="shared" ref="C6:M6" si="2">C8</f>
        <v>470007</v>
      </c>
      <c r="D6" s="53">
        <f t="shared" si="2"/>
        <v>46</v>
      </c>
      <c r="E6" s="53">
        <f t="shared" si="2"/>
        <v>6</v>
      </c>
      <c r="F6" s="53">
        <f t="shared" si="2"/>
        <v>0</v>
      </c>
      <c r="G6" s="53">
        <f t="shared" si="2"/>
        <v>5</v>
      </c>
      <c r="H6" s="167" t="str">
        <f>IF(H8&lt;&gt;I8,H8,"")&amp;IF(I8&lt;&gt;J8,I8,"")&amp;"　"&amp;J8</f>
        <v>沖縄県　宮古病院</v>
      </c>
      <c r="I6" s="168"/>
      <c r="J6" s="169"/>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25</v>
      </c>
      <c r="R6" s="53" t="str">
        <f t="shared" si="3"/>
        <v>対象</v>
      </c>
      <c r="S6" s="53" t="str">
        <f t="shared" si="3"/>
        <v>透 I 未 訓</v>
      </c>
      <c r="T6" s="53" t="str">
        <f t="shared" si="3"/>
        <v>救 臨 感 へ 災 地</v>
      </c>
      <c r="U6" s="54">
        <f>U8</f>
        <v>1485670</v>
      </c>
      <c r="V6" s="54">
        <f>V8</f>
        <v>20410</v>
      </c>
      <c r="W6" s="53" t="str">
        <f>W8</f>
        <v>-</v>
      </c>
      <c r="X6" s="53" t="str">
        <f t="shared" ref="X6" si="4">X8</f>
        <v>第２種該当</v>
      </c>
      <c r="Y6" s="53" t="str">
        <f t="shared" si="3"/>
        <v>１０：１</v>
      </c>
      <c r="Z6" s="54">
        <f t="shared" si="3"/>
        <v>250</v>
      </c>
      <c r="AA6" s="54" t="str">
        <f t="shared" si="3"/>
        <v>-</v>
      </c>
      <c r="AB6" s="54">
        <f t="shared" si="3"/>
        <v>3</v>
      </c>
      <c r="AC6" s="54">
        <f t="shared" si="3"/>
        <v>49</v>
      </c>
      <c r="AD6" s="54">
        <f t="shared" si="3"/>
        <v>3</v>
      </c>
      <c r="AE6" s="54">
        <f t="shared" si="3"/>
        <v>305</v>
      </c>
      <c r="AF6" s="54">
        <f t="shared" si="3"/>
        <v>227</v>
      </c>
      <c r="AG6" s="54" t="str">
        <f t="shared" si="3"/>
        <v>-</v>
      </c>
      <c r="AH6" s="54">
        <f t="shared" si="3"/>
        <v>227</v>
      </c>
      <c r="AI6" s="55">
        <f>IF(AI8="-",NA(),AI8)</f>
        <v>98.9</v>
      </c>
      <c r="AJ6" s="55">
        <f t="shared" ref="AJ6:AR6" si="5">IF(AJ8="-",NA(),AJ8)</f>
        <v>100.8</v>
      </c>
      <c r="AK6" s="55">
        <f t="shared" si="5"/>
        <v>97.1</v>
      </c>
      <c r="AL6" s="55">
        <f t="shared" si="5"/>
        <v>98.8</v>
      </c>
      <c r="AM6" s="55">
        <f t="shared" si="5"/>
        <v>120.5</v>
      </c>
      <c r="AN6" s="55">
        <f t="shared" si="5"/>
        <v>97</v>
      </c>
      <c r="AO6" s="55">
        <f t="shared" si="5"/>
        <v>97.8</v>
      </c>
      <c r="AP6" s="55">
        <f t="shared" si="5"/>
        <v>97</v>
      </c>
      <c r="AQ6" s="55">
        <f t="shared" si="5"/>
        <v>102.4</v>
      </c>
      <c r="AR6" s="55">
        <f t="shared" si="5"/>
        <v>107.2</v>
      </c>
      <c r="AS6" s="55" t="str">
        <f>IF(AS8="-","【-】","【"&amp;SUBSTITUTE(TEXT(AS8,"#,##0.0"),"-","△")&amp;"】")</f>
        <v>【106.2】</v>
      </c>
      <c r="AT6" s="55">
        <f>IF(AT8="-",NA(),AT8)</f>
        <v>83</v>
      </c>
      <c r="AU6" s="55">
        <f t="shared" ref="AU6:BC6" si="6">IF(AU8="-",NA(),AU8)</f>
        <v>84.1</v>
      </c>
      <c r="AV6" s="55">
        <f t="shared" si="6"/>
        <v>83.1</v>
      </c>
      <c r="AW6" s="55">
        <f t="shared" si="6"/>
        <v>75.599999999999994</v>
      </c>
      <c r="AX6" s="55">
        <f t="shared" si="6"/>
        <v>76.099999999999994</v>
      </c>
      <c r="AY6" s="55">
        <f t="shared" si="6"/>
        <v>89.6</v>
      </c>
      <c r="AZ6" s="55">
        <f t="shared" si="6"/>
        <v>89.7</v>
      </c>
      <c r="BA6" s="55">
        <f t="shared" si="6"/>
        <v>89.3</v>
      </c>
      <c r="BB6" s="55">
        <f t="shared" si="6"/>
        <v>84.1</v>
      </c>
      <c r="BC6" s="55">
        <f t="shared" si="6"/>
        <v>86.3</v>
      </c>
      <c r="BD6" s="55" t="str">
        <f>IF(BD8="-","【-】","【"&amp;SUBSTITUTE(TEXT(BD8,"#,##0.0"),"-","△")&amp;"】")</f>
        <v>【86.6】</v>
      </c>
      <c r="BE6" s="55">
        <f>IF(BE8="-",NA(),BE8)</f>
        <v>147.1</v>
      </c>
      <c r="BF6" s="55">
        <f t="shared" ref="BF6:BN6" si="7">IF(BF8="-",NA(),BF8)</f>
        <v>143.69999999999999</v>
      </c>
      <c r="BG6" s="55">
        <f t="shared" si="7"/>
        <v>149.30000000000001</v>
      </c>
      <c r="BH6" s="55">
        <f t="shared" si="7"/>
        <v>159</v>
      </c>
      <c r="BI6" s="55">
        <f t="shared" si="7"/>
        <v>117.5</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81.400000000000006</v>
      </c>
      <c r="BQ6" s="55">
        <f t="shared" ref="BQ6:BY6" si="8">IF(BQ8="-",NA(),BQ8)</f>
        <v>77.2</v>
      </c>
      <c r="BR6" s="55">
        <f t="shared" si="8"/>
        <v>71.5</v>
      </c>
      <c r="BS6" s="55">
        <f t="shared" si="8"/>
        <v>67.099999999999994</v>
      </c>
      <c r="BT6" s="55">
        <f t="shared" si="8"/>
        <v>62.8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41644</v>
      </c>
      <c r="CB6" s="56">
        <f t="shared" ref="CB6:CJ6" si="9">IF(CB8="-",NA(),CB8)</f>
        <v>43318</v>
      </c>
      <c r="CC6" s="56">
        <f t="shared" si="9"/>
        <v>45269</v>
      </c>
      <c r="CD6" s="56">
        <f t="shared" si="9"/>
        <v>47688</v>
      </c>
      <c r="CE6" s="56">
        <f t="shared" si="9"/>
        <v>51173</v>
      </c>
      <c r="CF6" s="56">
        <f t="shared" si="9"/>
        <v>50958</v>
      </c>
      <c r="CG6" s="56">
        <f t="shared" si="9"/>
        <v>52405</v>
      </c>
      <c r="CH6" s="56">
        <f t="shared" si="9"/>
        <v>53523</v>
      </c>
      <c r="CI6" s="56">
        <f t="shared" si="9"/>
        <v>57368</v>
      </c>
      <c r="CJ6" s="56">
        <f t="shared" si="9"/>
        <v>59838</v>
      </c>
      <c r="CK6" s="55" t="str">
        <f>IF(CK8="-","【-】","【"&amp;SUBSTITUTE(TEXT(CK8,"#,##0"),"-","△")&amp;"】")</f>
        <v>【59,287】</v>
      </c>
      <c r="CL6" s="56">
        <f>IF(CL8="-",NA(),CL8)</f>
        <v>10900</v>
      </c>
      <c r="CM6" s="56">
        <f t="shared" ref="CM6:CU6" si="10">IF(CM8="-",NA(),CM8)</f>
        <v>11533</v>
      </c>
      <c r="CN6" s="56">
        <f t="shared" si="10"/>
        <v>12032</v>
      </c>
      <c r="CO6" s="56">
        <f t="shared" si="10"/>
        <v>13239</v>
      </c>
      <c r="CP6" s="56">
        <f t="shared" si="10"/>
        <v>15418</v>
      </c>
      <c r="CQ6" s="56">
        <f t="shared" si="10"/>
        <v>13792</v>
      </c>
      <c r="CR6" s="56">
        <f t="shared" si="10"/>
        <v>14290</v>
      </c>
      <c r="CS6" s="56">
        <f t="shared" si="10"/>
        <v>15111</v>
      </c>
      <c r="CT6" s="56">
        <f t="shared" si="10"/>
        <v>15986</v>
      </c>
      <c r="CU6" s="56">
        <f t="shared" si="10"/>
        <v>16421</v>
      </c>
      <c r="CV6" s="55" t="str">
        <f>IF(CV8="-","【-】","【"&amp;SUBSTITUTE(TEXT(CV8,"#,##0"),"-","△")&amp;"】")</f>
        <v>【17,202】</v>
      </c>
      <c r="CW6" s="55">
        <f>IF(CW8="-",NA(),CW8)</f>
        <v>71.2</v>
      </c>
      <c r="CX6" s="55">
        <f t="shared" ref="CX6:DF6" si="11">IF(CX8="-",NA(),CX8)</f>
        <v>71.5</v>
      </c>
      <c r="CY6" s="55">
        <f t="shared" si="11"/>
        <v>70.400000000000006</v>
      </c>
      <c r="CZ6" s="55">
        <f t="shared" si="11"/>
        <v>77.3</v>
      </c>
      <c r="DA6" s="55">
        <f t="shared" si="11"/>
        <v>74.7</v>
      </c>
      <c r="DB6" s="55">
        <f t="shared" si="11"/>
        <v>56.1</v>
      </c>
      <c r="DC6" s="55">
        <f t="shared" si="11"/>
        <v>56</v>
      </c>
      <c r="DD6" s="55">
        <f t="shared" si="11"/>
        <v>56.2</v>
      </c>
      <c r="DE6" s="55">
        <f t="shared" si="11"/>
        <v>60.8</v>
      </c>
      <c r="DF6" s="55">
        <f t="shared" si="11"/>
        <v>57.4</v>
      </c>
      <c r="DG6" s="55" t="str">
        <f>IF(DG8="-","【-】","【"&amp;SUBSTITUTE(TEXT(DG8,"#,##0.0"),"-","△")&amp;"】")</f>
        <v>【56.4】</v>
      </c>
      <c r="DH6" s="55">
        <f>IF(DH8="-",NA(),DH8)</f>
        <v>20</v>
      </c>
      <c r="DI6" s="55">
        <f t="shared" ref="DI6:DQ6" si="12">IF(DI8="-",NA(),DI8)</f>
        <v>20.3</v>
      </c>
      <c r="DJ6" s="55">
        <f t="shared" si="12"/>
        <v>20</v>
      </c>
      <c r="DK6" s="55">
        <f t="shared" si="12"/>
        <v>22</v>
      </c>
      <c r="DL6" s="55">
        <f t="shared" si="12"/>
        <v>23.9</v>
      </c>
      <c r="DM6" s="55">
        <f t="shared" si="12"/>
        <v>23.9</v>
      </c>
      <c r="DN6" s="55">
        <f t="shared" si="12"/>
        <v>23.6</v>
      </c>
      <c r="DO6" s="55">
        <f t="shared" si="12"/>
        <v>24.2</v>
      </c>
      <c r="DP6" s="55">
        <f t="shared" si="12"/>
        <v>24.1</v>
      </c>
      <c r="DQ6" s="55">
        <f t="shared" si="12"/>
        <v>23.9</v>
      </c>
      <c r="DR6" s="55" t="str">
        <f>IF(DR8="-","【-】","【"&amp;SUBSTITUTE(TEXT(DR8,"#,##0.0"),"-","△")&amp;"】")</f>
        <v>【24.8】</v>
      </c>
      <c r="DS6" s="55">
        <f>IF(DS8="-",NA(),DS8)</f>
        <v>40.200000000000003</v>
      </c>
      <c r="DT6" s="55">
        <f t="shared" ref="DT6:EB6" si="13">IF(DT8="-",NA(),DT8)</f>
        <v>44.8</v>
      </c>
      <c r="DU6" s="55">
        <f t="shared" si="13"/>
        <v>39.799999999999997</v>
      </c>
      <c r="DV6" s="55">
        <f t="shared" si="13"/>
        <v>43.9</v>
      </c>
      <c r="DW6" s="55">
        <f t="shared" si="13"/>
        <v>47.1</v>
      </c>
      <c r="DX6" s="55">
        <f t="shared" si="13"/>
        <v>50.9</v>
      </c>
      <c r="DY6" s="55">
        <f t="shared" si="13"/>
        <v>51.9</v>
      </c>
      <c r="DZ6" s="55">
        <f t="shared" si="13"/>
        <v>52.9</v>
      </c>
      <c r="EA6" s="55">
        <f t="shared" si="13"/>
        <v>54.3</v>
      </c>
      <c r="EB6" s="55">
        <f t="shared" si="13"/>
        <v>54.9</v>
      </c>
      <c r="EC6" s="55" t="str">
        <f>IF(EC8="-","【-】","【"&amp;SUBSTITUTE(TEXT(EC8,"#,##0.0"),"-","△")&amp;"】")</f>
        <v>【56.0】</v>
      </c>
      <c r="ED6" s="55">
        <f>IF(ED8="-",NA(),ED8)</f>
        <v>78.099999999999994</v>
      </c>
      <c r="EE6" s="55">
        <f t="shared" ref="EE6:EM6" si="14">IF(EE8="-",NA(),EE8)</f>
        <v>83.5</v>
      </c>
      <c r="EF6" s="55">
        <f t="shared" si="14"/>
        <v>54.8</v>
      </c>
      <c r="EG6" s="55">
        <f t="shared" si="14"/>
        <v>58.7</v>
      </c>
      <c r="EH6" s="55">
        <f t="shared" si="14"/>
        <v>59.2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31062741</v>
      </c>
      <c r="EP6" s="56">
        <f t="shared" ref="EP6:EX6" si="15">IF(EP8="-",NA(),EP8)</f>
        <v>31244911</v>
      </c>
      <c r="EQ6" s="56">
        <f t="shared" si="15"/>
        <v>32374915</v>
      </c>
      <c r="ER6" s="56">
        <f t="shared" si="15"/>
        <v>32986633</v>
      </c>
      <c r="ES6" s="56">
        <f t="shared" si="15"/>
        <v>34179095</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171</v>
      </c>
      <c r="B7" s="53">
        <f t="shared" ref="B7:AH7" si="16">B8</f>
        <v>2021</v>
      </c>
      <c r="C7" s="53">
        <f t="shared" si="16"/>
        <v>470007</v>
      </c>
      <c r="D7" s="53">
        <f t="shared" si="16"/>
        <v>46</v>
      </c>
      <c r="E7" s="53">
        <f t="shared" si="16"/>
        <v>6</v>
      </c>
      <c r="F7" s="53">
        <f t="shared" si="16"/>
        <v>0</v>
      </c>
      <c r="G7" s="53">
        <f t="shared" si="16"/>
        <v>5</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25</v>
      </c>
      <c r="R7" s="53" t="str">
        <f t="shared" si="16"/>
        <v>対象</v>
      </c>
      <c r="S7" s="53" t="str">
        <f t="shared" si="16"/>
        <v>透 I 未 訓</v>
      </c>
      <c r="T7" s="53" t="str">
        <f t="shared" si="16"/>
        <v>救 臨 感 へ 災 地</v>
      </c>
      <c r="U7" s="54">
        <f>U8</f>
        <v>1485670</v>
      </c>
      <c r="V7" s="54">
        <f>V8</f>
        <v>20410</v>
      </c>
      <c r="W7" s="53" t="str">
        <f>W8</f>
        <v>-</v>
      </c>
      <c r="X7" s="53" t="str">
        <f t="shared" si="16"/>
        <v>第２種該当</v>
      </c>
      <c r="Y7" s="53" t="str">
        <f t="shared" si="16"/>
        <v>１０：１</v>
      </c>
      <c r="Z7" s="54">
        <f t="shared" si="16"/>
        <v>250</v>
      </c>
      <c r="AA7" s="54" t="str">
        <f t="shared" si="16"/>
        <v>-</v>
      </c>
      <c r="AB7" s="54">
        <f t="shared" si="16"/>
        <v>3</v>
      </c>
      <c r="AC7" s="54">
        <f t="shared" si="16"/>
        <v>49</v>
      </c>
      <c r="AD7" s="54">
        <f t="shared" si="16"/>
        <v>3</v>
      </c>
      <c r="AE7" s="54">
        <f t="shared" si="16"/>
        <v>305</v>
      </c>
      <c r="AF7" s="54">
        <f t="shared" si="16"/>
        <v>227</v>
      </c>
      <c r="AG7" s="54" t="str">
        <f t="shared" si="16"/>
        <v>-</v>
      </c>
      <c r="AH7" s="54">
        <f t="shared" si="16"/>
        <v>227</v>
      </c>
      <c r="AI7" s="55">
        <f>AI8</f>
        <v>98.9</v>
      </c>
      <c r="AJ7" s="55">
        <f t="shared" ref="AJ7:AR7" si="17">AJ8</f>
        <v>100.8</v>
      </c>
      <c r="AK7" s="55">
        <f t="shared" si="17"/>
        <v>97.1</v>
      </c>
      <c r="AL7" s="55">
        <f t="shared" si="17"/>
        <v>98.8</v>
      </c>
      <c r="AM7" s="55">
        <f t="shared" si="17"/>
        <v>120.5</v>
      </c>
      <c r="AN7" s="55">
        <f t="shared" si="17"/>
        <v>97</v>
      </c>
      <c r="AO7" s="55">
        <f t="shared" si="17"/>
        <v>97.8</v>
      </c>
      <c r="AP7" s="55">
        <f t="shared" si="17"/>
        <v>97</v>
      </c>
      <c r="AQ7" s="55">
        <f t="shared" si="17"/>
        <v>102.4</v>
      </c>
      <c r="AR7" s="55">
        <f t="shared" si="17"/>
        <v>107.2</v>
      </c>
      <c r="AS7" s="55"/>
      <c r="AT7" s="55">
        <f>AT8</f>
        <v>83</v>
      </c>
      <c r="AU7" s="55">
        <f t="shared" ref="AU7:BC7" si="18">AU8</f>
        <v>84.1</v>
      </c>
      <c r="AV7" s="55">
        <f t="shared" si="18"/>
        <v>83.1</v>
      </c>
      <c r="AW7" s="55">
        <f t="shared" si="18"/>
        <v>75.599999999999994</v>
      </c>
      <c r="AX7" s="55">
        <f t="shared" si="18"/>
        <v>76.099999999999994</v>
      </c>
      <c r="AY7" s="55">
        <f t="shared" si="18"/>
        <v>89.6</v>
      </c>
      <c r="AZ7" s="55">
        <f t="shared" si="18"/>
        <v>89.7</v>
      </c>
      <c r="BA7" s="55">
        <f t="shared" si="18"/>
        <v>89.3</v>
      </c>
      <c r="BB7" s="55">
        <f t="shared" si="18"/>
        <v>84.1</v>
      </c>
      <c r="BC7" s="55">
        <f t="shared" si="18"/>
        <v>86.3</v>
      </c>
      <c r="BD7" s="55"/>
      <c r="BE7" s="55">
        <f>BE8</f>
        <v>147.1</v>
      </c>
      <c r="BF7" s="55">
        <f t="shared" ref="BF7:BN7" si="19">BF8</f>
        <v>143.69999999999999</v>
      </c>
      <c r="BG7" s="55">
        <f t="shared" si="19"/>
        <v>149.30000000000001</v>
      </c>
      <c r="BH7" s="55">
        <f t="shared" si="19"/>
        <v>159</v>
      </c>
      <c r="BI7" s="55">
        <f t="shared" si="19"/>
        <v>117.5</v>
      </c>
      <c r="BJ7" s="55">
        <f t="shared" si="19"/>
        <v>80.7</v>
      </c>
      <c r="BK7" s="55">
        <f t="shared" si="19"/>
        <v>75.900000000000006</v>
      </c>
      <c r="BL7" s="55">
        <f t="shared" si="19"/>
        <v>75.099999999999994</v>
      </c>
      <c r="BM7" s="55">
        <f t="shared" si="19"/>
        <v>83.2</v>
      </c>
      <c r="BN7" s="55">
        <f t="shared" si="19"/>
        <v>84.6</v>
      </c>
      <c r="BO7" s="55"/>
      <c r="BP7" s="55">
        <f>BP8</f>
        <v>81.400000000000006</v>
      </c>
      <c r="BQ7" s="55">
        <f t="shared" ref="BQ7:BY7" si="20">BQ8</f>
        <v>77.2</v>
      </c>
      <c r="BR7" s="55">
        <f t="shared" si="20"/>
        <v>71.5</v>
      </c>
      <c r="BS7" s="55">
        <f t="shared" si="20"/>
        <v>67.099999999999994</v>
      </c>
      <c r="BT7" s="55">
        <f t="shared" si="20"/>
        <v>62.8</v>
      </c>
      <c r="BU7" s="55">
        <f t="shared" si="20"/>
        <v>73.5</v>
      </c>
      <c r="BV7" s="55">
        <f t="shared" si="20"/>
        <v>74.099999999999994</v>
      </c>
      <c r="BW7" s="55">
        <f t="shared" si="20"/>
        <v>74.400000000000006</v>
      </c>
      <c r="BX7" s="55">
        <f t="shared" si="20"/>
        <v>66.5</v>
      </c>
      <c r="BY7" s="55">
        <f t="shared" si="20"/>
        <v>66.8</v>
      </c>
      <c r="BZ7" s="55"/>
      <c r="CA7" s="56">
        <f>CA8</f>
        <v>41644</v>
      </c>
      <c r="CB7" s="56">
        <f t="shared" ref="CB7:CJ7" si="21">CB8</f>
        <v>43318</v>
      </c>
      <c r="CC7" s="56">
        <f t="shared" si="21"/>
        <v>45269</v>
      </c>
      <c r="CD7" s="56">
        <f t="shared" si="21"/>
        <v>47688</v>
      </c>
      <c r="CE7" s="56">
        <f t="shared" si="21"/>
        <v>51173</v>
      </c>
      <c r="CF7" s="56">
        <f t="shared" si="21"/>
        <v>50958</v>
      </c>
      <c r="CG7" s="56">
        <f t="shared" si="21"/>
        <v>52405</v>
      </c>
      <c r="CH7" s="56">
        <f t="shared" si="21"/>
        <v>53523</v>
      </c>
      <c r="CI7" s="56">
        <f t="shared" si="21"/>
        <v>57368</v>
      </c>
      <c r="CJ7" s="56">
        <f t="shared" si="21"/>
        <v>59838</v>
      </c>
      <c r="CK7" s="55"/>
      <c r="CL7" s="56">
        <f>CL8</f>
        <v>10900</v>
      </c>
      <c r="CM7" s="56">
        <f t="shared" ref="CM7:CU7" si="22">CM8</f>
        <v>11533</v>
      </c>
      <c r="CN7" s="56">
        <f t="shared" si="22"/>
        <v>12032</v>
      </c>
      <c r="CO7" s="56">
        <f t="shared" si="22"/>
        <v>13239</v>
      </c>
      <c r="CP7" s="56">
        <f t="shared" si="22"/>
        <v>15418</v>
      </c>
      <c r="CQ7" s="56">
        <f t="shared" si="22"/>
        <v>13792</v>
      </c>
      <c r="CR7" s="56">
        <f t="shared" si="22"/>
        <v>14290</v>
      </c>
      <c r="CS7" s="56">
        <f t="shared" si="22"/>
        <v>15111</v>
      </c>
      <c r="CT7" s="56">
        <f t="shared" si="22"/>
        <v>15986</v>
      </c>
      <c r="CU7" s="56">
        <f t="shared" si="22"/>
        <v>16421</v>
      </c>
      <c r="CV7" s="55"/>
      <c r="CW7" s="55">
        <f>CW8</f>
        <v>71.2</v>
      </c>
      <c r="CX7" s="55">
        <f t="shared" ref="CX7:DF7" si="23">CX8</f>
        <v>71.5</v>
      </c>
      <c r="CY7" s="55">
        <f t="shared" si="23"/>
        <v>70.400000000000006</v>
      </c>
      <c r="CZ7" s="55">
        <f t="shared" si="23"/>
        <v>77.3</v>
      </c>
      <c r="DA7" s="55">
        <f t="shared" si="23"/>
        <v>74.7</v>
      </c>
      <c r="DB7" s="55">
        <f t="shared" si="23"/>
        <v>56.1</v>
      </c>
      <c r="DC7" s="55">
        <f t="shared" si="23"/>
        <v>56</v>
      </c>
      <c r="DD7" s="55">
        <f t="shared" si="23"/>
        <v>56.2</v>
      </c>
      <c r="DE7" s="55">
        <f t="shared" si="23"/>
        <v>60.8</v>
      </c>
      <c r="DF7" s="55">
        <f t="shared" si="23"/>
        <v>57.4</v>
      </c>
      <c r="DG7" s="55"/>
      <c r="DH7" s="55">
        <f>DH8</f>
        <v>20</v>
      </c>
      <c r="DI7" s="55">
        <f t="shared" ref="DI7:DQ7" si="24">DI8</f>
        <v>20.3</v>
      </c>
      <c r="DJ7" s="55">
        <f t="shared" si="24"/>
        <v>20</v>
      </c>
      <c r="DK7" s="55">
        <f t="shared" si="24"/>
        <v>22</v>
      </c>
      <c r="DL7" s="55">
        <f t="shared" si="24"/>
        <v>23.9</v>
      </c>
      <c r="DM7" s="55">
        <f t="shared" si="24"/>
        <v>23.9</v>
      </c>
      <c r="DN7" s="55">
        <f t="shared" si="24"/>
        <v>23.6</v>
      </c>
      <c r="DO7" s="55">
        <f t="shared" si="24"/>
        <v>24.2</v>
      </c>
      <c r="DP7" s="55">
        <f t="shared" si="24"/>
        <v>24.1</v>
      </c>
      <c r="DQ7" s="55">
        <f t="shared" si="24"/>
        <v>23.9</v>
      </c>
      <c r="DR7" s="55"/>
      <c r="DS7" s="55">
        <f>DS8</f>
        <v>40.200000000000003</v>
      </c>
      <c r="DT7" s="55">
        <f t="shared" ref="DT7:EB7" si="25">DT8</f>
        <v>44.8</v>
      </c>
      <c r="DU7" s="55">
        <f t="shared" si="25"/>
        <v>39.799999999999997</v>
      </c>
      <c r="DV7" s="55">
        <f t="shared" si="25"/>
        <v>43.9</v>
      </c>
      <c r="DW7" s="55">
        <f t="shared" si="25"/>
        <v>47.1</v>
      </c>
      <c r="DX7" s="55">
        <f t="shared" si="25"/>
        <v>50.9</v>
      </c>
      <c r="DY7" s="55">
        <f t="shared" si="25"/>
        <v>51.9</v>
      </c>
      <c r="DZ7" s="55">
        <f t="shared" si="25"/>
        <v>52.9</v>
      </c>
      <c r="EA7" s="55">
        <f t="shared" si="25"/>
        <v>54.3</v>
      </c>
      <c r="EB7" s="55">
        <f t="shared" si="25"/>
        <v>54.9</v>
      </c>
      <c r="EC7" s="55"/>
      <c r="ED7" s="55">
        <f>ED8</f>
        <v>78.099999999999994</v>
      </c>
      <c r="EE7" s="55">
        <f t="shared" ref="EE7:EM7" si="26">EE8</f>
        <v>83.5</v>
      </c>
      <c r="EF7" s="55">
        <f t="shared" si="26"/>
        <v>54.8</v>
      </c>
      <c r="EG7" s="55">
        <f t="shared" si="26"/>
        <v>58.7</v>
      </c>
      <c r="EH7" s="55">
        <f t="shared" si="26"/>
        <v>59.2</v>
      </c>
      <c r="EI7" s="55">
        <f t="shared" si="26"/>
        <v>66.8</v>
      </c>
      <c r="EJ7" s="55">
        <f t="shared" si="26"/>
        <v>68.2</v>
      </c>
      <c r="EK7" s="55">
        <f t="shared" si="26"/>
        <v>69.400000000000006</v>
      </c>
      <c r="EL7" s="55">
        <f t="shared" si="26"/>
        <v>69.900000000000006</v>
      </c>
      <c r="EM7" s="55">
        <f t="shared" si="26"/>
        <v>68.8</v>
      </c>
      <c r="EN7" s="55"/>
      <c r="EO7" s="56">
        <f>EO8</f>
        <v>31062741</v>
      </c>
      <c r="EP7" s="56">
        <f t="shared" ref="EP7:EX7" si="27">EP8</f>
        <v>31244911</v>
      </c>
      <c r="EQ7" s="56">
        <f t="shared" si="27"/>
        <v>32374915</v>
      </c>
      <c r="ER7" s="56">
        <f t="shared" si="27"/>
        <v>32986633</v>
      </c>
      <c r="ES7" s="56">
        <f t="shared" si="27"/>
        <v>34179095</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470007</v>
      </c>
      <c r="D8" s="58">
        <v>46</v>
      </c>
      <c r="E8" s="58">
        <v>6</v>
      </c>
      <c r="F8" s="58">
        <v>0</v>
      </c>
      <c r="G8" s="58">
        <v>5</v>
      </c>
      <c r="H8" s="58" t="s">
        <v>172</v>
      </c>
      <c r="I8" s="58" t="s">
        <v>172</v>
      </c>
      <c r="J8" s="58" t="s">
        <v>173</v>
      </c>
      <c r="K8" s="58" t="s">
        <v>174</v>
      </c>
      <c r="L8" s="58" t="s">
        <v>175</v>
      </c>
      <c r="M8" s="58" t="s">
        <v>176</v>
      </c>
      <c r="N8" s="58" t="s">
        <v>177</v>
      </c>
      <c r="O8" s="58" t="s">
        <v>178</v>
      </c>
      <c r="P8" s="58" t="s">
        <v>179</v>
      </c>
      <c r="Q8" s="59">
        <v>25</v>
      </c>
      <c r="R8" s="58" t="s">
        <v>180</v>
      </c>
      <c r="S8" s="58" t="s">
        <v>181</v>
      </c>
      <c r="T8" s="58" t="s">
        <v>182</v>
      </c>
      <c r="U8" s="59">
        <v>1485670</v>
      </c>
      <c r="V8" s="59">
        <v>20410</v>
      </c>
      <c r="W8" s="58" t="s">
        <v>39</v>
      </c>
      <c r="X8" s="58" t="s">
        <v>183</v>
      </c>
      <c r="Y8" s="60" t="s">
        <v>184</v>
      </c>
      <c r="Z8" s="59">
        <v>250</v>
      </c>
      <c r="AA8" s="59" t="s">
        <v>39</v>
      </c>
      <c r="AB8" s="59">
        <v>3</v>
      </c>
      <c r="AC8" s="59">
        <v>49</v>
      </c>
      <c r="AD8" s="59">
        <v>3</v>
      </c>
      <c r="AE8" s="59">
        <v>305</v>
      </c>
      <c r="AF8" s="59">
        <v>227</v>
      </c>
      <c r="AG8" s="59" t="s">
        <v>39</v>
      </c>
      <c r="AH8" s="59">
        <v>227</v>
      </c>
      <c r="AI8" s="61">
        <v>98.9</v>
      </c>
      <c r="AJ8" s="61">
        <v>100.8</v>
      </c>
      <c r="AK8" s="61">
        <v>97.1</v>
      </c>
      <c r="AL8" s="61">
        <v>98.8</v>
      </c>
      <c r="AM8" s="61">
        <v>120.5</v>
      </c>
      <c r="AN8" s="61">
        <v>97</v>
      </c>
      <c r="AO8" s="61">
        <v>97.8</v>
      </c>
      <c r="AP8" s="61">
        <v>97</v>
      </c>
      <c r="AQ8" s="61">
        <v>102.4</v>
      </c>
      <c r="AR8" s="61">
        <v>107.2</v>
      </c>
      <c r="AS8" s="61">
        <v>106.2</v>
      </c>
      <c r="AT8" s="61">
        <v>83</v>
      </c>
      <c r="AU8" s="61">
        <v>84.1</v>
      </c>
      <c r="AV8" s="61">
        <v>83.1</v>
      </c>
      <c r="AW8" s="61">
        <v>75.599999999999994</v>
      </c>
      <c r="AX8" s="61">
        <v>76.099999999999994</v>
      </c>
      <c r="AY8" s="61">
        <v>89.6</v>
      </c>
      <c r="AZ8" s="61">
        <v>89.7</v>
      </c>
      <c r="BA8" s="61">
        <v>89.3</v>
      </c>
      <c r="BB8" s="61">
        <v>84.1</v>
      </c>
      <c r="BC8" s="61">
        <v>86.3</v>
      </c>
      <c r="BD8" s="61">
        <v>86.6</v>
      </c>
      <c r="BE8" s="62">
        <v>147.1</v>
      </c>
      <c r="BF8" s="62">
        <v>143.69999999999999</v>
      </c>
      <c r="BG8" s="62">
        <v>149.30000000000001</v>
      </c>
      <c r="BH8" s="62">
        <v>159</v>
      </c>
      <c r="BI8" s="62">
        <v>117.5</v>
      </c>
      <c r="BJ8" s="62">
        <v>80.7</v>
      </c>
      <c r="BK8" s="62">
        <v>75.900000000000006</v>
      </c>
      <c r="BL8" s="62">
        <v>75.099999999999994</v>
      </c>
      <c r="BM8" s="62">
        <v>83.2</v>
      </c>
      <c r="BN8" s="62">
        <v>84.6</v>
      </c>
      <c r="BO8" s="62">
        <v>70.7</v>
      </c>
      <c r="BP8" s="61">
        <v>81.400000000000006</v>
      </c>
      <c r="BQ8" s="61">
        <v>77.2</v>
      </c>
      <c r="BR8" s="61">
        <v>71.5</v>
      </c>
      <c r="BS8" s="61">
        <v>67.099999999999994</v>
      </c>
      <c r="BT8" s="61">
        <v>62.8</v>
      </c>
      <c r="BU8" s="61">
        <v>73.5</v>
      </c>
      <c r="BV8" s="61">
        <v>74.099999999999994</v>
      </c>
      <c r="BW8" s="61">
        <v>74.400000000000006</v>
      </c>
      <c r="BX8" s="61">
        <v>66.5</v>
      </c>
      <c r="BY8" s="61">
        <v>66.8</v>
      </c>
      <c r="BZ8" s="61">
        <v>67.099999999999994</v>
      </c>
      <c r="CA8" s="62">
        <v>41644</v>
      </c>
      <c r="CB8" s="62">
        <v>43318</v>
      </c>
      <c r="CC8" s="62">
        <v>45269</v>
      </c>
      <c r="CD8" s="62">
        <v>47688</v>
      </c>
      <c r="CE8" s="62">
        <v>51173</v>
      </c>
      <c r="CF8" s="62">
        <v>50958</v>
      </c>
      <c r="CG8" s="62">
        <v>52405</v>
      </c>
      <c r="CH8" s="62">
        <v>53523</v>
      </c>
      <c r="CI8" s="62">
        <v>57368</v>
      </c>
      <c r="CJ8" s="62">
        <v>59838</v>
      </c>
      <c r="CK8" s="61">
        <v>59287</v>
      </c>
      <c r="CL8" s="62">
        <v>10900</v>
      </c>
      <c r="CM8" s="62">
        <v>11533</v>
      </c>
      <c r="CN8" s="62">
        <v>12032</v>
      </c>
      <c r="CO8" s="62">
        <v>13239</v>
      </c>
      <c r="CP8" s="62">
        <v>15418</v>
      </c>
      <c r="CQ8" s="62">
        <v>13792</v>
      </c>
      <c r="CR8" s="62">
        <v>14290</v>
      </c>
      <c r="CS8" s="62">
        <v>15111</v>
      </c>
      <c r="CT8" s="62">
        <v>15986</v>
      </c>
      <c r="CU8" s="62">
        <v>16421</v>
      </c>
      <c r="CV8" s="61">
        <v>17202</v>
      </c>
      <c r="CW8" s="62">
        <v>71.2</v>
      </c>
      <c r="CX8" s="62">
        <v>71.5</v>
      </c>
      <c r="CY8" s="62">
        <v>70.400000000000006</v>
      </c>
      <c r="CZ8" s="62">
        <v>77.3</v>
      </c>
      <c r="DA8" s="62">
        <v>74.7</v>
      </c>
      <c r="DB8" s="62">
        <v>56.1</v>
      </c>
      <c r="DC8" s="62">
        <v>56</v>
      </c>
      <c r="DD8" s="62">
        <v>56.2</v>
      </c>
      <c r="DE8" s="62">
        <v>60.8</v>
      </c>
      <c r="DF8" s="62">
        <v>57.4</v>
      </c>
      <c r="DG8" s="62">
        <v>56.4</v>
      </c>
      <c r="DH8" s="62">
        <v>20</v>
      </c>
      <c r="DI8" s="62">
        <v>20.3</v>
      </c>
      <c r="DJ8" s="62">
        <v>20</v>
      </c>
      <c r="DK8" s="62">
        <v>22</v>
      </c>
      <c r="DL8" s="62">
        <v>23.9</v>
      </c>
      <c r="DM8" s="62">
        <v>23.9</v>
      </c>
      <c r="DN8" s="62">
        <v>23.6</v>
      </c>
      <c r="DO8" s="62">
        <v>24.2</v>
      </c>
      <c r="DP8" s="62">
        <v>24.1</v>
      </c>
      <c r="DQ8" s="62">
        <v>23.9</v>
      </c>
      <c r="DR8" s="62">
        <v>24.8</v>
      </c>
      <c r="DS8" s="61">
        <v>40.200000000000003</v>
      </c>
      <c r="DT8" s="61">
        <v>44.8</v>
      </c>
      <c r="DU8" s="61">
        <v>39.799999999999997</v>
      </c>
      <c r="DV8" s="61">
        <v>43.9</v>
      </c>
      <c r="DW8" s="61">
        <v>47.1</v>
      </c>
      <c r="DX8" s="61">
        <v>50.9</v>
      </c>
      <c r="DY8" s="61">
        <v>51.9</v>
      </c>
      <c r="DZ8" s="61">
        <v>52.9</v>
      </c>
      <c r="EA8" s="61">
        <v>54.3</v>
      </c>
      <c r="EB8" s="61">
        <v>54.9</v>
      </c>
      <c r="EC8" s="61">
        <v>56</v>
      </c>
      <c r="ED8" s="61">
        <v>78.099999999999994</v>
      </c>
      <c r="EE8" s="61">
        <v>83.5</v>
      </c>
      <c r="EF8" s="61">
        <v>54.8</v>
      </c>
      <c r="EG8" s="61">
        <v>58.7</v>
      </c>
      <c r="EH8" s="61">
        <v>59.2</v>
      </c>
      <c r="EI8" s="61">
        <v>66.8</v>
      </c>
      <c r="EJ8" s="61">
        <v>68.2</v>
      </c>
      <c r="EK8" s="61">
        <v>69.400000000000006</v>
      </c>
      <c r="EL8" s="61">
        <v>69.900000000000006</v>
      </c>
      <c r="EM8" s="61">
        <v>68.8</v>
      </c>
      <c r="EN8" s="61">
        <v>70.7</v>
      </c>
      <c r="EO8" s="62">
        <v>31062741</v>
      </c>
      <c r="EP8" s="62">
        <v>31244911</v>
      </c>
      <c r="EQ8" s="62">
        <v>32374915</v>
      </c>
      <c r="ER8" s="62">
        <v>32986633</v>
      </c>
      <c r="ES8" s="62">
        <v>34179095</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cp:lastPrinted>2023-01-19T08:24:05Z</cp:lastPrinted>
  <dcterms:created xsi:type="dcterms:W3CDTF">2022-12-01T02:33:07Z</dcterms:created>
  <dcterms:modified xsi:type="dcterms:W3CDTF">2023-01-19T08:28:42Z</dcterms:modified>
  <cp:category/>
</cp:coreProperties>
</file>