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3 財務課 内部文書\02 経理係 内部文書\13庶務\11.決算統計\R3\07_経営分析\2.回答作成\"/>
    </mc:Choice>
  </mc:AlternateContent>
  <workbookProtection workbookAlgorithmName="SHA-512" workbookHashValue="WmmodwjrFDfUNPr27shAkTZgXUKKlpR/D9cV7iHyTbfifIHZzvLJlM/wdPnM4TuWK9FvOGs5HKAwg9TDmCOlUw==" workbookSaltValue="KWmEL6zI7k0smV57f4WW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<sst xmlns="http://schemas.openxmlformats.org/spreadsheetml/2006/main" count="231" uniqueCount="117">
  <si>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</si>
  <si>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</si>
  <si>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</si>
  <si>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</si>
  <si>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</si>
  <si>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</si>
  <si>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</si>
  <si>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</si>
  <si>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</si>
  <si>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</si>
  <si>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</si>
  <si>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</si>
  <si>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</si>
  <si>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</si>
  <si>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</si>
  <si>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</si>
  <si>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</si>
  <si>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</si>
  <si>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</si>
  <si>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</si>
  <si>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</si>
  <si>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</si>
  <si>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</si>
  <si>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</si>
  <si>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</si>
  <si>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</si>
  <si>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</si>
  <si>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</si>
  <si>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</si>
  <si>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</si>
  <si>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</si>
  <si>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</si>
  <si>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</si>
  <si>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</si>
  <si>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</si>
  <si>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</si>
  <si>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</si>
  <si>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</si>
  <si>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</si>
  <si>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</si>
  <si>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</si>
  <si>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</si>
  <si>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</si>
  <si>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</si>
  <si>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</si>
  <si>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</si>
  <si>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</si>
  <si>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</si>
  <si>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</si>
  <si>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</si>
  <si>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</si>
  <si>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</si>
  <si>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</si>
  <si>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</si>
  <si>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</si>
  <si>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</si>
  <si>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</si>
  <si>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</si>
  <si>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</si>
  <si>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</si>
  <si>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</si>
  <si>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</si>
  <si>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</si>
  <si>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</si>
  <si>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</si>
  <si>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</si>
  <si>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</si>
  <si>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</si>
  <si>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</si>
  <si>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</si>
  <si>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</si>
  <si>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</si>
  <si>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</si>
  <si>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</si>
  <si>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</si>
  <si>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</si>
  <si>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</si>
  <si>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</si>
  <si>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</si>
  <si>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</si>
  <si>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</si>
  <si>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</si>
  <si>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</si>
  <si>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</si>
  <si>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</si>
  <si>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</si>
  <si>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</si>
  <si>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</si>
  <si>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</si>
  <si>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</si>
  <si>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</si>
  <si>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</si>
  <si>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</si>
  <si>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</si>
  <si>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</si>
  <si>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</si>
  <si>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札幌市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</si>
  <si>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</si>
  <si>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</si>
  <si>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</si>
  <si>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</si>
  <si>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</si>
  <si>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</si>
  <si>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</si>
  <si>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</si>
  <si>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</si>
  <si>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</si>
  <si>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</si>
  <si>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</si>
  <si>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</si>
  <si>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</si>
  <si>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</si>
  <si>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</si>
  <si>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</si>
  <si>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下水道事業の経営の効率性・健全性はおおむね良好であると考えているが、今後、下水道施設の老朽化が進んでいくことから、施設の更新費用等が増大し、経営の効率性・健全性を悪化させるおそれがある。
このため、令和３年度～７年度の事業計画と財政計画を定めた「札幌市下水道事業中期経営プラン2025」に基づき、事業を計画的に進めるとともに、安定した経営に努めていく。</t>
    <phoneticPr fontId="4"/>
  </si>
  <si>
    <t>経営の健全性・効率性の数値に関しては、おおむね良好な値となっている。
③の流動比率については、昨年度より好転しているが、類似団体の平均値を下回っている。依然100％を下回るが、流動負債の半分以上は翌年度に償還する企業債であり、償還に係る資金は下水道使用料等から確保することができるため、支払能力に問題はない。
また、この企業債を除いた流動比率は、約168％であり、経営の健全性についても問題ないと考える。
⑤の経費回収率については、100％を下回っている。また、下水道使用料収入はおおむね横ばいで推移している一方で、下水道施設の老朽化の進行により経費は増加傾向となっていることから、計画的な修繕で施設の長寿命化を図り、経営の効率化に努めていく必要がある。</t>
    <rPh sb="231" eb="234">
      <t>ゲスイドウ</t>
    </rPh>
    <rPh sb="234" eb="237">
      <t>シヨウリョウ</t>
    </rPh>
    <rPh sb="237" eb="239">
      <t>シュウニュウ</t>
    </rPh>
    <rPh sb="244" eb="245">
      <t>ヨコ</t>
    </rPh>
    <rPh sb="248" eb="250">
      <t>スイイ</t>
    </rPh>
    <rPh sb="254" eb="256">
      <t>イッポウ</t>
    </rPh>
    <rPh sb="321" eb="323">
      <t>ヒツヨウ</t>
    </rPh>
    <phoneticPr fontId="4"/>
  </si>
  <si>
    <t>①の有形固定資産減価償却率が類似団体平均値と比べて高くなっているが、これは下水道施設（特に機械・電気設備）の延命化を図っていることによるものである。
②の管渠老朽化率は類似団体平均値と比べて低くなっているが、本市の場合、昭和40年代から50年代に集中的に下水道の整備を進めており、その際に整備した管路が、今後、標準耐用年数を迎えることから、管渠老朽化率は高くなっていく見込みである。
③の管渠改善率が類似団体平均値と比べて低くなっているが、今後、管渠の老朽化が進んでいく見込みであることから、可能な限り延命化を図りながら、効率的かつ計画的に管渠の改築等を進めていく必要がある。</t>
    <rPh sb="282" eb="2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</si>
</sst>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0.23</c:v>
                </c:pt>
                <c:pt idx="1">
                  <c:v>0.23</c:v>
                </c:pt>
                <c:pt idx="2">
                  <c:v>0.33</c:v>
                </c:pt>
                <c:pt idx="3">
                  <c:v>0.32</c:v>
                </c:pt>
                <c:pt idx="4">
                  <c:v>0.42</c:v>
                </c:pt>
              </c:numCache>
            </c:numRef>
          </c:val>
          <c:extLst>
            <c:ext xmlns:c16="http://schemas.microsoft.com/office/drawing/2014/chart" uri="{C3380CC4-5D6E-409C-BE32-E72D297353CC}">
              <c16:uniqueId val="{00000000-1693-4AAE-9789-E8D71FBCC3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1693-4AAE-9789-E8D71FBCC3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67.959999999999994</c:v>
                </c:pt>
                <c:pt idx="1">
                  <c:v>68.17</c:v>
                </c:pt>
                <c:pt idx="2">
                  <c:v>64.150000000000006</c:v>
                </c:pt>
                <c:pt idx="3">
                  <c:v>63.16</c:v>
                </c:pt>
                <c:pt idx="4">
                  <c:v>65.209999999999994</c:v>
                </c:pt>
              </c:numCache>
            </c:numRef>
          </c:val>
          <c:extLst>
            <c:ext xmlns:c16="http://schemas.microsoft.com/office/drawing/2014/chart" uri="{C3380CC4-5D6E-409C-BE32-E72D297353CC}">
              <c16:uniqueId val="{00000000-B703-4395-B753-523E9A526B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B703-4395-B753-523E9A526B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99.94</c:v>
                </c:pt>
                <c:pt idx="1">
                  <c:v>99.95</c:v>
                </c:pt>
                <c:pt idx="2">
                  <c:v>99.95</c:v>
                </c:pt>
                <c:pt idx="3">
                  <c:v>99.95</c:v>
                </c:pt>
                <c:pt idx="4">
                  <c:v>99.95</c:v>
                </c:pt>
              </c:numCache>
            </c:numRef>
          </c:val>
          <c:extLst>
            <c:ext xmlns:c16="http://schemas.microsoft.com/office/drawing/2014/chart" uri="{C3380CC4-5D6E-409C-BE32-E72D297353CC}">
              <c16:uniqueId val="{00000000-5784-470A-90E7-0967A4322E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5784-470A-90E7-0967A4322E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107.95</c:v>
                </c:pt>
                <c:pt idx="1">
                  <c:v>107.02</c:v>
                </c:pt>
                <c:pt idx="2">
                  <c:v>105.3</c:v>
                </c:pt>
                <c:pt idx="3">
                  <c:v>102.4</c:v>
                </c:pt>
                <c:pt idx="4">
                  <c:v>105.6</c:v>
                </c:pt>
              </c:numCache>
            </c:numRef>
          </c:val>
          <c:extLst>
            <c:ext xmlns:c16="http://schemas.microsoft.com/office/drawing/2014/chart" uri="{C3380CC4-5D6E-409C-BE32-E72D297353CC}">
              <c16:uniqueId val="{00000000-DD8D-4052-8724-42052A3FFD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DD8D-4052-8724-42052A3FFD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52.6</c:v>
                </c:pt>
                <c:pt idx="1">
                  <c:v>53.8</c:v>
                </c:pt>
                <c:pt idx="2">
                  <c:v>55.19</c:v>
                </c:pt>
                <c:pt idx="3">
                  <c:v>56.32</c:v>
                </c:pt>
                <c:pt idx="4">
                  <c:v>56.75</c:v>
                </c:pt>
              </c:numCache>
            </c:numRef>
          </c:val>
          <c:extLst>
            <c:ext xmlns:c16="http://schemas.microsoft.com/office/drawing/2014/chart" uri="{C3380CC4-5D6E-409C-BE32-E72D297353CC}">
              <c16:uniqueId val="{00000000-5257-406E-AA9B-1217DFA14A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5257-406E-AA9B-1217DFA14A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5.69</c:v>
                </c:pt>
                <c:pt idx="1">
                  <c:v>6.62</c:v>
                </c:pt>
                <c:pt idx="2">
                  <c:v>7.45</c:v>
                </c:pt>
                <c:pt idx="3">
                  <c:v>8.61</c:v>
                </c:pt>
                <c:pt idx="4">
                  <c:v>11.35</c:v>
                </c:pt>
              </c:numCache>
            </c:numRef>
          </c:val>
          <c:extLst>
            <c:ext xmlns:c16="http://schemas.microsoft.com/office/drawing/2014/chart" uri="{C3380CC4-5D6E-409C-BE32-E72D297353CC}">
              <c16:uniqueId val="{00000000-F6AB-4D14-95D5-5A0D8F7399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F6AB-4D14-95D5-5A0D8F7399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D-48B3-A559-CFD6E4E956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80D-48B3-A559-CFD6E4E956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65.260000000000005</c:v>
                </c:pt>
                <c:pt idx="1">
                  <c:v>68.400000000000006</c:v>
                </c:pt>
                <c:pt idx="2">
                  <c:v>66.989999999999995</c:v>
                </c:pt>
                <c:pt idx="3">
                  <c:v>59.46</c:v>
                </c:pt>
                <c:pt idx="4">
                  <c:v>66.91</c:v>
                </c:pt>
              </c:numCache>
            </c:numRef>
          </c:val>
          <c:extLst>
            <c:ext xmlns:c16="http://schemas.microsoft.com/office/drawing/2014/chart" uri="{C3380CC4-5D6E-409C-BE32-E72D297353CC}">
              <c16:uniqueId val="{00000000-6EC2-4F6B-A6DA-591D817F60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6EC2-4F6B-A6DA-591D817F60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442.23</c:v>
                </c:pt>
                <c:pt idx="1">
                  <c:v>434.2</c:v>
                </c:pt>
                <c:pt idx="2">
                  <c:v>446.92</c:v>
                </c:pt>
                <c:pt idx="3">
                  <c:v>494.65</c:v>
                </c:pt>
                <c:pt idx="4">
                  <c:v>499.93</c:v>
                </c:pt>
              </c:numCache>
            </c:numRef>
          </c:val>
          <c:extLst>
            <c:ext xmlns:c16="http://schemas.microsoft.com/office/drawing/2014/chart" uri="{C3380CC4-5D6E-409C-BE32-E72D297353CC}">
              <c16:uniqueId val="{00000000-1A6C-430F-BA04-1753C36044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1A6C-430F-BA04-1753C36044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100.01</c:v>
                </c:pt>
                <c:pt idx="1">
                  <c:v>97.52</c:v>
                </c:pt>
                <c:pt idx="2">
                  <c:v>96.24</c:v>
                </c:pt>
                <c:pt idx="3">
                  <c:v>92.55</c:v>
                </c:pt>
                <c:pt idx="4">
                  <c:v>95.01</c:v>
                </c:pt>
              </c:numCache>
            </c:numRef>
          </c:val>
          <c:extLst>
            <c:ext xmlns:c16="http://schemas.microsoft.com/office/drawing/2014/chart" uri="{C3380CC4-5D6E-409C-BE32-E72D297353CC}">
              <c16:uniqueId val="{00000000-FF48-4C4F-AD79-C4BC8375DC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FF48-4C4F-AD79-C4BC8375DC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93.81</c:v>
                </c:pt>
                <c:pt idx="1">
                  <c:v>96.22</c:v>
                </c:pt>
                <c:pt idx="2">
                  <c:v>97.16</c:v>
                </c:pt>
                <c:pt idx="3">
                  <c:v>95.34</c:v>
                </c:pt>
                <c:pt idx="4">
                  <c:v>93.63</c:v>
                </c:pt>
              </c:numCache>
            </c:numRef>
          </c:val>
          <c:extLst>
            <c:ext xmlns:c16="http://schemas.microsoft.com/office/drawing/2014/chart" uri="{C3380CC4-5D6E-409C-BE32-E72D297353CC}">
              <c16:uniqueId val="{00000000-81A8-4501-95B4-5CAA91136A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81A8-4501-95B4-5CAA91136A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札幌市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非設置</v>
      </c>
      <c r="AE8" s="36"/>
      <c r="AF8" s="36"/>
      <c r="AG8" s="36"/>
      <c r="AH8" s="36"/>
      <c r="AI8" s="36"/>
      <c r="AJ8" s="36"/>
      <c r="AK8" s="3"/>
      <c r="AL8" s="37">
        <f>データ!S6</f>
        <v>1960668</v>
      </c>
      <c r="AM8" s="37"/>
      <c r="AN8" s="37"/>
      <c r="AO8" s="37"/>
      <c r="AP8" s="37"/>
      <c r="AQ8" s="37"/>
      <c r="AR8" s="37"/>
      <c r="AS8" s="37"/>
      <c r="AT8" s="38">
        <f>データ!T6</f>
        <v>1121.26</v>
      </c>
      <c r="AU8" s="38"/>
      <c r="AV8" s="38"/>
      <c r="AW8" s="38"/>
      <c r="AX8" s="38"/>
      <c r="AY8" s="38"/>
      <c r="AZ8" s="38"/>
      <c r="BA8" s="38"/>
      <c r="BB8" s="38">
        <f>データ!U6</f>
        <v>1748.63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57.36</v>
      </c>
      <c r="J10" s="38"/>
      <c r="K10" s="38"/>
      <c r="L10" s="38"/>
      <c r="M10" s="38"/>
      <c r="N10" s="38"/>
      <c r="O10" s="38"/>
      <c r="P10" s="38">
        <f>データ!P6</f>
        <v>99.33</v>
      </c>
      <c r="Q10" s="38"/>
      <c r="R10" s="38"/>
      <c r="S10" s="38"/>
      <c r="T10" s="38"/>
      <c r="U10" s="38"/>
      <c r="V10" s="38"/>
      <c r="W10" s="38">
        <f>データ!Q6</f>
        <v>73.44</v>
      </c>
      <c r="X10" s="38"/>
      <c r="Y10" s="38"/>
      <c r="Z10" s="38"/>
      <c r="AA10" s="38"/>
      <c r="AB10" s="38"/>
      <c r="AC10" s="38"/>
      <c r="AD10" s="37">
        <f>データ!R6</f>
        <v>1371</v>
      </c>
      <c r="AE10" s="37"/>
      <c r="AF10" s="37"/>
      <c r="AG10" s="37"/>
      <c r="AH10" s="37"/>
      <c r="AI10" s="37"/>
      <c r="AJ10" s="37"/>
      <c r="AK10" s="2"/>
      <c r="AL10" s="37">
        <f>データ!V6</f>
        <v>1945631</v>
      </c>
      <c r="AM10" s="37"/>
      <c r="AN10" s="37"/>
      <c r="AO10" s="37"/>
      <c r="AP10" s="37"/>
      <c r="AQ10" s="37"/>
      <c r="AR10" s="37"/>
      <c r="AS10" s="37"/>
      <c r="AT10" s="38">
        <f>データ!W6</f>
        <v>245.42</v>
      </c>
      <c r="AU10" s="38"/>
      <c r="AV10" s="38"/>
      <c r="AW10" s="38"/>
      <c r="AX10" s="38"/>
      <c r="AY10" s="38"/>
      <c r="AZ10" s="38"/>
      <c r="BA10" s="38"/>
      <c r="BB10" s="38">
        <f>データ!X6</f>
        <v>7927.76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BJpKGdmT5+VGW5W4Njs80w36i++tgaax+8hiilQ+zkrZ/lqAoqPmr86S9Fca/C5IB/qN7Gp0aEUZ9GpliFzTw==" saltValue="3DiHHF50AL0D6h4AUqTD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11002</v>
      </c>
      <c r="D6" s="19">
        <f t="shared" si="3"/>
        <v>46</v>
      </c>
      <c r="E6" s="19">
        <f t="shared" si="3"/>
        <v>17</v>
      </c>
      <c r="F6" s="19">
        <f t="shared" si="3"/>
        <v>1</v>
      </c>
      <c r="G6" s="19">
        <f t="shared" si="3"/>
        <v>0</v>
      </c>
      <c r="H6" s="19" t="str">
        <f t="shared" si="3"/>
        <v>北海道　札幌市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57.36</v>
      </c>
      <c r="P6" s="20">
        <f t="shared" si="3"/>
        <v>99.33</v>
      </c>
      <c r="Q6" s="20">
        <f t="shared" si="3"/>
        <v>73.44</v>
      </c>
      <c r="R6" s="20">
        <f t="shared" si="3"/>
        <v>1371</v>
      </c>
      <c r="S6" s="20">
        <f t="shared" si="3"/>
        <v>1960668</v>
      </c>
      <c r="T6" s="20">
        <f t="shared" si="3"/>
        <v>1121.26</v>
      </c>
      <c r="U6" s="20">
        <f t="shared" si="3"/>
        <v>1748.63</v>
      </c>
      <c r="V6" s="20">
        <f t="shared" si="3"/>
        <v>1945631</v>
      </c>
      <c r="W6" s="20">
        <f t="shared" si="3"/>
        <v>245.42</v>
      </c>
      <c r="X6" s="20">
        <f t="shared" si="3"/>
        <v>7927.76</v>
      </c>
      <c r="Y6" s="21">
        <f>IF(Y7="",NA(),Y7)</f>
        <v>107.95</v>
      </c>
      <c r="Z6" s="21">
        <f t="shared" ref="Z6:AH6" si="4">IF(Z7="",NA(),Z7)</f>
        <v>107.02</v>
      </c>
      <c r="AA6" s="21">
        <f t="shared" si="4"/>
        <v>105.3</v>
      </c>
      <c r="AB6" s="21">
        <f t="shared" si="4"/>
        <v>102.4</v>
      </c>
      <c r="AC6" s="21">
        <f t="shared" si="4"/>
        <v>105.6</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65.260000000000005</v>
      </c>
      <c r="AV6" s="21">
        <f t="shared" ref="AV6:BD6" si="6">IF(AV7="",NA(),AV7)</f>
        <v>68.400000000000006</v>
      </c>
      <c r="AW6" s="21">
        <f t="shared" si="6"/>
        <v>66.989999999999995</v>
      </c>
      <c r="AX6" s="21">
        <f t="shared" si="6"/>
        <v>59.46</v>
      </c>
      <c r="AY6" s="21">
        <f t="shared" si="6"/>
        <v>66.91</v>
      </c>
      <c r="AZ6" s="21">
        <f t="shared" si="6"/>
        <v>64.94</v>
      </c>
      <c r="BA6" s="21">
        <f t="shared" si="6"/>
        <v>70.08</v>
      </c>
      <c r="BB6" s="21">
        <f t="shared" si="6"/>
        <v>72.92</v>
      </c>
      <c r="BC6" s="21">
        <f t="shared" si="6"/>
        <v>71.39</v>
      </c>
      <c r="BD6" s="21">
        <f t="shared" si="6"/>
        <v>74.09</v>
      </c>
      <c r="BE6" s="20" t="str">
        <f>IF(BE7="","",IF(BE7="-","【-】","【"&amp;SUBSTITUTE(TEXT(BE7,"#,##0.00"),"-","△")&amp;"】"))</f>
        <v>【71.39】</v>
      </c>
      <c r="BF6" s="21">
        <f>IF(BF7="",NA(),BF7)</f>
        <v>442.23</v>
      </c>
      <c r="BG6" s="21">
        <f t="shared" ref="BG6:BO6" si="7">IF(BG7="",NA(),BG7)</f>
        <v>434.2</v>
      </c>
      <c r="BH6" s="21">
        <f t="shared" si="7"/>
        <v>446.92</v>
      </c>
      <c r="BI6" s="21">
        <f t="shared" si="7"/>
        <v>494.65</v>
      </c>
      <c r="BJ6" s="21">
        <f t="shared" si="7"/>
        <v>499.93</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100.01</v>
      </c>
      <c r="BR6" s="21">
        <f t="shared" ref="BR6:BZ6" si="8">IF(BR7="",NA(),BR7)</f>
        <v>97.52</v>
      </c>
      <c r="BS6" s="21">
        <f t="shared" si="8"/>
        <v>96.24</v>
      </c>
      <c r="BT6" s="21">
        <f t="shared" si="8"/>
        <v>92.55</v>
      </c>
      <c r="BU6" s="21">
        <f t="shared" si="8"/>
        <v>95.01</v>
      </c>
      <c r="BV6" s="21">
        <f t="shared" si="8"/>
        <v>113.83</v>
      </c>
      <c r="BW6" s="21">
        <f t="shared" si="8"/>
        <v>112.43</v>
      </c>
      <c r="BX6" s="21">
        <f t="shared" si="8"/>
        <v>110.92</v>
      </c>
      <c r="BY6" s="21">
        <f t="shared" si="8"/>
        <v>105.67</v>
      </c>
      <c r="BZ6" s="21">
        <f t="shared" si="8"/>
        <v>105.37</v>
      </c>
      <c r="CA6" s="20" t="str">
        <f>IF(CA7="","",IF(CA7="-","【-】","【"&amp;SUBSTITUTE(TEXT(CA7,"#,##0.00"),"-","△")&amp;"】"))</f>
        <v>【99.73】</v>
      </c>
      <c r="CB6" s="21">
        <f>IF(CB7="",NA(),CB7)</f>
        <v>93.81</v>
      </c>
      <c r="CC6" s="21">
        <f t="shared" ref="CC6:CK6" si="9">IF(CC7="",NA(),CC7)</f>
        <v>96.22</v>
      </c>
      <c r="CD6" s="21">
        <f t="shared" si="9"/>
        <v>97.16</v>
      </c>
      <c r="CE6" s="21">
        <f t="shared" si="9"/>
        <v>95.34</v>
      </c>
      <c r="CF6" s="21">
        <f t="shared" si="9"/>
        <v>93.63</v>
      </c>
      <c r="CG6" s="21">
        <f t="shared" si="9"/>
        <v>116.87</v>
      </c>
      <c r="CH6" s="21">
        <f t="shared" si="9"/>
        <v>118.55</v>
      </c>
      <c r="CI6" s="21">
        <f t="shared" si="9"/>
        <v>119.33</v>
      </c>
      <c r="CJ6" s="21">
        <f t="shared" si="9"/>
        <v>118.72</v>
      </c>
      <c r="CK6" s="21">
        <f t="shared" si="9"/>
        <v>120.5</v>
      </c>
      <c r="CL6" s="20" t="str">
        <f>IF(CL7="","",IF(CL7="-","【-】","【"&amp;SUBSTITUTE(TEXT(CL7,"#,##0.00"),"-","△")&amp;"】"))</f>
        <v>【134.98】</v>
      </c>
      <c r="CM6" s="21">
        <f>IF(CM7="",NA(),CM7)</f>
        <v>67.959999999999994</v>
      </c>
      <c r="CN6" s="21">
        <f t="shared" ref="CN6:CV6" si="10">IF(CN7="",NA(),CN7)</f>
        <v>68.17</v>
      </c>
      <c r="CO6" s="21">
        <f t="shared" si="10"/>
        <v>64.150000000000006</v>
      </c>
      <c r="CP6" s="21">
        <f t="shared" si="10"/>
        <v>63.16</v>
      </c>
      <c r="CQ6" s="21">
        <f t="shared" si="10"/>
        <v>65.209999999999994</v>
      </c>
      <c r="CR6" s="21">
        <f t="shared" si="10"/>
        <v>59.44</v>
      </c>
      <c r="CS6" s="21">
        <f t="shared" si="10"/>
        <v>57.38</v>
      </c>
      <c r="CT6" s="21">
        <f t="shared" si="10"/>
        <v>58.09</v>
      </c>
      <c r="CU6" s="21">
        <f t="shared" si="10"/>
        <v>58.16</v>
      </c>
      <c r="CV6" s="21">
        <f t="shared" si="10"/>
        <v>58.91</v>
      </c>
      <c r="CW6" s="20" t="str">
        <f>IF(CW7="","",IF(CW7="-","【-】","【"&amp;SUBSTITUTE(TEXT(CW7,"#,##0.00"),"-","△")&amp;"】"))</f>
        <v>【59.99】</v>
      </c>
      <c r="CX6" s="21">
        <f>IF(CX7="",NA(),CX7)</f>
        <v>99.94</v>
      </c>
      <c r="CY6" s="21">
        <f t="shared" ref="CY6:DG6" si="11">IF(CY7="",NA(),CY7)</f>
        <v>99.95</v>
      </c>
      <c r="CZ6" s="21">
        <f t="shared" si="11"/>
        <v>99.95</v>
      </c>
      <c r="DA6" s="21">
        <f t="shared" si="11"/>
        <v>99.95</v>
      </c>
      <c r="DB6" s="21">
        <f t="shared" si="11"/>
        <v>99.95</v>
      </c>
      <c r="DC6" s="21">
        <f t="shared" si="11"/>
        <v>98.9</v>
      </c>
      <c r="DD6" s="21">
        <f t="shared" si="11"/>
        <v>98.98</v>
      </c>
      <c r="DE6" s="21">
        <f t="shared" si="11"/>
        <v>99.01</v>
      </c>
      <c r="DF6" s="21">
        <f t="shared" si="11"/>
        <v>99.1</v>
      </c>
      <c r="DG6" s="21">
        <f t="shared" si="11"/>
        <v>99.16</v>
      </c>
      <c r="DH6" s="20" t="str">
        <f>IF(DH7="","",IF(DH7="-","【-】","【"&amp;SUBSTITUTE(TEXT(DH7,"#,##0.00"),"-","△")&amp;"】"))</f>
        <v>【95.72】</v>
      </c>
      <c r="DI6" s="21">
        <f>IF(DI7="",NA(),DI7)</f>
        <v>52.6</v>
      </c>
      <c r="DJ6" s="21">
        <f t="shared" ref="DJ6:DR6" si="12">IF(DJ7="",NA(),DJ7)</f>
        <v>53.8</v>
      </c>
      <c r="DK6" s="21">
        <f t="shared" si="12"/>
        <v>55.19</v>
      </c>
      <c r="DL6" s="21">
        <f t="shared" si="12"/>
        <v>56.32</v>
      </c>
      <c r="DM6" s="21">
        <f t="shared" si="12"/>
        <v>56.75</v>
      </c>
      <c r="DN6" s="21">
        <f t="shared" si="12"/>
        <v>45.79</v>
      </c>
      <c r="DO6" s="21">
        <f t="shared" si="12"/>
        <v>47.06</v>
      </c>
      <c r="DP6" s="21">
        <f t="shared" si="12"/>
        <v>48.25</v>
      </c>
      <c r="DQ6" s="21">
        <f t="shared" si="12"/>
        <v>49.35</v>
      </c>
      <c r="DR6" s="21">
        <f t="shared" si="12"/>
        <v>50.38</v>
      </c>
      <c r="DS6" s="20" t="str">
        <f>IF(DS7="","",IF(DS7="-","【-】","【"&amp;SUBSTITUTE(TEXT(DS7,"#,##0.00"),"-","△")&amp;"】"))</f>
        <v>【38.17】</v>
      </c>
      <c r="DT6" s="21">
        <f>IF(DT7="",NA(),DT7)</f>
        <v>5.69</v>
      </c>
      <c r="DU6" s="21">
        <f t="shared" ref="DU6:EC6" si="13">IF(DU7="",NA(),DU7)</f>
        <v>6.62</v>
      </c>
      <c r="DV6" s="21">
        <f t="shared" si="13"/>
        <v>7.45</v>
      </c>
      <c r="DW6" s="21">
        <f t="shared" si="13"/>
        <v>8.61</v>
      </c>
      <c r="DX6" s="21">
        <f t="shared" si="13"/>
        <v>11.35</v>
      </c>
      <c r="DY6" s="21">
        <f t="shared" si="13"/>
        <v>9</v>
      </c>
      <c r="DZ6" s="21">
        <f t="shared" si="13"/>
        <v>9.6300000000000008</v>
      </c>
      <c r="EA6" s="21">
        <f t="shared" si="13"/>
        <v>10.76</v>
      </c>
      <c r="EB6" s="21">
        <f t="shared" si="13"/>
        <v>12.06</v>
      </c>
      <c r="EC6" s="21">
        <f t="shared" si="13"/>
        <v>13.41</v>
      </c>
      <c r="ED6" s="20" t="str">
        <f>IF(ED7="","",IF(ED7="-","【-】","【"&amp;SUBSTITUTE(TEXT(ED7,"#,##0.00"),"-","△")&amp;"】"))</f>
        <v>【6.54】</v>
      </c>
      <c r="EE6" s="21">
        <f>IF(EE7="",NA(),EE7)</f>
        <v>0.23</v>
      </c>
      <c r="EF6" s="21">
        <f t="shared" ref="EF6:EN6" si="14">IF(EF7="",NA(),EF7)</f>
        <v>0.23</v>
      </c>
      <c r="EG6" s="21">
        <f t="shared" si="14"/>
        <v>0.33</v>
      </c>
      <c r="EH6" s="21">
        <f t="shared" si="14"/>
        <v>0.32</v>
      </c>
      <c r="EI6" s="21">
        <f t="shared" si="14"/>
        <v>0.42</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11002</v>
      </c>
      <c r="D7" s="23">
        <v>46</v>
      </c>
      <c r="E7" s="23">
        <v>17</v>
      </c>
      <c r="F7" s="23">
        <v>1</v>
      </c>
      <c r="G7" s="23">
        <v>0</v>
      </c>
      <c r="H7" s="23" t="s">
        <v>96</v>
      </c>
      <c r="I7" s="23" t="s">
        <v>97</v>
      </c>
      <c r="J7" s="23" t="s">
        <v>98</v>
      </c>
      <c r="K7" s="23" t="s">
        <v>99</v>
      </c>
      <c r="L7" s="23" t="s">
        <v>100</v>
      </c>
      <c r="M7" s="23" t="s">
        <v>101</v>
      </c>
      <c r="N7" s="24" t="s">
        <v>102</v>
      </c>
      <c r="O7" s="24">
        <v>57.36</v>
      </c>
      <c r="P7" s="24">
        <v>99.33</v>
      </c>
      <c r="Q7" s="24">
        <v>73.44</v>
      </c>
      <c r="R7" s="24">
        <v>1371</v>
      </c>
      <c r="S7" s="24">
        <v>1960668</v>
      </c>
      <c r="T7" s="24">
        <v>1121.26</v>
      </c>
      <c r="U7" s="24">
        <v>1748.63</v>
      </c>
      <c r="V7" s="24">
        <v>1945631</v>
      </c>
      <c r="W7" s="24">
        <v>245.42</v>
      </c>
      <c r="X7" s="24">
        <v>7927.76</v>
      </c>
      <c r="Y7" s="24">
        <v>107.95</v>
      </c>
      <c r="Z7" s="24">
        <v>107.02</v>
      </c>
      <c r="AA7" s="24">
        <v>105.3</v>
      </c>
      <c r="AB7" s="24">
        <v>102.4</v>
      </c>
      <c r="AC7" s="24">
        <v>105.6</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65.260000000000005</v>
      </c>
      <c r="AV7" s="24">
        <v>68.400000000000006</v>
      </c>
      <c r="AW7" s="24">
        <v>66.989999999999995</v>
      </c>
      <c r="AX7" s="24">
        <v>59.46</v>
      </c>
      <c r="AY7" s="24">
        <v>66.91</v>
      </c>
      <c r="AZ7" s="24">
        <v>64.94</v>
      </c>
      <c r="BA7" s="24">
        <v>70.08</v>
      </c>
      <c r="BB7" s="24">
        <v>72.92</v>
      </c>
      <c r="BC7" s="24">
        <v>71.39</v>
      </c>
      <c r="BD7" s="24">
        <v>74.09</v>
      </c>
      <c r="BE7" s="24">
        <v>71.39</v>
      </c>
      <c r="BF7" s="24">
        <v>442.23</v>
      </c>
      <c r="BG7" s="24">
        <v>434.2</v>
      </c>
      <c r="BH7" s="24">
        <v>446.92</v>
      </c>
      <c r="BI7" s="24">
        <v>494.65</v>
      </c>
      <c r="BJ7" s="24">
        <v>499.93</v>
      </c>
      <c r="BK7" s="24">
        <v>549.48</v>
      </c>
      <c r="BL7" s="24">
        <v>537.13</v>
      </c>
      <c r="BM7" s="24">
        <v>531.38</v>
      </c>
      <c r="BN7" s="24">
        <v>551.04</v>
      </c>
      <c r="BO7" s="24">
        <v>523.58000000000004</v>
      </c>
      <c r="BP7" s="24">
        <v>669.11</v>
      </c>
      <c r="BQ7" s="24">
        <v>100.01</v>
      </c>
      <c r="BR7" s="24">
        <v>97.52</v>
      </c>
      <c r="BS7" s="24">
        <v>96.24</v>
      </c>
      <c r="BT7" s="24">
        <v>92.55</v>
      </c>
      <c r="BU7" s="24">
        <v>95.01</v>
      </c>
      <c r="BV7" s="24">
        <v>113.83</v>
      </c>
      <c r="BW7" s="24">
        <v>112.43</v>
      </c>
      <c r="BX7" s="24">
        <v>110.92</v>
      </c>
      <c r="BY7" s="24">
        <v>105.67</v>
      </c>
      <c r="BZ7" s="24">
        <v>105.37</v>
      </c>
      <c r="CA7" s="24">
        <v>99.73</v>
      </c>
      <c r="CB7" s="24">
        <v>93.81</v>
      </c>
      <c r="CC7" s="24">
        <v>96.22</v>
      </c>
      <c r="CD7" s="24">
        <v>97.16</v>
      </c>
      <c r="CE7" s="24">
        <v>95.34</v>
      </c>
      <c r="CF7" s="24">
        <v>93.63</v>
      </c>
      <c r="CG7" s="24">
        <v>116.87</v>
      </c>
      <c r="CH7" s="24">
        <v>118.55</v>
      </c>
      <c r="CI7" s="24">
        <v>119.33</v>
      </c>
      <c r="CJ7" s="24">
        <v>118.72</v>
      </c>
      <c r="CK7" s="24">
        <v>120.5</v>
      </c>
      <c r="CL7" s="24">
        <v>134.97999999999999</v>
      </c>
      <c r="CM7" s="24">
        <v>67.959999999999994</v>
      </c>
      <c r="CN7" s="24">
        <v>68.17</v>
      </c>
      <c r="CO7" s="24">
        <v>64.150000000000006</v>
      </c>
      <c r="CP7" s="24">
        <v>63.16</v>
      </c>
      <c r="CQ7" s="24">
        <v>65.209999999999994</v>
      </c>
      <c r="CR7" s="24">
        <v>59.44</v>
      </c>
      <c r="CS7" s="24">
        <v>57.38</v>
      </c>
      <c r="CT7" s="24">
        <v>58.09</v>
      </c>
      <c r="CU7" s="24">
        <v>58.16</v>
      </c>
      <c r="CV7" s="24">
        <v>58.91</v>
      </c>
      <c r="CW7" s="24">
        <v>59.99</v>
      </c>
      <c r="CX7" s="24">
        <v>99.94</v>
      </c>
      <c r="CY7" s="24">
        <v>99.95</v>
      </c>
      <c r="CZ7" s="24">
        <v>99.95</v>
      </c>
      <c r="DA7" s="24">
        <v>99.95</v>
      </c>
      <c r="DB7" s="24">
        <v>99.95</v>
      </c>
      <c r="DC7" s="24">
        <v>98.9</v>
      </c>
      <c r="DD7" s="24">
        <v>98.98</v>
      </c>
      <c r="DE7" s="24">
        <v>99.01</v>
      </c>
      <c r="DF7" s="24">
        <v>99.1</v>
      </c>
      <c r="DG7" s="24">
        <v>99.16</v>
      </c>
      <c r="DH7" s="24">
        <v>95.72</v>
      </c>
      <c r="DI7" s="24">
        <v>52.6</v>
      </c>
      <c r="DJ7" s="24">
        <v>53.8</v>
      </c>
      <c r="DK7" s="24">
        <v>55.19</v>
      </c>
      <c r="DL7" s="24">
        <v>56.32</v>
      </c>
      <c r="DM7" s="24">
        <v>56.75</v>
      </c>
      <c r="DN7" s="24">
        <v>45.79</v>
      </c>
      <c r="DO7" s="24">
        <v>47.06</v>
      </c>
      <c r="DP7" s="24">
        <v>48.25</v>
      </c>
      <c r="DQ7" s="24">
        <v>49.35</v>
      </c>
      <c r="DR7" s="24">
        <v>50.38</v>
      </c>
      <c r="DS7" s="24">
        <v>38.17</v>
      </c>
      <c r="DT7" s="24">
        <v>5.69</v>
      </c>
      <c r="DU7" s="24">
        <v>6.62</v>
      </c>
      <c r="DV7" s="24">
        <v>7.45</v>
      </c>
      <c r="DW7" s="24">
        <v>8.61</v>
      </c>
      <c r="DX7" s="24">
        <v>11.35</v>
      </c>
      <c r="DY7" s="24">
        <v>9</v>
      </c>
      <c r="DZ7" s="24">
        <v>9.6300000000000008</v>
      </c>
      <c r="EA7" s="24">
        <v>10.76</v>
      </c>
      <c r="EB7" s="24">
        <v>12.06</v>
      </c>
      <c r="EC7" s="24">
        <v>13.41</v>
      </c>
      <c r="ED7" s="24">
        <v>6.54</v>
      </c>
      <c r="EE7" s="24">
        <v>0.23</v>
      </c>
      <c r="EF7" s="24">
        <v>0.23</v>
      </c>
      <c r="EG7" s="24">
        <v>0.33</v>
      </c>
      <c r="EH7" s="24">
        <v>0.32</v>
      </c>
      <c r="EI7" s="24">
        <v>0.42</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2023-01-24T00:48:46Z</cp:lastPrinted>
  <dcterms:created xsi:type="dcterms:W3CDTF">2023-01-12T23:25:38Z</dcterms:created>
  <dcterms:modified xsi:type="dcterms:W3CDTF">2023-01-24T00:48:47Z</dcterms:modified>
  <cp:category/>
</cp:coreProperties>
</file>