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gesui-sf01\04 経営管理部 内部文書\03 財務課 内部文書\02 経理係 内部文書\13庶務\11.決算統計\R3\07_経営分析\2.回答作成\"/>
    </mc:Choice>
  </mc:AlternateContent>
  <workbookProtection workbookAlgorithmName="SHA-512" workbookHashValue="/x7INWbxGeYX1AxEzibJk7JEDCdMvtHy5ngkQUNwhBzqf02uq+5wjOsW4Jd4hEj9mQ08qnZg4RSPNbPzi2g5lg==" workbookSaltValue="3fAOsGvCHYRtpF9/JBgBKA==" workbookSpinCount="100000" lockStructure="1"/>
  <bookViews>
    <workbookView xWindow="0" yWindow="0" windowWidth="15360" windowHeight="7635"/>
  </bookViews>
  <sheets>
    <sheet name="法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L85" i="4"/>
  <c r="K85" i="4"/>
  <c r="J85" i="4"/>
  <c r="I85" i="4"/>
  <c r="H85" i="4"/>
  <c r="G85" i="4"/>
  <c r="F85" i="4"/>
  <c r="E85" i="4"/>
  <c r="BB10" i="4"/>
  <c r="AT10" i="4"/>
  <c r="AL10" i="4"/>
  <c r="AD10" i="4"/>
  <c r="W10" i="4"/>
  <c r="P10" i="4"/>
  <c r="I10" i="4"/>
  <c r="B10" i="4"/>
  <c r="BB8" i="4"/>
  <c r="AT8" i="4"/>
  <c r="AL8" i="4"/>
  <c r="AD8" i="4"/>
  <c r="W8" i="4"/>
  <c r="P8" i="4"/>
  <c r="I8" i="4"/>
  <c r="B8" i="4"/>
  <c r="B6" i="4"/>
</calcChain>
</file>

<file path=xl/sharedStrings.xml><?xml version="1.0" encoding="utf-8"?>
<sst xmlns="http://schemas.openxmlformats.org/spreadsheetml/2006/main" count="236" uniqueCount="118">
  <si>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</si>
  <si>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</si>
  <si>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</si>
  <si>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</si>
  <si>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</si>
  <si>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</si>
  <si>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</si>
  <si>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</si>
  <si>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</si>
  <si>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</si>
  <si>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</si>
  <si>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</si>
  <si>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</si>
  <si>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</si>
  <si>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</si>
  <si>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</si>
  <si>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</si>
  <si>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</si>
  <si>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</si>
  <si>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</si>
  <si>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</si>
  <si>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</si>
  <si>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</si>
  <si>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</si>
  <si>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</si>
  <si>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</si>
  <si>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</si>
  <si>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</si>
  <si>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</si>
  <si>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</si>
  <si>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</si>
  <si>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</si>
  <si>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</si>
  <si>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</si>
  <si>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</si>
  <si>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</si>
  <si>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</si>
  <si>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</si>
  <si>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</si>
  <si>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</si>
  <si>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</si>
  <si>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</si>
  <si>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</si>
  <si>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</si>
  <si>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</si>
  <si>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</si>
  <si>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</si>
  <si>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</si>
  <si>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</si>
  <si>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</si>
  <si>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</si>
  <si>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</si>
  <si>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</si>
  <si>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</si>
  <si>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</si>
  <si>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</si>
  <si>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</si>
  <si>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</si>
  <si>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</si>
  <si>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</si>
  <si>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</si>
  <si>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</si>
  <si>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</si>
  <si>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</si>
  <si>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</si>
  <si>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</si>
  <si>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</si>
  <si>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</si>
  <si>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</si>
  <si>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</si>
  <si>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</si>
  <si>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</si>
  <si>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</si>
  <si>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</si>
  <si>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</si>
  <si>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</si>
  <si>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</si>
  <si>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</si>
  <si>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</si>
  <si>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</si>
  <si>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</si>
  <si>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</si>
  <si>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</si>
  <si>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</si>
  <si>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</si>
  <si>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</si>
  <si>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</si>
  <si>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</si>
  <si>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</si>
  <si>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</si>
  <si>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</si>
  <si>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</si>
  <si>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</si>
  <si>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</si>
  <si>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</si>
  <si>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</si>
  <si>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北海道　札幌市</t>
  </si>
  <si>
    <t>法適用</t>
  </si>
  <si>
    <t>下水道事業</t>
  </si>
  <si>
    <t>特定環境保全公共下水道</t>
  </si>
  <si>
    <t>D2</t>
  </si>
  <si>
    <t>非設置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</si>
  <si>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</si>
  <si>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</si>
  <si>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</si>
  <si>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</si>
  <si>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</si>
  <si>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</si>
  <si>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</si>
  <si>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</si>
  <si>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</si>
  <si>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</si>
  <si>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</si>
  <si>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</si>
  <si>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</si>
  <si>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本市では、特定環境保全公共下水道事業についても、公共下水道と同じ下水道使用料を採用しており、特定環境保全公共下水道事業のみでは、経営の健全性・効率性を判断することはできない。
公共下水道も含んだ本市の下水道事業全体では、経営の健全性・効率性はおおむね良好な状態を維持できている。</t>
    <phoneticPr fontId="4"/>
  </si>
  <si>
    <t>本市の下水道事業に占める特定環境保全公共下水道事業の割合は、人口比で0.5％、面積比で1.0％と公共下水道事業に比べて極めて少なく、特定環境保全公共事業のみで経営の効率性・健全性を判断することはできない。
また、老朽化した管路はないが、本市の下水道事業全体では、今後、施設の老朽化が進んでいくことから、施設の更新費用等が増大し、経営の効率性・健全性を悪化させるおそれがある。
このため、令和３年度～７年度の事業計画と財政計画を定めた「札幌市下水道事業中期経営プラン2025」に基づき、事業を計画的に進めるとともに、安定した経営に努めていく。</t>
    <phoneticPr fontId="4"/>
  </si>
  <si>
    <t>特定環境保全公共下水道事業は、平成３年度に事業を開始しているため、標準耐用年数を超えている管路はない。
しかし、公共下水道を含む本市の下水道事業全体では、今後、下水道施設の老朽化が進んでいく見込みであることから、可能な限り延命化を図りながら、下水道施設の更新を進めていく必要がある。</t>
    <rPh sb="135" eb="137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</si>
</sst>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 formatCode="#,##0.00;&quot;△&quot;#,##0.00;&quot;-&quot;">
                  <c:v>0.22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F5-4ECB-8353-7A4225327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0.09</c:v>
                </c:pt>
                <c:pt idx="1">
                  <c:v>0.13</c:v>
                </c:pt>
                <c:pt idx="2">
                  <c:v>0.36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F5-4ECB-8353-7A4225327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3E-464F-94F9-8FF906A5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43.36</c:v>
                </c:pt>
                <c:pt idx="1">
                  <c:v>42.56</c:v>
                </c:pt>
                <c:pt idx="2">
                  <c:v>42.47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13E-464F-94F9-8FF906A57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90.89</c:v>
                </c:pt>
                <c:pt idx="1">
                  <c:v>92.45</c:v>
                </c:pt>
                <c:pt idx="2">
                  <c:v>94.59</c:v>
                </c:pt>
                <c:pt idx="3">
                  <c:v>94.76</c:v>
                </c:pt>
                <c:pt idx="4">
                  <c:v>95.14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9-4C79-8EA7-591FA3EB7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83.06</c:v>
                </c:pt>
                <c:pt idx="1">
                  <c:v>83.32</c:v>
                </c:pt>
                <c:pt idx="2">
                  <c:v>83.75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9-4C79-8EA7-591FA3EB7C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37.03</c:v>
                </c:pt>
                <c:pt idx="1">
                  <c:v>37.97</c:v>
                </c:pt>
                <c:pt idx="2">
                  <c:v>38.24</c:v>
                </c:pt>
                <c:pt idx="3">
                  <c:v>37.18</c:v>
                </c:pt>
                <c:pt idx="4">
                  <c:v>38.799999999999997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37-4EA6-ACBD-3E472DF85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102.13</c:v>
                </c:pt>
                <c:pt idx="1">
                  <c:v>101.72</c:v>
                </c:pt>
                <c:pt idx="2">
                  <c:v>102.73</c:v>
                </c:pt>
                <c:pt idx="3">
                  <c:v>105.78</c:v>
                </c:pt>
                <c:pt idx="4">
                  <c:v>106.09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937-4EA6-ACBD-3E472DF851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37.61</c:v>
                </c:pt>
                <c:pt idx="1">
                  <c:v>39.25</c:v>
                </c:pt>
                <c:pt idx="2">
                  <c:v>40.76</c:v>
                </c:pt>
                <c:pt idx="3">
                  <c:v>42.49</c:v>
                </c:pt>
                <c:pt idx="4">
                  <c:v>44.15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B4C-4CF4-900B-06B497033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23.93</c:v>
                </c:pt>
                <c:pt idx="1">
                  <c:v>24.68</c:v>
                </c:pt>
                <c:pt idx="2">
                  <c:v>24.68</c:v>
                </c:pt>
                <c:pt idx="3">
                  <c:v>21.36</c:v>
                </c:pt>
                <c:pt idx="4">
                  <c:v>22.79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B4C-4CF4-900B-06B497033C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17D-42F6-879A-90E695261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 formatCode="#,##0.00;&quot;△&quot;#,##0.00">
                  <c:v>0</c:v>
                </c:pt>
                <c:pt idx="1">
                  <c:v>0.01</c:v>
                </c:pt>
                <c:pt idx="2">
                  <c:v>8.6199999999999992</c:v>
                </c:pt>
                <c:pt idx="3">
                  <c:v>0.01</c:v>
                </c:pt>
                <c:pt idx="4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17D-42F6-879A-90E695261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#,##0.00;"△"#,##0.00;"-"</c:formatCode>
                <c:ptCount val="5"/>
                <c:pt idx="0">
                  <c:v>333.12</c:v>
                </c:pt>
                <c:pt idx="1">
                  <c:v>308.45999999999998</c:v>
                </c:pt>
                <c:pt idx="2">
                  <c:v>321.95999999999998</c:v>
                </c:pt>
                <c:pt idx="3">
                  <c:v>348.05</c:v>
                </c:pt>
                <c:pt idx="4">
                  <c:v>321.02999999999997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E1-4A7B-86C8-AA08616D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109.51</c:v>
                </c:pt>
                <c:pt idx="1">
                  <c:v>112.88</c:v>
                </c:pt>
                <c:pt idx="2">
                  <c:v>94.97</c:v>
                </c:pt>
                <c:pt idx="3">
                  <c:v>63.96</c:v>
                </c:pt>
                <c:pt idx="4">
                  <c:v>69.42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6E1-4A7B-86C8-AA08616D2F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34.9</c:v>
                </c:pt>
                <c:pt idx="1">
                  <c:v>34.68</c:v>
                </c:pt>
                <c:pt idx="2">
                  <c:v>21.14</c:v>
                </c:pt>
                <c:pt idx="3">
                  <c:v>14.16</c:v>
                </c:pt>
                <c:pt idx="4">
                  <c:v>9.75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3DC-4C8E-B76C-4FA875AD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47.44</c:v>
                </c:pt>
                <c:pt idx="1">
                  <c:v>49.18</c:v>
                </c:pt>
                <c:pt idx="2">
                  <c:v>47.72</c:v>
                </c:pt>
                <c:pt idx="3">
                  <c:v>44.24</c:v>
                </c:pt>
                <c:pt idx="4">
                  <c:v>43.07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DC-4C8E-B76C-4FA875ADEB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5476.46</c:v>
                </c:pt>
                <c:pt idx="1">
                  <c:v>4748.1499999999996</c:v>
                </c:pt>
                <c:pt idx="2">
                  <c:v>4601.41</c:v>
                </c:pt>
                <c:pt idx="3">
                  <c:v>4586.49</c:v>
                </c:pt>
                <c:pt idx="4">
                  <c:v>3929.39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F94-49A1-8E26-E489E9F1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1243.71</c:v>
                </c:pt>
                <c:pt idx="1">
                  <c:v>1194.1500000000001</c:v>
                </c:pt>
                <c:pt idx="2">
                  <c:v>1206.79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94-49A1-8E26-E489E9F1B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21.72</c:v>
                </c:pt>
                <c:pt idx="1">
                  <c:v>23.05</c:v>
                </c:pt>
                <c:pt idx="2">
                  <c:v>22.03</c:v>
                </c:pt>
                <c:pt idx="3">
                  <c:v>20.87</c:v>
                </c:pt>
                <c:pt idx="4">
                  <c:v>22.13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5E-48E7-9915-F3847041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74.3</c:v>
                </c:pt>
                <c:pt idx="1">
                  <c:v>72.260000000000005</c:v>
                </c:pt>
                <c:pt idx="2">
                  <c:v>71.84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F5E-48E7-9915-F384704115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448.37</c:v>
                </c:pt>
                <c:pt idx="1">
                  <c:v>422.62</c:v>
                </c:pt>
                <c:pt idx="2">
                  <c:v>439.02</c:v>
                </c:pt>
                <c:pt idx="3">
                  <c:v>439.43</c:v>
                </c:pt>
                <c:pt idx="4">
                  <c:v>417.75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9B-43EE-801E-4C0A3788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221.81</c:v>
                </c:pt>
                <c:pt idx="1">
                  <c:v>230.02</c:v>
                </c:pt>
                <c:pt idx="2">
                  <c:v>228.47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39B-43EE-801E-4C0A378878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【105.35】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【63.89】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【44.07】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【25.87】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N4" zoomScaleNormal="100" workbookViewId="0">
      <selection activeCell="BL64" sqref="BL64:BZ65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北海道　札幌市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7" t="s">
        <v>1</v>
      </c>
      <c r="C7" s="47"/>
      <c r="D7" s="47"/>
      <c r="E7" s="47"/>
      <c r="F7" s="47"/>
      <c r="G7" s="47"/>
      <c r="H7" s="47"/>
      <c r="I7" s="47" t="s">
        <v>2</v>
      </c>
      <c r="J7" s="47"/>
      <c r="K7" s="47"/>
      <c r="L7" s="47"/>
      <c r="M7" s="47"/>
      <c r="N7" s="47"/>
      <c r="O7" s="47"/>
      <c r="P7" s="47" t="s">
        <v>3</v>
      </c>
      <c r="Q7" s="47"/>
      <c r="R7" s="47"/>
      <c r="S7" s="47"/>
      <c r="T7" s="47"/>
      <c r="U7" s="47"/>
      <c r="V7" s="47"/>
      <c r="W7" s="47" t="s">
        <v>4</v>
      </c>
      <c r="X7" s="47"/>
      <c r="Y7" s="47"/>
      <c r="Z7" s="47"/>
      <c r="AA7" s="47"/>
      <c r="AB7" s="47"/>
      <c r="AC7" s="47"/>
      <c r="AD7" s="47" t="s">
        <v>5</v>
      </c>
      <c r="AE7" s="47"/>
      <c r="AF7" s="47"/>
      <c r="AG7" s="47"/>
      <c r="AH7" s="47"/>
      <c r="AI7" s="47"/>
      <c r="AJ7" s="47"/>
      <c r="AK7" s="3"/>
      <c r="AL7" s="47" t="s">
        <v>6</v>
      </c>
      <c r="AM7" s="47"/>
      <c r="AN7" s="47"/>
      <c r="AO7" s="47"/>
      <c r="AP7" s="47"/>
      <c r="AQ7" s="47"/>
      <c r="AR7" s="47"/>
      <c r="AS7" s="47"/>
      <c r="AT7" s="47" t="s">
        <v>7</v>
      </c>
      <c r="AU7" s="47"/>
      <c r="AV7" s="47"/>
      <c r="AW7" s="47"/>
      <c r="AX7" s="47"/>
      <c r="AY7" s="47"/>
      <c r="AZ7" s="47"/>
      <c r="BA7" s="47"/>
      <c r="BB7" s="47" t="s">
        <v>8</v>
      </c>
      <c r="BC7" s="47"/>
      <c r="BD7" s="47"/>
      <c r="BE7" s="47"/>
      <c r="BF7" s="47"/>
      <c r="BG7" s="47"/>
      <c r="BH7" s="47"/>
      <c r="BI7" s="47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特定環境保全公共下水道</v>
      </c>
      <c r="Q8" s="65"/>
      <c r="R8" s="65"/>
      <c r="S8" s="65"/>
      <c r="T8" s="65"/>
      <c r="U8" s="65"/>
      <c r="V8" s="65"/>
      <c r="W8" s="65" t="str">
        <f>データ!L6</f>
        <v>D2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6">
        <f>データ!S6</f>
        <v>1960668</v>
      </c>
      <c r="AM8" s="46"/>
      <c r="AN8" s="46"/>
      <c r="AO8" s="46"/>
      <c r="AP8" s="46"/>
      <c r="AQ8" s="46"/>
      <c r="AR8" s="46"/>
      <c r="AS8" s="46"/>
      <c r="AT8" s="45">
        <f>データ!T6</f>
        <v>1121.26</v>
      </c>
      <c r="AU8" s="45"/>
      <c r="AV8" s="45"/>
      <c r="AW8" s="45"/>
      <c r="AX8" s="45"/>
      <c r="AY8" s="45"/>
      <c r="AZ8" s="45"/>
      <c r="BA8" s="45"/>
      <c r="BB8" s="45">
        <f>データ!U6</f>
        <v>1748.63</v>
      </c>
      <c r="BC8" s="45"/>
      <c r="BD8" s="45"/>
      <c r="BE8" s="45"/>
      <c r="BF8" s="45"/>
      <c r="BG8" s="45"/>
      <c r="BH8" s="45"/>
      <c r="BI8" s="45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47" t="s">
        <v>12</v>
      </c>
      <c r="C9" s="47"/>
      <c r="D9" s="47"/>
      <c r="E9" s="47"/>
      <c r="F9" s="47"/>
      <c r="G9" s="47"/>
      <c r="H9" s="47"/>
      <c r="I9" s="47" t="s">
        <v>13</v>
      </c>
      <c r="J9" s="47"/>
      <c r="K9" s="47"/>
      <c r="L9" s="47"/>
      <c r="M9" s="47"/>
      <c r="N9" s="47"/>
      <c r="O9" s="47"/>
      <c r="P9" s="47" t="s">
        <v>14</v>
      </c>
      <c r="Q9" s="47"/>
      <c r="R9" s="47"/>
      <c r="S9" s="47"/>
      <c r="T9" s="47"/>
      <c r="U9" s="47"/>
      <c r="V9" s="47"/>
      <c r="W9" s="47" t="s">
        <v>15</v>
      </c>
      <c r="X9" s="47"/>
      <c r="Y9" s="47"/>
      <c r="Z9" s="47"/>
      <c r="AA9" s="47"/>
      <c r="AB9" s="47"/>
      <c r="AC9" s="47"/>
      <c r="AD9" s="47" t="s">
        <v>16</v>
      </c>
      <c r="AE9" s="47"/>
      <c r="AF9" s="47"/>
      <c r="AG9" s="47"/>
      <c r="AH9" s="47"/>
      <c r="AI9" s="47"/>
      <c r="AJ9" s="47"/>
      <c r="AK9" s="3"/>
      <c r="AL9" s="47" t="s">
        <v>17</v>
      </c>
      <c r="AM9" s="47"/>
      <c r="AN9" s="47"/>
      <c r="AO9" s="47"/>
      <c r="AP9" s="47"/>
      <c r="AQ9" s="47"/>
      <c r="AR9" s="47"/>
      <c r="AS9" s="47"/>
      <c r="AT9" s="47" t="s">
        <v>18</v>
      </c>
      <c r="AU9" s="47"/>
      <c r="AV9" s="47"/>
      <c r="AW9" s="47"/>
      <c r="AX9" s="47"/>
      <c r="AY9" s="47"/>
      <c r="AZ9" s="47"/>
      <c r="BA9" s="47"/>
      <c r="BB9" s="47" t="s">
        <v>19</v>
      </c>
      <c r="BC9" s="47"/>
      <c r="BD9" s="47"/>
      <c r="BE9" s="47"/>
      <c r="BF9" s="47"/>
      <c r="BG9" s="47"/>
      <c r="BH9" s="47"/>
      <c r="BI9" s="47"/>
      <c r="BJ9" s="3"/>
      <c r="BK9" s="3"/>
      <c r="BL9" s="48" t="s">
        <v>20</v>
      </c>
      <c r="BM9" s="49"/>
      <c r="BN9" s="50" t="s">
        <v>21</v>
      </c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1"/>
    </row>
    <row r="10" spans="1:78" ht="18.75" customHeight="1" x14ac:dyDescent="0.15">
      <c r="A10" s="2"/>
      <c r="B10" s="45" t="str">
        <f>データ!N6</f>
        <v>-</v>
      </c>
      <c r="C10" s="45"/>
      <c r="D10" s="45"/>
      <c r="E10" s="45"/>
      <c r="F10" s="45"/>
      <c r="G10" s="45"/>
      <c r="H10" s="45"/>
      <c r="I10" s="45">
        <f>データ!O6</f>
        <v>63.32</v>
      </c>
      <c r="J10" s="45"/>
      <c r="K10" s="45"/>
      <c r="L10" s="45"/>
      <c r="M10" s="45"/>
      <c r="N10" s="45"/>
      <c r="O10" s="45"/>
      <c r="P10" s="45">
        <f>データ!P6</f>
        <v>0.51</v>
      </c>
      <c r="Q10" s="45"/>
      <c r="R10" s="45"/>
      <c r="S10" s="45"/>
      <c r="T10" s="45"/>
      <c r="U10" s="45"/>
      <c r="V10" s="45"/>
      <c r="W10" s="45">
        <f>データ!Q6</f>
        <v>100</v>
      </c>
      <c r="X10" s="45"/>
      <c r="Y10" s="45"/>
      <c r="Z10" s="45"/>
      <c r="AA10" s="45"/>
      <c r="AB10" s="45"/>
      <c r="AC10" s="45"/>
      <c r="AD10" s="46">
        <f>データ!R6</f>
        <v>1371</v>
      </c>
      <c r="AE10" s="46"/>
      <c r="AF10" s="46"/>
      <c r="AG10" s="46"/>
      <c r="AH10" s="46"/>
      <c r="AI10" s="46"/>
      <c r="AJ10" s="46"/>
      <c r="AK10" s="2"/>
      <c r="AL10" s="46">
        <f>データ!V6</f>
        <v>10069</v>
      </c>
      <c r="AM10" s="46"/>
      <c r="AN10" s="46"/>
      <c r="AO10" s="46"/>
      <c r="AP10" s="46"/>
      <c r="AQ10" s="46"/>
      <c r="AR10" s="46"/>
      <c r="AS10" s="46"/>
      <c r="AT10" s="45">
        <f>データ!W6</f>
        <v>2.54</v>
      </c>
      <c r="AU10" s="45"/>
      <c r="AV10" s="45"/>
      <c r="AW10" s="45"/>
      <c r="AX10" s="45"/>
      <c r="AY10" s="45"/>
      <c r="AZ10" s="45"/>
      <c r="BA10" s="45"/>
      <c r="BB10" s="45">
        <f>データ!X6</f>
        <v>3964.17</v>
      </c>
      <c r="BC10" s="45"/>
      <c r="BD10" s="45"/>
      <c r="BE10" s="45"/>
      <c r="BF10" s="45"/>
      <c r="BG10" s="45"/>
      <c r="BH10" s="45"/>
      <c r="BI10" s="45"/>
      <c r="BJ10" s="2"/>
      <c r="BK10" s="2"/>
      <c r="BL10" s="52" t="s">
        <v>22</v>
      </c>
      <c r="BM10" s="53"/>
      <c r="BN10" s="54" t="s">
        <v>23</v>
      </c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116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【105.35】</v>
      </c>
      <c r="F85" s="12" t="str">
        <f>データ!AT6</f>
        <v>【63.89】</v>
      </c>
      <c r="G85" s="12" t="str">
        <f>データ!BE6</f>
        <v>【44.07】</v>
      </c>
      <c r="H85" s="12" t="str">
        <f>データ!BP6</f>
        <v>【1,201.79】</v>
      </c>
      <c r="I85" s="12" t="str">
        <f>データ!CA6</f>
        <v>【75.31】</v>
      </c>
      <c r="J85" s="12" t="str">
        <f>データ!CL6</f>
        <v>【216.39】</v>
      </c>
      <c r="K85" s="12" t="str">
        <f>データ!CW6</f>
        <v>【42.57】</v>
      </c>
      <c r="L85" s="12" t="str">
        <f>データ!DH6</f>
        <v>【85.24】</v>
      </c>
      <c r="M85" s="12" t="str">
        <f>データ!DS6</f>
        <v>【25.87】</v>
      </c>
      <c r="N85" s="12" t="str">
        <f>データ!ED6</f>
        <v>【0.01】</v>
      </c>
      <c r="O85" s="12" t="str">
        <f>データ!EO6</f>
        <v>【0.15】</v>
      </c>
    </row>
  </sheetData>
  <sheetProtection algorithmName="SHA-512" hashValue="5A7XmHrv6Vt8MUIUrLLOEs9w+9uf8GYzlH4qZHI74GQoWbOSB5swM7R54rhCyQG/rVmDj5FrkOIgWajg41QJoA==" saltValue="m6K6v7H8ntRHFHtJS0wIHw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I9:O9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2021</v>
      </c>
      <c r="C6" s="19">
        <f t="shared" ref="C6:X6" si="3">C7</f>
        <v>11002</v>
      </c>
      <c r="D6" s="19">
        <f t="shared" si="3"/>
        <v>46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北海道　札幌市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>
        <f t="shared" si="3"/>
        <v>63.32</v>
      </c>
      <c r="P6" s="20">
        <f t="shared" si="3"/>
        <v>0.51</v>
      </c>
      <c r="Q6" s="20">
        <f t="shared" si="3"/>
        <v>100</v>
      </c>
      <c r="R6" s="20">
        <f t="shared" si="3"/>
        <v>1371</v>
      </c>
      <c r="S6" s="20">
        <f t="shared" si="3"/>
        <v>1960668</v>
      </c>
      <c r="T6" s="20">
        <f t="shared" si="3"/>
        <v>1121.26</v>
      </c>
      <c r="U6" s="20">
        <f t="shared" si="3"/>
        <v>1748.63</v>
      </c>
      <c r="V6" s="20">
        <f t="shared" si="3"/>
        <v>10069</v>
      </c>
      <c r="W6" s="20">
        <f t="shared" si="3"/>
        <v>2.54</v>
      </c>
      <c r="X6" s="20">
        <f t="shared" si="3"/>
        <v>3964.17</v>
      </c>
      <c r="Y6" s="21">
        <f>IF(Y7="",NA(),Y7)</f>
        <v>37.03</v>
      </c>
      <c r="Z6" s="21">
        <f t="shared" ref="Z6:AH6" si="4">IF(Z7="",NA(),Z7)</f>
        <v>37.97</v>
      </c>
      <c r="AA6" s="21">
        <f t="shared" si="4"/>
        <v>38.24</v>
      </c>
      <c r="AB6" s="21">
        <f t="shared" si="4"/>
        <v>37.18</v>
      </c>
      <c r="AC6" s="21">
        <f t="shared" si="4"/>
        <v>38.799999999999997</v>
      </c>
      <c r="AD6" s="21">
        <f t="shared" si="4"/>
        <v>102.13</v>
      </c>
      <c r="AE6" s="21">
        <f t="shared" si="4"/>
        <v>101.72</v>
      </c>
      <c r="AF6" s="21">
        <f t="shared" si="4"/>
        <v>102.73</v>
      </c>
      <c r="AG6" s="21">
        <f t="shared" si="4"/>
        <v>105.78</v>
      </c>
      <c r="AH6" s="21">
        <f t="shared" si="4"/>
        <v>106.09</v>
      </c>
      <c r="AI6" s="20" t="str">
        <f>IF(AI7="","",IF(AI7="-","【-】","【"&amp;SUBSTITUTE(TEXT(AI7,"#,##0.00"),"-","△")&amp;"】"))</f>
        <v>【105.35】</v>
      </c>
      <c r="AJ6" s="21">
        <f>IF(AJ7="",NA(),AJ7)</f>
        <v>333.12</v>
      </c>
      <c r="AK6" s="21">
        <f t="shared" ref="AK6:AS6" si="5">IF(AK7="",NA(),AK7)</f>
        <v>308.45999999999998</v>
      </c>
      <c r="AL6" s="21">
        <f t="shared" si="5"/>
        <v>321.95999999999998</v>
      </c>
      <c r="AM6" s="21">
        <f t="shared" si="5"/>
        <v>348.05</v>
      </c>
      <c r="AN6" s="21">
        <f t="shared" si="5"/>
        <v>321.02999999999997</v>
      </c>
      <c r="AO6" s="21">
        <f t="shared" si="5"/>
        <v>109.51</v>
      </c>
      <c r="AP6" s="21">
        <f t="shared" si="5"/>
        <v>112.88</v>
      </c>
      <c r="AQ6" s="21">
        <f t="shared" si="5"/>
        <v>94.97</v>
      </c>
      <c r="AR6" s="21">
        <f t="shared" si="5"/>
        <v>63.96</v>
      </c>
      <c r="AS6" s="21">
        <f t="shared" si="5"/>
        <v>69.42</v>
      </c>
      <c r="AT6" s="20" t="str">
        <f>IF(AT7="","",IF(AT7="-","【-】","【"&amp;SUBSTITUTE(TEXT(AT7,"#,##0.00"),"-","△")&amp;"】"))</f>
        <v>【63.89】</v>
      </c>
      <c r="AU6" s="21">
        <f>IF(AU7="",NA(),AU7)</f>
        <v>34.9</v>
      </c>
      <c r="AV6" s="21">
        <f t="shared" ref="AV6:BD6" si="6">IF(AV7="",NA(),AV7)</f>
        <v>34.68</v>
      </c>
      <c r="AW6" s="21">
        <f t="shared" si="6"/>
        <v>21.14</v>
      </c>
      <c r="AX6" s="21">
        <f t="shared" si="6"/>
        <v>14.16</v>
      </c>
      <c r="AY6" s="21">
        <f t="shared" si="6"/>
        <v>9.75</v>
      </c>
      <c r="AZ6" s="21">
        <f t="shared" si="6"/>
        <v>47.44</v>
      </c>
      <c r="BA6" s="21">
        <f t="shared" si="6"/>
        <v>49.18</v>
      </c>
      <c r="BB6" s="21">
        <f t="shared" si="6"/>
        <v>47.72</v>
      </c>
      <c r="BC6" s="21">
        <f t="shared" si="6"/>
        <v>44.24</v>
      </c>
      <c r="BD6" s="21">
        <f t="shared" si="6"/>
        <v>43.07</v>
      </c>
      <c r="BE6" s="20" t="str">
        <f>IF(BE7="","",IF(BE7="-","【-】","【"&amp;SUBSTITUTE(TEXT(BE7,"#,##0.00"),"-","△")&amp;"】"))</f>
        <v>【44.07】</v>
      </c>
      <c r="BF6" s="21">
        <f>IF(BF7="",NA(),BF7)</f>
        <v>5476.46</v>
      </c>
      <c r="BG6" s="21">
        <f t="shared" ref="BG6:BO6" si="7">IF(BG7="",NA(),BG7)</f>
        <v>4748.1499999999996</v>
      </c>
      <c r="BH6" s="21">
        <f t="shared" si="7"/>
        <v>4601.41</v>
      </c>
      <c r="BI6" s="21">
        <f t="shared" si="7"/>
        <v>4586.49</v>
      </c>
      <c r="BJ6" s="21">
        <f t="shared" si="7"/>
        <v>3929.39</v>
      </c>
      <c r="BK6" s="21">
        <f t="shared" si="7"/>
        <v>1243.71</v>
      </c>
      <c r="BL6" s="21">
        <f t="shared" si="7"/>
        <v>1194.1500000000001</v>
      </c>
      <c r="BM6" s="21">
        <f t="shared" si="7"/>
        <v>1206.79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21.72</v>
      </c>
      <c r="BR6" s="21">
        <f t="shared" ref="BR6:BZ6" si="8">IF(BR7="",NA(),BR7)</f>
        <v>23.05</v>
      </c>
      <c r="BS6" s="21">
        <f t="shared" si="8"/>
        <v>22.03</v>
      </c>
      <c r="BT6" s="21">
        <f t="shared" si="8"/>
        <v>20.87</v>
      </c>
      <c r="BU6" s="21">
        <f t="shared" si="8"/>
        <v>22.13</v>
      </c>
      <c r="BV6" s="21">
        <f t="shared" si="8"/>
        <v>74.3</v>
      </c>
      <c r="BW6" s="21">
        <f t="shared" si="8"/>
        <v>72.260000000000005</v>
      </c>
      <c r="BX6" s="21">
        <f t="shared" si="8"/>
        <v>71.84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448.37</v>
      </c>
      <c r="CC6" s="21">
        <f t="shared" ref="CC6:CK6" si="9">IF(CC7="",NA(),CC7)</f>
        <v>422.62</v>
      </c>
      <c r="CD6" s="21">
        <f t="shared" si="9"/>
        <v>439.02</v>
      </c>
      <c r="CE6" s="21">
        <f t="shared" si="9"/>
        <v>439.43</v>
      </c>
      <c r="CF6" s="21">
        <f t="shared" si="9"/>
        <v>417.75</v>
      </c>
      <c r="CG6" s="21">
        <f t="shared" si="9"/>
        <v>221.81</v>
      </c>
      <c r="CH6" s="21">
        <f t="shared" si="9"/>
        <v>230.02</v>
      </c>
      <c r="CI6" s="21">
        <f t="shared" si="9"/>
        <v>228.47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 t="str">
        <f>IF(CM7="",NA(),CM7)</f>
        <v>-</v>
      </c>
      <c r="CN6" s="21" t="str">
        <f t="shared" ref="CN6:CV6" si="10">IF(CN7="",NA(),CN7)</f>
        <v>-</v>
      </c>
      <c r="CO6" s="21" t="str">
        <f t="shared" si="10"/>
        <v>-</v>
      </c>
      <c r="CP6" s="21" t="str">
        <f t="shared" si="10"/>
        <v>-</v>
      </c>
      <c r="CQ6" s="21" t="str">
        <f t="shared" si="10"/>
        <v>-</v>
      </c>
      <c r="CR6" s="21">
        <f t="shared" si="10"/>
        <v>43.36</v>
      </c>
      <c r="CS6" s="21">
        <f t="shared" si="10"/>
        <v>42.56</v>
      </c>
      <c r="CT6" s="21">
        <f t="shared" si="10"/>
        <v>42.47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90.89</v>
      </c>
      <c r="CY6" s="21">
        <f t="shared" ref="CY6:DG6" si="11">IF(CY7="",NA(),CY7)</f>
        <v>92.45</v>
      </c>
      <c r="CZ6" s="21">
        <f t="shared" si="11"/>
        <v>94.59</v>
      </c>
      <c r="DA6" s="21">
        <f t="shared" si="11"/>
        <v>94.76</v>
      </c>
      <c r="DB6" s="21">
        <f t="shared" si="11"/>
        <v>95.14</v>
      </c>
      <c r="DC6" s="21">
        <f t="shared" si="11"/>
        <v>83.06</v>
      </c>
      <c r="DD6" s="21">
        <f t="shared" si="11"/>
        <v>83.32</v>
      </c>
      <c r="DE6" s="21">
        <f t="shared" si="11"/>
        <v>83.75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1">
        <f>IF(DI7="",NA(),DI7)</f>
        <v>37.61</v>
      </c>
      <c r="DJ6" s="21">
        <f t="shared" ref="DJ6:DR6" si="12">IF(DJ7="",NA(),DJ7)</f>
        <v>39.25</v>
      </c>
      <c r="DK6" s="21">
        <f t="shared" si="12"/>
        <v>40.76</v>
      </c>
      <c r="DL6" s="21">
        <f t="shared" si="12"/>
        <v>42.49</v>
      </c>
      <c r="DM6" s="21">
        <f t="shared" si="12"/>
        <v>44.15</v>
      </c>
      <c r="DN6" s="21">
        <f t="shared" si="12"/>
        <v>23.93</v>
      </c>
      <c r="DO6" s="21">
        <f t="shared" si="12"/>
        <v>24.68</v>
      </c>
      <c r="DP6" s="21">
        <f t="shared" si="12"/>
        <v>24.68</v>
      </c>
      <c r="DQ6" s="21">
        <f t="shared" si="12"/>
        <v>21.36</v>
      </c>
      <c r="DR6" s="21">
        <f t="shared" si="12"/>
        <v>22.79</v>
      </c>
      <c r="DS6" s="20" t="str">
        <f>IF(DS7="","",IF(DS7="-","【-】","【"&amp;SUBSTITUTE(TEXT(DS7,"#,##0.00"),"-","△")&amp;"】"))</f>
        <v>【25.87】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0">
        <f t="shared" si="13"/>
        <v>0</v>
      </c>
      <c r="DZ6" s="21">
        <f t="shared" si="13"/>
        <v>0.01</v>
      </c>
      <c r="EA6" s="21">
        <f t="shared" si="13"/>
        <v>8.6199999999999992</v>
      </c>
      <c r="EB6" s="21">
        <f t="shared" si="13"/>
        <v>0.01</v>
      </c>
      <c r="EC6" s="21">
        <f t="shared" si="13"/>
        <v>0.01</v>
      </c>
      <c r="ED6" s="20" t="str">
        <f>IF(ED7="","",IF(ED7="-","【-】","【"&amp;SUBSTITUTE(TEXT(ED7,"#,##0.00"),"-","△")&amp;"】"))</f>
        <v>【0.01】</v>
      </c>
      <c r="EE6" s="20">
        <f>IF(EE7="",NA(),EE7)</f>
        <v>0</v>
      </c>
      <c r="EF6" s="20">
        <f t="shared" ref="EF6:EN6" si="14">IF(EF7="",NA(),EF7)</f>
        <v>0</v>
      </c>
      <c r="EG6" s="21">
        <f t="shared" si="14"/>
        <v>0.22</v>
      </c>
      <c r="EH6" s="20">
        <f t="shared" si="14"/>
        <v>0</v>
      </c>
      <c r="EI6" s="20">
        <f t="shared" si="14"/>
        <v>0</v>
      </c>
      <c r="EJ6" s="21">
        <f t="shared" si="14"/>
        <v>0.09</v>
      </c>
      <c r="EK6" s="21">
        <f t="shared" si="14"/>
        <v>0.13</v>
      </c>
      <c r="EL6" s="21">
        <f t="shared" si="14"/>
        <v>0.36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8" s="22" customFormat="1" x14ac:dyDescent="0.15">
      <c r="A7" s="14"/>
      <c r="B7" s="23">
        <v>2021</v>
      </c>
      <c r="C7" s="23">
        <v>11002</v>
      </c>
      <c r="D7" s="23">
        <v>46</v>
      </c>
      <c r="E7" s="23">
        <v>17</v>
      </c>
      <c r="F7" s="23">
        <v>4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63.32</v>
      </c>
      <c r="P7" s="24">
        <v>0.51</v>
      </c>
      <c r="Q7" s="24">
        <v>100</v>
      </c>
      <c r="R7" s="24">
        <v>1371</v>
      </c>
      <c r="S7" s="24">
        <v>1960668</v>
      </c>
      <c r="T7" s="24">
        <v>1121.26</v>
      </c>
      <c r="U7" s="24">
        <v>1748.63</v>
      </c>
      <c r="V7" s="24">
        <v>10069</v>
      </c>
      <c r="W7" s="24">
        <v>2.54</v>
      </c>
      <c r="X7" s="24">
        <v>3964.17</v>
      </c>
      <c r="Y7" s="24">
        <v>37.03</v>
      </c>
      <c r="Z7" s="24">
        <v>37.97</v>
      </c>
      <c r="AA7" s="24">
        <v>38.24</v>
      </c>
      <c r="AB7" s="24">
        <v>37.18</v>
      </c>
      <c r="AC7" s="24">
        <v>38.799999999999997</v>
      </c>
      <c r="AD7" s="24">
        <v>102.13</v>
      </c>
      <c r="AE7" s="24">
        <v>101.72</v>
      </c>
      <c r="AF7" s="24">
        <v>102.73</v>
      </c>
      <c r="AG7" s="24">
        <v>105.78</v>
      </c>
      <c r="AH7" s="24">
        <v>106.09</v>
      </c>
      <c r="AI7" s="24">
        <v>105.35</v>
      </c>
      <c r="AJ7" s="24">
        <v>333.12</v>
      </c>
      <c r="AK7" s="24">
        <v>308.45999999999998</v>
      </c>
      <c r="AL7" s="24">
        <v>321.95999999999998</v>
      </c>
      <c r="AM7" s="24">
        <v>348.05</v>
      </c>
      <c r="AN7" s="24">
        <v>321.02999999999997</v>
      </c>
      <c r="AO7" s="24">
        <v>109.51</v>
      </c>
      <c r="AP7" s="24">
        <v>112.88</v>
      </c>
      <c r="AQ7" s="24">
        <v>94.97</v>
      </c>
      <c r="AR7" s="24">
        <v>63.96</v>
      </c>
      <c r="AS7" s="24">
        <v>69.42</v>
      </c>
      <c r="AT7" s="24">
        <v>63.89</v>
      </c>
      <c r="AU7" s="24">
        <v>34.9</v>
      </c>
      <c r="AV7" s="24">
        <v>34.68</v>
      </c>
      <c r="AW7" s="24">
        <v>21.14</v>
      </c>
      <c r="AX7" s="24">
        <v>14.16</v>
      </c>
      <c r="AY7" s="24">
        <v>9.75</v>
      </c>
      <c r="AZ7" s="24">
        <v>47.44</v>
      </c>
      <c r="BA7" s="24">
        <v>49.18</v>
      </c>
      <c r="BB7" s="24">
        <v>47.72</v>
      </c>
      <c r="BC7" s="24">
        <v>44.24</v>
      </c>
      <c r="BD7" s="24">
        <v>43.07</v>
      </c>
      <c r="BE7" s="24">
        <v>44.07</v>
      </c>
      <c r="BF7" s="24">
        <v>5476.46</v>
      </c>
      <c r="BG7" s="24">
        <v>4748.1499999999996</v>
      </c>
      <c r="BH7" s="24">
        <v>4601.41</v>
      </c>
      <c r="BI7" s="24">
        <v>4586.49</v>
      </c>
      <c r="BJ7" s="24">
        <v>3929.39</v>
      </c>
      <c r="BK7" s="24">
        <v>1243.71</v>
      </c>
      <c r="BL7" s="24">
        <v>1194.1500000000001</v>
      </c>
      <c r="BM7" s="24">
        <v>1206.79</v>
      </c>
      <c r="BN7" s="24">
        <v>1258.43</v>
      </c>
      <c r="BO7" s="24">
        <v>1163.75</v>
      </c>
      <c r="BP7" s="24">
        <v>1201.79</v>
      </c>
      <c r="BQ7" s="24">
        <v>21.72</v>
      </c>
      <c r="BR7" s="24">
        <v>23.05</v>
      </c>
      <c r="BS7" s="24">
        <v>22.03</v>
      </c>
      <c r="BT7" s="24">
        <v>20.87</v>
      </c>
      <c r="BU7" s="24">
        <v>22.13</v>
      </c>
      <c r="BV7" s="24">
        <v>74.3</v>
      </c>
      <c r="BW7" s="24">
        <v>72.260000000000005</v>
      </c>
      <c r="BX7" s="24">
        <v>71.84</v>
      </c>
      <c r="BY7" s="24">
        <v>73.36</v>
      </c>
      <c r="BZ7" s="24">
        <v>72.599999999999994</v>
      </c>
      <c r="CA7" s="24">
        <v>75.31</v>
      </c>
      <c r="CB7" s="24">
        <v>448.37</v>
      </c>
      <c r="CC7" s="24">
        <v>422.62</v>
      </c>
      <c r="CD7" s="24">
        <v>439.02</v>
      </c>
      <c r="CE7" s="24">
        <v>439.43</v>
      </c>
      <c r="CF7" s="24">
        <v>417.75</v>
      </c>
      <c r="CG7" s="24">
        <v>221.81</v>
      </c>
      <c r="CH7" s="24">
        <v>230.02</v>
      </c>
      <c r="CI7" s="24">
        <v>228.47</v>
      </c>
      <c r="CJ7" s="24">
        <v>224.88</v>
      </c>
      <c r="CK7" s="24">
        <v>228.64</v>
      </c>
      <c r="CL7" s="24">
        <v>216.39</v>
      </c>
      <c r="CM7" s="24" t="s">
        <v>102</v>
      </c>
      <c r="CN7" s="24" t="s">
        <v>102</v>
      </c>
      <c r="CO7" s="24" t="s">
        <v>102</v>
      </c>
      <c r="CP7" s="24" t="s">
        <v>102</v>
      </c>
      <c r="CQ7" s="24" t="s">
        <v>102</v>
      </c>
      <c r="CR7" s="24">
        <v>43.36</v>
      </c>
      <c r="CS7" s="24">
        <v>42.56</v>
      </c>
      <c r="CT7" s="24">
        <v>42.47</v>
      </c>
      <c r="CU7" s="24">
        <v>42.4</v>
      </c>
      <c r="CV7" s="24">
        <v>42.28</v>
      </c>
      <c r="CW7" s="24">
        <v>42.57</v>
      </c>
      <c r="CX7" s="24">
        <v>90.89</v>
      </c>
      <c r="CY7" s="24">
        <v>92.45</v>
      </c>
      <c r="CZ7" s="24">
        <v>94.59</v>
      </c>
      <c r="DA7" s="24">
        <v>94.76</v>
      </c>
      <c r="DB7" s="24">
        <v>95.14</v>
      </c>
      <c r="DC7" s="24">
        <v>83.06</v>
      </c>
      <c r="DD7" s="24">
        <v>83.32</v>
      </c>
      <c r="DE7" s="24">
        <v>83.75</v>
      </c>
      <c r="DF7" s="24">
        <v>84.19</v>
      </c>
      <c r="DG7" s="24">
        <v>84.34</v>
      </c>
      <c r="DH7" s="24">
        <v>85.24</v>
      </c>
      <c r="DI7" s="24">
        <v>37.61</v>
      </c>
      <c r="DJ7" s="24">
        <v>39.25</v>
      </c>
      <c r="DK7" s="24">
        <v>40.76</v>
      </c>
      <c r="DL7" s="24">
        <v>42.49</v>
      </c>
      <c r="DM7" s="24">
        <v>44.15</v>
      </c>
      <c r="DN7" s="24">
        <v>23.93</v>
      </c>
      <c r="DO7" s="24">
        <v>24.68</v>
      </c>
      <c r="DP7" s="24">
        <v>24.68</v>
      </c>
      <c r="DQ7" s="24">
        <v>21.36</v>
      </c>
      <c r="DR7" s="24">
        <v>22.79</v>
      </c>
      <c r="DS7" s="24">
        <v>25.87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0</v>
      </c>
      <c r="DZ7" s="24">
        <v>0.01</v>
      </c>
      <c r="EA7" s="24">
        <v>8.6199999999999992</v>
      </c>
      <c r="EB7" s="24">
        <v>0.01</v>
      </c>
      <c r="EC7" s="24">
        <v>0.01</v>
      </c>
      <c r="ED7" s="24">
        <v>0.01</v>
      </c>
      <c r="EE7" s="24">
        <v>0</v>
      </c>
      <c r="EF7" s="24">
        <v>0</v>
      </c>
      <c r="EG7" s="24">
        <v>0.22</v>
      </c>
      <c r="EH7" s="24">
        <v>0</v>
      </c>
      <c r="EI7" s="24">
        <v>0</v>
      </c>
      <c r="EJ7" s="24">
        <v>0.09</v>
      </c>
      <c r="EK7" s="24">
        <v>0.13</v>
      </c>
      <c r="EL7" s="24">
        <v>0.36</v>
      </c>
      <c r="EM7" s="24">
        <v>0.39</v>
      </c>
      <c r="EN7" s="24">
        <v>0.1</v>
      </c>
      <c r="EO7" s="24">
        <v>0.15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109</v>
      </c>
    </row>
    <row r="13" spans="1:148" x14ac:dyDescent="0.15">
      <c r="B13" t="s">
        <v>110</v>
      </c>
      <c r="C13" t="s">
        <v>110</v>
      </c>
      <c r="D13" t="s">
        <v>111</v>
      </c>
      <c r="E13" t="s">
        <v>112</v>
      </c>
      <c r="F13" t="s">
        <v>113</v>
      </c>
      <c r="G13" t="s">
        <v>114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2023-01-24T00:49:09Z</cp:lastPrinted>
  <dcterms:created xsi:type="dcterms:W3CDTF">2023-01-12T23:36:46Z</dcterms:created>
  <dcterms:modified xsi:type="dcterms:W3CDTF">2023-01-24T00:49:10Z</dcterms:modified>
  <cp:category/>
</cp:coreProperties>
</file>