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n5al-fs01\Shares\0130_財務課\01財務係\財務係財務班\16決算統計\R3決算\15 経営比較分析\03_回答送付\"/>
    </mc:Choice>
  </mc:AlternateContent>
  <workbookProtection workbookAlgorithmName="SHA-512" workbookHashValue="iz2nyXyfsEXzDWSqWYmhPaqxJPbDqC4LtOVOiplZC79cY3NjgyceW3BB0ZpsAr/rft4FePXd3NwZCwlQXKtdjw==" workbookSaltValue="eO/lqzXZIIXFK9hGeYp+T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<sst xmlns="http://schemas.openxmlformats.org/spreadsheetml/2006/main" count="228" uniqueCount="116">
  <si>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</si>
  <si>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</si>
  <si>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</si>
  <si>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</si>
  <si>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</si>
  <si>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</si>
  <si>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</si>
  <si>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</si>
  <si>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</si>
  <si>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</si>
  <si>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</si>
  <si>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</si>
  <si>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</si>
  <si>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</si>
  <si>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</si>
  <si>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</si>
  <si>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</si>
  <si>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</si>
  <si>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</si>
  <si>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</si>
  <si>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</si>
  <si>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</si>
  <si>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</si>
  <si>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</si>
  <si>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</si>
  <si>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</si>
  <si>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</si>
  <si>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</si>
  <si>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</si>
  <si>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</si>
  <si>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</si>
  <si>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</si>
  <si>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</si>
  <si>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</si>
  <si>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</si>
  <si>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</si>
  <si>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</si>
  <si>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</si>
  <si>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</si>
  <si>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</si>
  <si>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</si>
  <si>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</si>
  <si>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</si>
  <si>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</si>
  <si>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</si>
  <si>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</si>
  <si>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</si>
  <si>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</si>
  <si>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</si>
  <si>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</si>
  <si>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</si>
  <si>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</si>
  <si>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</si>
  <si>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</si>
  <si>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</si>
  <si>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</si>
  <si>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</si>
  <si>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</si>
  <si>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</si>
  <si>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</si>
  <si>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</si>
  <si>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</si>
  <si>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</si>
  <si>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</si>
  <si>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</si>
  <si>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</si>
  <si>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</si>
  <si>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</si>
  <si>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</si>
  <si>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</si>
  <si>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</si>
  <si>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</si>
  <si>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</si>
  <si>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</si>
  <si>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</si>
  <si>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</si>
  <si>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</si>
  <si>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</si>
  <si>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</si>
  <si>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</si>
  <si>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</si>
  <si>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</si>
  <si>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</si>
  <si>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</si>
  <si>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</si>
  <si>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</si>
  <si>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</si>
  <si>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</si>
  <si>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</si>
  <si>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</si>
  <si>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</si>
  <si>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</si>
  <si>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</si>
  <si>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仙台市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</si>
  <si>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</si>
  <si>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</si>
  <si>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</si>
  <si>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</si>
  <si>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</si>
  <si>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</si>
  <si>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</si>
  <si>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</si>
  <si>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</si>
  <si>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</si>
  <si>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</si>
  <si>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</si>
  <si>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</si>
  <si>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</si>
  <si>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</si>
  <si>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</si>
  <si>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</si>
  <si>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</si>
  <si>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</si>
  <si>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①償却資産の大半を配水管等の構築物が占めており，構築物に係る減価償却率が類似団体より高く，上昇傾向にありますが，適切なメンテナンスを行い，機能保持に努めています。
②類似団体と同程度ではあるものの，近年は上昇傾向にあることから，計画的かつ効率的な更新に取り組む必要があります。
③本市は給水区域が広く給水人口密度が低いため，配水量に対し管路延長が膨大であること，浄水施設や配水池など施設全般の耐震化事業にも取り組んでいること等から，類似団体より低い水準となっていますが，基本計画（令和2年度～令和11年度）に基づき，段階的に管路更新のペースアップを図っているところであり，引き続き計画的に取り組んでまいります。</t>
    <rPh sb="191" eb="195">
      <t>シセツゼンパン</t>
    </rPh>
    <rPh sb="286" eb="287">
      <t>ヒ</t>
    </rPh>
    <rPh sb="288" eb="289">
      <t>ツヅ</t>
    </rPh>
    <rPh sb="290" eb="293">
      <t>ケイカクテキ</t>
    </rPh>
    <rPh sb="294" eb="295">
      <t>ト</t>
    </rPh>
    <rPh sb="296" eb="297">
      <t>ク</t>
    </rPh>
    <phoneticPr fontId="4"/>
  </si>
  <si>
    <t>①給水収益の増加等により，前年度に比べ上昇しました。継続的に黒字を計上しておりますが，新型コロナウイルス感染症の影響が今後の水需要に与える影響は依然として不透明であり，状況を注視していく必要があります。長期的には人口減少による給水収益の減収や，経年化する老朽管や施設の更新により，減価償却費の増加が見込まれており，徐々に経営状況の厳しさが増していく見込みです。
②該当なし
③100％を大きく上回る水準を維持しており，一年以内の支払いに対して十分な現金等を保有しています。
④給水収益がほぼ横ばいで推移している中，企業債残高の減少に努めた結果，微減で推移しているものの，比較的近年まで拡張事業を実施してきたため企業債残高が多く，類似団体より高い水準となっています。将来，増加が見込まれる建設改良費にかかる企業債の借入にあたっては，中長期的な財政試算に基づき，適正な借入をおこなっていくこととしております。
⑤料金回収率は100％を上回っており，給水に係る費用は給水収益のみで賄うことができています。今後も100％以上を維持できるよう努めてまいります。
⑥宮城県仙南・仙塩広域水道からの受水に係る給水原価が高いこと，給水区域が広く給水人口密度が低いこと等により，類似団体より高い水準となっています。
⑦類似団体よりも高い水準となっており，施設が効率的に利用されている状態です。
⑧令和2年度末および令和3年度末の地震による漏水等により,類似団体より低い値となっております。今後更なる漏水防止の取り組みに努めていきます。</t>
    <rPh sb="1" eb="3">
      <t>キュウスイ</t>
    </rPh>
    <rPh sb="3" eb="5">
      <t>シュウエキ</t>
    </rPh>
    <rPh sb="8" eb="9">
      <t>トウ</t>
    </rPh>
    <rPh sb="19" eb="21">
      <t>ジョウショウ</t>
    </rPh>
    <rPh sb="43" eb="45">
      <t>シンガタ</t>
    </rPh>
    <rPh sb="52" eb="55">
      <t>カンセンショウ</t>
    </rPh>
    <rPh sb="56" eb="58">
      <t>エイキョウ</t>
    </rPh>
    <rPh sb="59" eb="61">
      <t>コンゴ</t>
    </rPh>
    <rPh sb="62" eb="65">
      <t>ミズジュヨウ</t>
    </rPh>
    <rPh sb="66" eb="67">
      <t>アタ</t>
    </rPh>
    <rPh sb="69" eb="71">
      <t>エイキョウ</t>
    </rPh>
    <rPh sb="72" eb="74">
      <t>イゼン</t>
    </rPh>
    <rPh sb="77" eb="80">
      <t>フトウメイ</t>
    </rPh>
    <rPh sb="84" eb="86">
      <t>ジョウキョウ</t>
    </rPh>
    <rPh sb="404" eb="409">
      <t>リョウキンカイシュウリツ</t>
    </rPh>
    <rPh sb="480" eb="482">
      <t>センナン</t>
    </rPh>
    <rPh sb="483" eb="485">
      <t>センエン</t>
    </rPh>
    <rPh sb="589" eb="591">
      <t>レイワ</t>
    </rPh>
    <rPh sb="592" eb="593">
      <t>ネン</t>
    </rPh>
    <rPh sb="593" eb="595">
      <t>ドマツ</t>
    </rPh>
    <rPh sb="598" eb="600">
      <t>レイワ</t>
    </rPh>
    <rPh sb="601" eb="603">
      <t>ネンド</t>
    </rPh>
    <rPh sb="603" eb="604">
      <t>マツ</t>
    </rPh>
    <rPh sb="605" eb="607">
      <t>ジシン</t>
    </rPh>
    <rPh sb="610" eb="612">
      <t>ロウスイ</t>
    </rPh>
    <rPh sb="623" eb="624">
      <t>ヒク</t>
    </rPh>
    <rPh sb="625" eb="626">
      <t>アタイ</t>
    </rPh>
    <rPh sb="635" eb="637">
      <t>コンゴ</t>
    </rPh>
    <rPh sb="637" eb="638">
      <t>サラ</t>
    </rPh>
    <rPh sb="650" eb="651">
      <t>ツト</t>
    </rPh>
    <phoneticPr fontId="4"/>
  </si>
  <si>
    <t>　経営の健全性・効率性につきましては，これまでの様々な経営効率化の取り組み等により継続的に黒字を計上するなど健全な財務状況を維持しております。しかし，水需要の減少に伴う給水収益の減少や，老朽化施設の更新等に係る費用の増加等により，今後の経営環境は厳しさを増す見込みであることから，水需要に合わせた施設の統廃合や再配置等の再構築を進めるなど更なる経営効率化に取り組みながら，計画的な事業の推進を図っていく必要があります。
　老朽化対策につきましては，特に管路の老朽化に関し，将来的に漏水のリスクが高まることが想定されることから,今後も安定的な給水を持続するため，アセットマネジメントによる適切な維持管理やライフサイクルコストの縮減等を行いながら，管路更新のペースアップを継続する必要があります。
　本市水道事業におきましては，経営比較分析を通じ明らかとなったこれらの課題を精査し，計画的かつ効率的な事業運営による経営基盤の強化に努めるとともに，安全で良質な水道水を安定的に供給し続けていくため,お客さまとの双方向コミュニケーションの充実を図り,また,感染症拡大など危機的事象へも十分な対策を講じつつ,引き続き経営基盤の強化とサービスの向上に努め,なお一層信頼され,地域社会の発展に貢献できる水道事業の構築を目指してまいります。</t>
    <rPh sb="334" eb="336">
      <t>ケイゾク</t>
    </rPh>
    <rPh sb="421" eb="423">
      <t>アンゼン</t>
    </rPh>
    <rPh sb="424" eb="426">
      <t>リョウシツ</t>
    </rPh>
    <rPh sb="427" eb="429">
      <t>スイドウ</t>
    </rPh>
    <rPh sb="429" eb="430">
      <t>スイ</t>
    </rPh>
    <rPh sb="431" eb="434">
      <t>アンテイテキ</t>
    </rPh>
    <rPh sb="435" eb="437">
      <t>キョウキュウ</t>
    </rPh>
    <rPh sb="438" eb="439">
      <t>ツヅ</t>
    </rPh>
    <rPh sb="481" eb="484">
      <t>キキテキ</t>
    </rPh>
    <rPh sb="484" eb="486">
      <t>ジショウ</t>
    </rPh>
    <rPh sb="488" eb="490">
      <t>ジュウブン</t>
    </rPh>
    <rPh sb="491" eb="493">
      <t>タイサク</t>
    </rPh>
    <rPh sb="494" eb="495">
      <t>コウ</t>
    </rPh>
    <rPh sb="499" eb="500">
      <t>ヒ</t>
    </rPh>
    <rPh sb="501" eb="502">
      <t>ツヅ</t>
    </rPh>
    <rPh sb="503" eb="505">
      <t>ケイエイ</t>
    </rPh>
    <rPh sb="505" eb="507">
      <t>キバン</t>
    </rPh>
    <rPh sb="508" eb="510">
      <t>キョウカ</t>
    </rPh>
    <rPh sb="516" eb="518">
      <t>コウジョウ</t>
    </rPh>
    <rPh sb="519" eb="520">
      <t>ツト</t>
    </rPh>
    <rPh sb="524" eb="526">
      <t>イッソウ</t>
    </rPh>
    <rPh sb="526" eb="528">
      <t>シンライ</t>
    </rPh>
    <rPh sb="531" eb="533">
      <t>チイキ</t>
    </rPh>
    <rPh sb="533" eb="535">
      <t>シャカイ</t>
    </rPh>
    <rPh sb="536" eb="538">
      <t>ハッテン</t>
    </rPh>
    <rPh sb="539" eb="541">
      <t>コウケン</t>
    </rPh>
    <rPh sb="544" eb="546">
      <t>スイドウ</t>
    </rPh>
    <rPh sb="546" eb="548">
      <t>ジギョウ</t>
    </rPh>
    <rPh sb="549" eb="551">
      <t>コウチク</t>
    </rPh>
    <rPh sb="552" eb="554">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</si>
</sst>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sz val="11"/>
      <color rgb="FF0070C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0.67</c:v>
                </c:pt>
                <c:pt idx="1">
                  <c:v>0.74</c:v>
                </c:pt>
                <c:pt idx="2">
                  <c:v>0.77</c:v>
                </c:pt>
                <c:pt idx="3">
                  <c:v>0.77</c:v>
                </c:pt>
                <c:pt idx="4">
                  <c:v>0.72</c:v>
                </c:pt>
              </c:numCache>
            </c:numRef>
          </c:val>
          <c:extLst>
            <c:ext xmlns:c16="http://schemas.microsoft.com/office/drawing/2014/chart" uri="{C3380CC4-5D6E-409C-BE32-E72D297353CC}">
              <c16:uniqueId val="{00000000-E7DF-47A7-8433-65272F5FA19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0.97</c:v>
                </c:pt>
                <c:pt idx="1">
                  <c:v>1.03</c:v>
                </c:pt>
                <c:pt idx="2">
                  <c:v>0.97</c:v>
                </c:pt>
                <c:pt idx="3">
                  <c:v>0.99</c:v>
                </c:pt>
                <c:pt idx="4">
                  <c:v>0.97</c:v>
                </c:pt>
              </c:numCache>
            </c:numRef>
          </c:val>
          <c:smooth val="0"/>
          <c:extLst>
            <c:ext xmlns:c16="http://schemas.microsoft.com/office/drawing/2014/chart" uri="{C3380CC4-5D6E-409C-BE32-E72D297353CC}">
              <c16:uniqueId val="{00000001-E7DF-47A7-8433-65272F5FA19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77.209999999999994</c:v>
                </c:pt>
                <c:pt idx="1">
                  <c:v>77.510000000000005</c:v>
                </c:pt>
                <c:pt idx="2">
                  <c:v>79.31</c:v>
                </c:pt>
                <c:pt idx="3">
                  <c:v>81.89</c:v>
                </c:pt>
                <c:pt idx="4">
                  <c:v>81.739999999999995</c:v>
                </c:pt>
              </c:numCache>
            </c:numRef>
          </c:val>
          <c:extLst>
            <c:ext xmlns:c16="http://schemas.microsoft.com/office/drawing/2014/chart" uri="{C3380CC4-5D6E-409C-BE32-E72D297353CC}">
              <c16:uniqueId val="{00000000-3ABE-4A14-AB17-7EF8584C049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59.36</c:v>
                </c:pt>
                <c:pt idx="1">
                  <c:v>59.32</c:v>
                </c:pt>
                <c:pt idx="2">
                  <c:v>59.12</c:v>
                </c:pt>
                <c:pt idx="3">
                  <c:v>59.37</c:v>
                </c:pt>
                <c:pt idx="4">
                  <c:v>58.84</c:v>
                </c:pt>
              </c:numCache>
            </c:numRef>
          </c:val>
          <c:smooth val="0"/>
          <c:extLst>
            <c:ext xmlns:c16="http://schemas.microsoft.com/office/drawing/2014/chart" uri="{C3380CC4-5D6E-409C-BE32-E72D297353CC}">
              <c16:uniqueId val="{00000001-3ABE-4A14-AB17-7EF8584C049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94.5</c:v>
                </c:pt>
                <c:pt idx="1">
                  <c:v>94.35</c:v>
                </c:pt>
                <c:pt idx="2">
                  <c:v>94.35</c:v>
                </c:pt>
                <c:pt idx="3">
                  <c:v>94.38</c:v>
                </c:pt>
                <c:pt idx="4">
                  <c:v>93.95</c:v>
                </c:pt>
              </c:numCache>
            </c:numRef>
          </c:val>
          <c:extLst>
            <c:ext xmlns:c16="http://schemas.microsoft.com/office/drawing/2014/chart" uri="{C3380CC4-5D6E-409C-BE32-E72D297353CC}">
              <c16:uniqueId val="{00000000-DBD3-49C5-B221-9A8B4EE2DCE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93.82</c:v>
                </c:pt>
                <c:pt idx="1">
                  <c:v>93.74</c:v>
                </c:pt>
                <c:pt idx="2">
                  <c:v>93.64</c:v>
                </c:pt>
                <c:pt idx="3">
                  <c:v>93.68</c:v>
                </c:pt>
                <c:pt idx="4">
                  <c:v>94.13</c:v>
                </c:pt>
              </c:numCache>
            </c:numRef>
          </c:val>
          <c:smooth val="0"/>
          <c:extLst>
            <c:ext xmlns:c16="http://schemas.microsoft.com/office/drawing/2014/chart" uri="{C3380CC4-5D6E-409C-BE32-E72D297353CC}">
              <c16:uniqueId val="{00000001-DBD3-49C5-B221-9A8B4EE2DCE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115.99</c:v>
                </c:pt>
                <c:pt idx="1">
                  <c:v>117.29</c:v>
                </c:pt>
                <c:pt idx="2">
                  <c:v>111.32</c:v>
                </c:pt>
                <c:pt idx="3">
                  <c:v>111.86</c:v>
                </c:pt>
                <c:pt idx="4">
                  <c:v>118.85</c:v>
                </c:pt>
              </c:numCache>
            </c:numRef>
          </c:val>
          <c:extLst>
            <c:ext xmlns:c16="http://schemas.microsoft.com/office/drawing/2014/chart" uri="{C3380CC4-5D6E-409C-BE32-E72D297353CC}">
              <c16:uniqueId val="{00000000-E5CD-4536-8070-2F39DCC39BB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113.59</c:v>
                </c:pt>
                <c:pt idx="1">
                  <c:v>113.62</c:v>
                </c:pt>
                <c:pt idx="2">
                  <c:v>112.54</c:v>
                </c:pt>
                <c:pt idx="3">
                  <c:v>108.59</c:v>
                </c:pt>
                <c:pt idx="4">
                  <c:v>110.89</c:v>
                </c:pt>
              </c:numCache>
            </c:numRef>
          </c:val>
          <c:smooth val="0"/>
          <c:extLst>
            <c:ext xmlns:c16="http://schemas.microsoft.com/office/drawing/2014/chart" uri="{C3380CC4-5D6E-409C-BE32-E72D297353CC}">
              <c16:uniqueId val="{00000001-E5CD-4536-8070-2F39DCC39BB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52.66</c:v>
                </c:pt>
                <c:pt idx="1">
                  <c:v>53.11</c:v>
                </c:pt>
                <c:pt idx="2">
                  <c:v>53.34</c:v>
                </c:pt>
                <c:pt idx="3">
                  <c:v>53.95</c:v>
                </c:pt>
                <c:pt idx="4">
                  <c:v>54.67</c:v>
                </c:pt>
              </c:numCache>
            </c:numRef>
          </c:val>
          <c:extLst>
            <c:ext xmlns:c16="http://schemas.microsoft.com/office/drawing/2014/chart" uri="{C3380CC4-5D6E-409C-BE32-E72D297353CC}">
              <c16:uniqueId val="{00000000-B1C3-4FB0-BDF3-7E281981613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48.64</c:v>
                </c:pt>
                <c:pt idx="1">
                  <c:v>49.23</c:v>
                </c:pt>
                <c:pt idx="2">
                  <c:v>49.78</c:v>
                </c:pt>
                <c:pt idx="3">
                  <c:v>50.32</c:v>
                </c:pt>
                <c:pt idx="4">
                  <c:v>50.93</c:v>
                </c:pt>
              </c:numCache>
            </c:numRef>
          </c:val>
          <c:smooth val="0"/>
          <c:extLst>
            <c:ext xmlns:c16="http://schemas.microsoft.com/office/drawing/2014/chart" uri="{C3380CC4-5D6E-409C-BE32-E72D297353CC}">
              <c16:uniqueId val="{00000001-B1C3-4FB0-BDF3-7E281981613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16.41</c:v>
                </c:pt>
                <c:pt idx="1">
                  <c:v>19.32</c:v>
                </c:pt>
                <c:pt idx="2">
                  <c:v>22.48</c:v>
                </c:pt>
                <c:pt idx="3">
                  <c:v>24.35</c:v>
                </c:pt>
                <c:pt idx="4">
                  <c:v>25.71</c:v>
                </c:pt>
              </c:numCache>
            </c:numRef>
          </c:val>
          <c:extLst>
            <c:ext xmlns:c16="http://schemas.microsoft.com/office/drawing/2014/chart" uri="{C3380CC4-5D6E-409C-BE32-E72D297353CC}">
              <c16:uniqueId val="{00000000-5E27-4A78-B1EC-41A3684720E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19.95</c:v>
                </c:pt>
                <c:pt idx="1">
                  <c:v>21.62</c:v>
                </c:pt>
                <c:pt idx="2">
                  <c:v>22.79</c:v>
                </c:pt>
                <c:pt idx="3">
                  <c:v>24.26</c:v>
                </c:pt>
                <c:pt idx="4">
                  <c:v>25.55</c:v>
                </c:pt>
              </c:numCache>
            </c:numRef>
          </c:val>
          <c:smooth val="0"/>
          <c:extLst>
            <c:ext xmlns:c16="http://schemas.microsoft.com/office/drawing/2014/chart" uri="{C3380CC4-5D6E-409C-BE32-E72D297353CC}">
              <c16:uniqueId val="{00000001-5E27-4A78-B1EC-41A3684720E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6F-4637-AA9D-7C6B22E221E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26F-4637-AA9D-7C6B22E221E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177.73</c:v>
                </c:pt>
                <c:pt idx="1">
                  <c:v>187.03</c:v>
                </c:pt>
                <c:pt idx="2">
                  <c:v>174.85</c:v>
                </c:pt>
                <c:pt idx="3">
                  <c:v>182.62</c:v>
                </c:pt>
                <c:pt idx="4">
                  <c:v>199.15</c:v>
                </c:pt>
              </c:numCache>
            </c:numRef>
          </c:val>
          <c:extLst>
            <c:ext xmlns:c16="http://schemas.microsoft.com/office/drawing/2014/chart" uri="{C3380CC4-5D6E-409C-BE32-E72D297353CC}">
              <c16:uniqueId val="{00000000-2B11-4BF5-B29E-F5D1DD03E71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169.68</c:v>
                </c:pt>
                <c:pt idx="1">
                  <c:v>166.51</c:v>
                </c:pt>
                <c:pt idx="2">
                  <c:v>172.47</c:v>
                </c:pt>
                <c:pt idx="3">
                  <c:v>170.76</c:v>
                </c:pt>
                <c:pt idx="4">
                  <c:v>169.11</c:v>
                </c:pt>
              </c:numCache>
            </c:numRef>
          </c:val>
          <c:smooth val="0"/>
          <c:extLst>
            <c:ext xmlns:c16="http://schemas.microsoft.com/office/drawing/2014/chart" uri="{C3380CC4-5D6E-409C-BE32-E72D297353CC}">
              <c16:uniqueId val="{00000001-2B11-4BF5-B29E-F5D1DD03E71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282.48</c:v>
                </c:pt>
                <c:pt idx="1">
                  <c:v>274.79000000000002</c:v>
                </c:pt>
                <c:pt idx="2">
                  <c:v>267.32</c:v>
                </c:pt>
                <c:pt idx="3">
                  <c:v>265.67</c:v>
                </c:pt>
                <c:pt idx="4">
                  <c:v>240.55</c:v>
                </c:pt>
              </c:numCache>
            </c:numRef>
          </c:val>
          <c:extLst>
            <c:ext xmlns:c16="http://schemas.microsoft.com/office/drawing/2014/chart" uri="{C3380CC4-5D6E-409C-BE32-E72D297353CC}">
              <c16:uniqueId val="{00000000-66D6-40D0-8D13-6B7E7305A27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203.63</c:v>
                </c:pt>
                <c:pt idx="1">
                  <c:v>198.51</c:v>
                </c:pt>
                <c:pt idx="2">
                  <c:v>193.57</c:v>
                </c:pt>
                <c:pt idx="3">
                  <c:v>200.12</c:v>
                </c:pt>
                <c:pt idx="4">
                  <c:v>194.42</c:v>
                </c:pt>
              </c:numCache>
            </c:numRef>
          </c:val>
          <c:smooth val="0"/>
          <c:extLst>
            <c:ext xmlns:c16="http://schemas.microsoft.com/office/drawing/2014/chart" uri="{C3380CC4-5D6E-409C-BE32-E72D297353CC}">
              <c16:uniqueId val="{00000001-66D6-40D0-8D13-6B7E7305A27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104.31</c:v>
                </c:pt>
                <c:pt idx="1">
                  <c:v>105.51</c:v>
                </c:pt>
                <c:pt idx="2">
                  <c:v>100.82</c:v>
                </c:pt>
                <c:pt idx="3">
                  <c:v>101.19</c:v>
                </c:pt>
                <c:pt idx="4">
                  <c:v>107.96</c:v>
                </c:pt>
              </c:numCache>
            </c:numRef>
          </c:val>
          <c:extLst>
            <c:ext xmlns:c16="http://schemas.microsoft.com/office/drawing/2014/chart" uri="{C3380CC4-5D6E-409C-BE32-E72D297353CC}">
              <c16:uniqueId val="{00000000-CD97-4E4E-9E79-347F14ADEB0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103.04</c:v>
                </c:pt>
                <c:pt idx="1">
                  <c:v>103.28</c:v>
                </c:pt>
                <c:pt idx="2">
                  <c:v>102.26</c:v>
                </c:pt>
                <c:pt idx="3">
                  <c:v>98.26</c:v>
                </c:pt>
                <c:pt idx="4">
                  <c:v>100.4</c:v>
                </c:pt>
              </c:numCache>
            </c:numRef>
          </c:val>
          <c:smooth val="0"/>
          <c:extLst>
            <c:ext xmlns:c16="http://schemas.microsoft.com/office/drawing/2014/chart" uri="{C3380CC4-5D6E-409C-BE32-E72D297353CC}">
              <c16:uniqueId val="{00000001-CD97-4E4E-9E79-347F14ADEB0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200.14</c:v>
                </c:pt>
                <c:pt idx="1">
                  <c:v>198.01</c:v>
                </c:pt>
                <c:pt idx="2">
                  <c:v>207.54</c:v>
                </c:pt>
                <c:pt idx="3">
                  <c:v>193.63</c:v>
                </c:pt>
                <c:pt idx="4">
                  <c:v>190.78</c:v>
                </c:pt>
              </c:numCache>
            </c:numRef>
          </c:val>
          <c:extLst>
            <c:ext xmlns:c16="http://schemas.microsoft.com/office/drawing/2014/chart" uri="{C3380CC4-5D6E-409C-BE32-E72D297353CC}">
              <c16:uniqueId val="{00000000-53AA-4055-A933-86673754D82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c:v>
                </c:pt>
                <c:pt idx="1">
                  <c:v>173.11</c:v>
                </c:pt>
                <c:pt idx="2">
                  <c:v>174.34</c:v>
                </c:pt>
                <c:pt idx="3">
                  <c:v>172.33</c:v>
                </c:pt>
                <c:pt idx="4">
                  <c:v>172.8</c:v>
                </c:pt>
              </c:numCache>
            </c:numRef>
          </c:val>
          <c:smooth val="0"/>
          <c:extLst>
            <c:ext xmlns:c16="http://schemas.microsoft.com/office/drawing/2014/chart" uri="{C3380CC4-5D6E-409C-BE32-E72D297353CC}">
              <c16:uniqueId val="{00000001-53AA-4055-A933-86673754D82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106" zoomScaleNormal="106" workbookViewId="0">
      <selection activeCell="AW88" sqref="AW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仙台市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政令市等</v>
      </c>
      <c r="X8" s="44"/>
      <c r="Y8" s="44"/>
      <c r="Z8" s="44"/>
      <c r="AA8" s="44"/>
      <c r="AB8" s="44"/>
      <c r="AC8" s="44"/>
      <c r="AD8" s="44" t="str">
        <f>データ!$M$6</f>
        <v>自治体職員</v>
      </c>
      <c r="AE8" s="44"/>
      <c r="AF8" s="44"/>
      <c r="AG8" s="44"/>
      <c r="AH8" s="44"/>
      <c r="AI8" s="44"/>
      <c r="AJ8" s="44"/>
      <c r="AK8" s="2"/>
      <c r="AL8" s="45">
        <f>データ!$R$6</f>
        <v>1065365</v>
      </c>
      <c r="AM8" s="45"/>
      <c r="AN8" s="45"/>
      <c r="AO8" s="45"/>
      <c r="AP8" s="45"/>
      <c r="AQ8" s="45"/>
      <c r="AR8" s="45"/>
      <c r="AS8" s="45"/>
      <c r="AT8" s="46">
        <f>データ!$S$6</f>
        <v>786.35</v>
      </c>
      <c r="AU8" s="47"/>
      <c r="AV8" s="47"/>
      <c r="AW8" s="47"/>
      <c r="AX8" s="47"/>
      <c r="AY8" s="47"/>
      <c r="AZ8" s="47"/>
      <c r="BA8" s="47"/>
      <c r="BB8" s="48">
        <f>データ!$T$6</f>
        <v>1354.82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67.739999999999995</v>
      </c>
      <c r="J10" s="47"/>
      <c r="K10" s="47"/>
      <c r="L10" s="47"/>
      <c r="M10" s="47"/>
      <c r="N10" s="47"/>
      <c r="O10" s="81"/>
      <c r="P10" s="48">
        <f>データ!$P$6</f>
        <v>99.72</v>
      </c>
      <c r="Q10" s="48"/>
      <c r="R10" s="48"/>
      <c r="S10" s="48"/>
      <c r="T10" s="48"/>
      <c r="U10" s="48"/>
      <c r="V10" s="48"/>
      <c r="W10" s="45">
        <f>データ!$Q$6</f>
        <v>3553</v>
      </c>
      <c r="X10" s="45"/>
      <c r="Y10" s="45"/>
      <c r="Z10" s="45"/>
      <c r="AA10" s="45"/>
      <c r="AB10" s="45"/>
      <c r="AC10" s="45"/>
      <c r="AD10" s="2"/>
      <c r="AE10" s="2"/>
      <c r="AF10" s="2"/>
      <c r="AG10" s="2"/>
      <c r="AH10" s="2"/>
      <c r="AI10" s="2"/>
      <c r="AJ10" s="2"/>
      <c r="AK10" s="2"/>
      <c r="AL10" s="45">
        <f>データ!$U$6</f>
        <v>1062506</v>
      </c>
      <c r="AM10" s="45"/>
      <c r="AN10" s="45"/>
      <c r="AO10" s="45"/>
      <c r="AP10" s="45"/>
      <c r="AQ10" s="45"/>
      <c r="AR10" s="45"/>
      <c r="AS10" s="45"/>
      <c r="AT10" s="46">
        <f>データ!$V$6</f>
        <v>360.64</v>
      </c>
      <c r="AU10" s="47"/>
      <c r="AV10" s="47"/>
      <c r="AW10" s="47"/>
      <c r="AX10" s="47"/>
      <c r="AY10" s="47"/>
      <c r="AZ10" s="47"/>
      <c r="BA10" s="47"/>
      <c r="BB10" s="48">
        <f>データ!$W$6</f>
        <v>2946.17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82"/>
      <c r="BN47" s="82"/>
      <c r="BO47" s="82"/>
      <c r="BP47" s="82"/>
      <c r="BQ47" s="82"/>
      <c r="BR47" s="82"/>
      <c r="BS47" s="82"/>
      <c r="BT47" s="82"/>
      <c r="BU47" s="82"/>
      <c r="BV47" s="82"/>
      <c r="BW47" s="82"/>
      <c r="BX47" s="82"/>
      <c r="BY47" s="82"/>
      <c r="BZ47" s="8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2"/>
      <c r="BN48" s="82"/>
      <c r="BO48" s="82"/>
      <c r="BP48" s="82"/>
      <c r="BQ48" s="82"/>
      <c r="BR48" s="82"/>
      <c r="BS48" s="82"/>
      <c r="BT48" s="82"/>
      <c r="BU48" s="82"/>
      <c r="BV48" s="82"/>
      <c r="BW48" s="82"/>
      <c r="BX48" s="82"/>
      <c r="BY48" s="82"/>
      <c r="BZ48" s="8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2"/>
      <c r="BN49" s="82"/>
      <c r="BO49" s="82"/>
      <c r="BP49" s="82"/>
      <c r="BQ49" s="82"/>
      <c r="BR49" s="82"/>
      <c r="BS49" s="82"/>
      <c r="BT49" s="82"/>
      <c r="BU49" s="82"/>
      <c r="BV49" s="82"/>
      <c r="BW49" s="82"/>
      <c r="BX49" s="82"/>
      <c r="BY49" s="82"/>
      <c r="BZ49" s="8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2"/>
      <c r="BN50" s="82"/>
      <c r="BO50" s="82"/>
      <c r="BP50" s="82"/>
      <c r="BQ50" s="82"/>
      <c r="BR50" s="82"/>
      <c r="BS50" s="82"/>
      <c r="BT50" s="82"/>
      <c r="BU50" s="82"/>
      <c r="BV50" s="82"/>
      <c r="BW50" s="82"/>
      <c r="BX50" s="82"/>
      <c r="BY50" s="82"/>
      <c r="BZ50" s="8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2"/>
      <c r="BN51" s="82"/>
      <c r="BO51" s="82"/>
      <c r="BP51" s="82"/>
      <c r="BQ51" s="82"/>
      <c r="BR51" s="82"/>
      <c r="BS51" s="82"/>
      <c r="BT51" s="82"/>
      <c r="BU51" s="82"/>
      <c r="BV51" s="82"/>
      <c r="BW51" s="82"/>
      <c r="BX51" s="82"/>
      <c r="BY51" s="82"/>
      <c r="BZ51" s="8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2"/>
      <c r="BN52" s="82"/>
      <c r="BO52" s="82"/>
      <c r="BP52" s="82"/>
      <c r="BQ52" s="82"/>
      <c r="BR52" s="82"/>
      <c r="BS52" s="82"/>
      <c r="BT52" s="82"/>
      <c r="BU52" s="82"/>
      <c r="BV52" s="82"/>
      <c r="BW52" s="82"/>
      <c r="BX52" s="82"/>
      <c r="BY52" s="82"/>
      <c r="BZ52" s="8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2"/>
      <c r="BN53" s="82"/>
      <c r="BO53" s="82"/>
      <c r="BP53" s="82"/>
      <c r="BQ53" s="82"/>
      <c r="BR53" s="82"/>
      <c r="BS53" s="82"/>
      <c r="BT53" s="82"/>
      <c r="BU53" s="82"/>
      <c r="BV53" s="82"/>
      <c r="BW53" s="82"/>
      <c r="BX53" s="82"/>
      <c r="BY53" s="82"/>
      <c r="BZ53" s="8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2"/>
      <c r="BN54" s="82"/>
      <c r="BO54" s="82"/>
      <c r="BP54" s="82"/>
      <c r="BQ54" s="82"/>
      <c r="BR54" s="82"/>
      <c r="BS54" s="82"/>
      <c r="BT54" s="82"/>
      <c r="BU54" s="82"/>
      <c r="BV54" s="82"/>
      <c r="BW54" s="82"/>
      <c r="BX54" s="82"/>
      <c r="BY54" s="82"/>
      <c r="BZ54" s="8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2"/>
      <c r="BN55" s="82"/>
      <c r="BO55" s="82"/>
      <c r="BP55" s="82"/>
      <c r="BQ55" s="82"/>
      <c r="BR55" s="82"/>
      <c r="BS55" s="82"/>
      <c r="BT55" s="82"/>
      <c r="BU55" s="82"/>
      <c r="BV55" s="82"/>
      <c r="BW55" s="82"/>
      <c r="BX55" s="82"/>
      <c r="BY55" s="82"/>
      <c r="BZ55" s="8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2"/>
      <c r="BN56" s="82"/>
      <c r="BO56" s="82"/>
      <c r="BP56" s="82"/>
      <c r="BQ56" s="82"/>
      <c r="BR56" s="82"/>
      <c r="BS56" s="82"/>
      <c r="BT56" s="82"/>
      <c r="BU56" s="82"/>
      <c r="BV56" s="82"/>
      <c r="BW56" s="82"/>
      <c r="BX56" s="82"/>
      <c r="BY56" s="82"/>
      <c r="BZ56" s="8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2"/>
      <c r="BN57" s="82"/>
      <c r="BO57" s="82"/>
      <c r="BP57" s="82"/>
      <c r="BQ57" s="82"/>
      <c r="BR57" s="82"/>
      <c r="BS57" s="82"/>
      <c r="BT57" s="82"/>
      <c r="BU57" s="82"/>
      <c r="BV57" s="82"/>
      <c r="BW57" s="82"/>
      <c r="BX57" s="82"/>
      <c r="BY57" s="82"/>
      <c r="BZ57" s="8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2"/>
      <c r="BN58" s="82"/>
      <c r="BO58" s="82"/>
      <c r="BP58" s="82"/>
      <c r="BQ58" s="82"/>
      <c r="BR58" s="82"/>
      <c r="BS58" s="82"/>
      <c r="BT58" s="82"/>
      <c r="BU58" s="82"/>
      <c r="BV58" s="82"/>
      <c r="BW58" s="82"/>
      <c r="BX58" s="82"/>
      <c r="BY58" s="82"/>
      <c r="BZ58" s="8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2"/>
      <c r="BN59" s="82"/>
      <c r="BO59" s="82"/>
      <c r="BP59" s="82"/>
      <c r="BQ59" s="82"/>
      <c r="BR59" s="82"/>
      <c r="BS59" s="82"/>
      <c r="BT59" s="82"/>
      <c r="BU59" s="82"/>
      <c r="BV59" s="82"/>
      <c r="BW59" s="82"/>
      <c r="BX59" s="82"/>
      <c r="BY59" s="82"/>
      <c r="BZ59" s="8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4"/>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4"/>
      <c r="BM61" s="82"/>
      <c r="BN61" s="82"/>
      <c r="BO61" s="82"/>
      <c r="BP61" s="82"/>
      <c r="BQ61" s="82"/>
      <c r="BR61" s="82"/>
      <c r="BS61" s="82"/>
      <c r="BT61" s="82"/>
      <c r="BU61" s="82"/>
      <c r="BV61" s="82"/>
      <c r="BW61" s="82"/>
      <c r="BX61" s="82"/>
      <c r="BY61" s="82"/>
      <c r="BZ61" s="8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2"/>
      <c r="BN62" s="82"/>
      <c r="BO62" s="82"/>
      <c r="BP62" s="82"/>
      <c r="BQ62" s="82"/>
      <c r="BR62" s="82"/>
      <c r="BS62" s="82"/>
      <c r="BT62" s="82"/>
      <c r="BU62" s="82"/>
      <c r="BV62" s="82"/>
      <c r="BW62" s="82"/>
      <c r="BX62" s="82"/>
      <c r="BY62" s="82"/>
      <c r="BZ62" s="8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2"/>
      <c r="BN63" s="82"/>
      <c r="BO63" s="82"/>
      <c r="BP63" s="82"/>
      <c r="BQ63" s="82"/>
      <c r="BR63" s="82"/>
      <c r="BS63" s="82"/>
      <c r="BT63" s="82"/>
      <c r="BU63" s="82"/>
      <c r="BV63" s="82"/>
      <c r="BW63" s="82"/>
      <c r="BX63" s="82"/>
      <c r="BY63" s="82"/>
      <c r="BZ63" s="8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115</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35.2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UqElzrc13SWQidvs5UbONdGZTl2EsZoK5Xh33zT6uS6WdVCbgLi5rP9vqrsOBTiVwggmNQBvXxHRs+QI4LIAvA==" saltValue="7hMWAvcpcaibE7cCEnOde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41009</v>
      </c>
      <c r="D6" s="20">
        <f t="shared" si="3"/>
        <v>46</v>
      </c>
      <c r="E6" s="20">
        <f t="shared" si="3"/>
        <v>1</v>
      </c>
      <c r="F6" s="20">
        <f t="shared" si="3"/>
        <v>0</v>
      </c>
      <c r="G6" s="20">
        <f t="shared" si="3"/>
        <v>1</v>
      </c>
      <c r="H6" s="20" t="str">
        <f t="shared" si="3"/>
        <v>宮城県　仙台市</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67.739999999999995</v>
      </c>
      <c r="P6" s="21">
        <f t="shared" si="3"/>
        <v>99.72</v>
      </c>
      <c r="Q6" s="21">
        <f t="shared" si="3"/>
        <v>3553</v>
      </c>
      <c r="R6" s="21">
        <f t="shared" si="3"/>
        <v>1065365</v>
      </c>
      <c r="S6" s="21">
        <f t="shared" si="3"/>
        <v>786.35</v>
      </c>
      <c r="T6" s="21">
        <f t="shared" si="3"/>
        <v>1354.82</v>
      </c>
      <c r="U6" s="21">
        <f t="shared" si="3"/>
        <v>1062506</v>
      </c>
      <c r="V6" s="21">
        <f t="shared" si="3"/>
        <v>360.64</v>
      </c>
      <c r="W6" s="21">
        <f t="shared" si="3"/>
        <v>2946.17</v>
      </c>
      <c r="X6" s="22">
        <f>IF(X7="",NA(),X7)</f>
        <v>115.99</v>
      </c>
      <c r="Y6" s="22">
        <f t="shared" ref="Y6:AG6" si="4">IF(Y7="",NA(),Y7)</f>
        <v>117.29</v>
      </c>
      <c r="Z6" s="22">
        <f t="shared" si="4"/>
        <v>111.32</v>
      </c>
      <c r="AA6" s="22">
        <f t="shared" si="4"/>
        <v>111.86</v>
      </c>
      <c r="AB6" s="22">
        <f t="shared" si="4"/>
        <v>118.85</v>
      </c>
      <c r="AC6" s="22">
        <f t="shared" si="4"/>
        <v>113.59</v>
      </c>
      <c r="AD6" s="22">
        <f t="shared" si="4"/>
        <v>113.62</v>
      </c>
      <c r="AE6" s="22">
        <f t="shared" si="4"/>
        <v>112.54</v>
      </c>
      <c r="AF6" s="22">
        <f t="shared" si="4"/>
        <v>108.59</v>
      </c>
      <c r="AG6" s="22">
        <f t="shared" si="4"/>
        <v>110.89</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177.73</v>
      </c>
      <c r="AU6" s="22">
        <f t="shared" ref="AU6:BC6" si="6">IF(AU7="",NA(),AU7)</f>
        <v>187.03</v>
      </c>
      <c r="AV6" s="22">
        <f t="shared" si="6"/>
        <v>174.85</v>
      </c>
      <c r="AW6" s="22">
        <f t="shared" si="6"/>
        <v>182.62</v>
      </c>
      <c r="AX6" s="22">
        <f t="shared" si="6"/>
        <v>199.15</v>
      </c>
      <c r="AY6" s="22">
        <f t="shared" si="6"/>
        <v>169.68</v>
      </c>
      <c r="AZ6" s="22">
        <f t="shared" si="6"/>
        <v>166.51</v>
      </c>
      <c r="BA6" s="22">
        <f t="shared" si="6"/>
        <v>172.47</v>
      </c>
      <c r="BB6" s="22">
        <f t="shared" si="6"/>
        <v>170.76</v>
      </c>
      <c r="BC6" s="22">
        <f t="shared" si="6"/>
        <v>169.11</v>
      </c>
      <c r="BD6" s="21" t="str">
        <f>IF(BD7="","",IF(BD7="-","【-】","【"&amp;SUBSTITUTE(TEXT(BD7,"#,##0.00"),"-","△")&amp;"】"))</f>
        <v>【261.51】</v>
      </c>
      <c r="BE6" s="22">
        <f>IF(BE7="",NA(),BE7)</f>
        <v>282.48</v>
      </c>
      <c r="BF6" s="22">
        <f t="shared" ref="BF6:BN6" si="7">IF(BF7="",NA(),BF7)</f>
        <v>274.79000000000002</v>
      </c>
      <c r="BG6" s="22">
        <f t="shared" si="7"/>
        <v>267.32</v>
      </c>
      <c r="BH6" s="22">
        <f t="shared" si="7"/>
        <v>265.67</v>
      </c>
      <c r="BI6" s="22">
        <f t="shared" si="7"/>
        <v>240.55</v>
      </c>
      <c r="BJ6" s="22">
        <f t="shared" si="7"/>
        <v>203.63</v>
      </c>
      <c r="BK6" s="22">
        <f t="shared" si="7"/>
        <v>198.51</v>
      </c>
      <c r="BL6" s="22">
        <f t="shared" si="7"/>
        <v>193.57</v>
      </c>
      <c r="BM6" s="22">
        <f t="shared" si="7"/>
        <v>200.12</v>
      </c>
      <c r="BN6" s="22">
        <f t="shared" si="7"/>
        <v>194.42</v>
      </c>
      <c r="BO6" s="21" t="str">
        <f>IF(BO7="","",IF(BO7="-","【-】","【"&amp;SUBSTITUTE(TEXT(BO7,"#,##0.00"),"-","△")&amp;"】"))</f>
        <v>【265.16】</v>
      </c>
      <c r="BP6" s="22">
        <f>IF(BP7="",NA(),BP7)</f>
        <v>104.31</v>
      </c>
      <c r="BQ6" s="22">
        <f t="shared" ref="BQ6:BY6" si="8">IF(BQ7="",NA(),BQ7)</f>
        <v>105.51</v>
      </c>
      <c r="BR6" s="22">
        <f t="shared" si="8"/>
        <v>100.82</v>
      </c>
      <c r="BS6" s="22">
        <f t="shared" si="8"/>
        <v>101.19</v>
      </c>
      <c r="BT6" s="22">
        <f t="shared" si="8"/>
        <v>107.96</v>
      </c>
      <c r="BU6" s="22">
        <f t="shared" si="8"/>
        <v>103.04</v>
      </c>
      <c r="BV6" s="22">
        <f t="shared" si="8"/>
        <v>103.28</v>
      </c>
      <c r="BW6" s="22">
        <f t="shared" si="8"/>
        <v>102.26</v>
      </c>
      <c r="BX6" s="22">
        <f t="shared" si="8"/>
        <v>98.26</v>
      </c>
      <c r="BY6" s="22">
        <f t="shared" si="8"/>
        <v>100.4</v>
      </c>
      <c r="BZ6" s="21" t="str">
        <f>IF(BZ7="","",IF(BZ7="-","【-】","【"&amp;SUBSTITUTE(TEXT(BZ7,"#,##0.00"),"-","△")&amp;"】"))</f>
        <v>【102.35】</v>
      </c>
      <c r="CA6" s="22">
        <f>IF(CA7="",NA(),CA7)</f>
        <v>200.14</v>
      </c>
      <c r="CB6" s="22">
        <f t="shared" ref="CB6:CJ6" si="9">IF(CB7="",NA(),CB7)</f>
        <v>198.01</v>
      </c>
      <c r="CC6" s="22">
        <f t="shared" si="9"/>
        <v>207.54</v>
      </c>
      <c r="CD6" s="22">
        <f t="shared" si="9"/>
        <v>193.63</v>
      </c>
      <c r="CE6" s="22">
        <f t="shared" si="9"/>
        <v>190.78</v>
      </c>
      <c r="CF6" s="22">
        <f t="shared" si="9"/>
        <v>173</v>
      </c>
      <c r="CG6" s="22">
        <f t="shared" si="9"/>
        <v>173.11</v>
      </c>
      <c r="CH6" s="22">
        <f t="shared" si="9"/>
        <v>174.34</v>
      </c>
      <c r="CI6" s="22">
        <f t="shared" si="9"/>
        <v>172.33</v>
      </c>
      <c r="CJ6" s="22">
        <f t="shared" si="9"/>
        <v>172.8</v>
      </c>
      <c r="CK6" s="21" t="str">
        <f>IF(CK7="","",IF(CK7="-","【-】","【"&amp;SUBSTITUTE(TEXT(CK7,"#,##0.00"),"-","△")&amp;"】"))</f>
        <v>【167.74】</v>
      </c>
      <c r="CL6" s="22">
        <f>IF(CL7="",NA(),CL7)</f>
        <v>77.209999999999994</v>
      </c>
      <c r="CM6" s="22">
        <f t="shared" ref="CM6:CU6" si="10">IF(CM7="",NA(),CM7)</f>
        <v>77.510000000000005</v>
      </c>
      <c r="CN6" s="22">
        <f t="shared" si="10"/>
        <v>79.31</v>
      </c>
      <c r="CO6" s="22">
        <f t="shared" si="10"/>
        <v>81.89</v>
      </c>
      <c r="CP6" s="22">
        <f t="shared" si="10"/>
        <v>81.739999999999995</v>
      </c>
      <c r="CQ6" s="22">
        <f t="shared" si="10"/>
        <v>59.36</v>
      </c>
      <c r="CR6" s="22">
        <f t="shared" si="10"/>
        <v>59.32</v>
      </c>
      <c r="CS6" s="22">
        <f t="shared" si="10"/>
        <v>59.12</v>
      </c>
      <c r="CT6" s="22">
        <f t="shared" si="10"/>
        <v>59.37</v>
      </c>
      <c r="CU6" s="22">
        <f t="shared" si="10"/>
        <v>58.84</v>
      </c>
      <c r="CV6" s="21" t="str">
        <f>IF(CV7="","",IF(CV7="-","【-】","【"&amp;SUBSTITUTE(TEXT(CV7,"#,##0.00"),"-","△")&amp;"】"))</f>
        <v>【60.29】</v>
      </c>
      <c r="CW6" s="22">
        <f>IF(CW7="",NA(),CW7)</f>
        <v>94.5</v>
      </c>
      <c r="CX6" s="22">
        <f t="shared" ref="CX6:DF6" si="11">IF(CX7="",NA(),CX7)</f>
        <v>94.35</v>
      </c>
      <c r="CY6" s="22">
        <f t="shared" si="11"/>
        <v>94.35</v>
      </c>
      <c r="CZ6" s="22">
        <f t="shared" si="11"/>
        <v>94.38</v>
      </c>
      <c r="DA6" s="22">
        <f t="shared" si="11"/>
        <v>93.95</v>
      </c>
      <c r="DB6" s="22">
        <f t="shared" si="11"/>
        <v>93.82</v>
      </c>
      <c r="DC6" s="22">
        <f t="shared" si="11"/>
        <v>93.74</v>
      </c>
      <c r="DD6" s="22">
        <f t="shared" si="11"/>
        <v>93.64</v>
      </c>
      <c r="DE6" s="22">
        <f t="shared" si="11"/>
        <v>93.68</v>
      </c>
      <c r="DF6" s="22">
        <f t="shared" si="11"/>
        <v>94.13</v>
      </c>
      <c r="DG6" s="21" t="str">
        <f>IF(DG7="","",IF(DG7="-","【-】","【"&amp;SUBSTITUTE(TEXT(DG7,"#,##0.00"),"-","△")&amp;"】"))</f>
        <v>【90.12】</v>
      </c>
      <c r="DH6" s="22">
        <f>IF(DH7="",NA(),DH7)</f>
        <v>52.66</v>
      </c>
      <c r="DI6" s="22">
        <f t="shared" ref="DI6:DQ6" si="12">IF(DI7="",NA(),DI7)</f>
        <v>53.11</v>
      </c>
      <c r="DJ6" s="22">
        <f t="shared" si="12"/>
        <v>53.34</v>
      </c>
      <c r="DK6" s="22">
        <f t="shared" si="12"/>
        <v>53.95</v>
      </c>
      <c r="DL6" s="22">
        <f t="shared" si="12"/>
        <v>54.67</v>
      </c>
      <c r="DM6" s="22">
        <f t="shared" si="12"/>
        <v>48.64</v>
      </c>
      <c r="DN6" s="22">
        <f t="shared" si="12"/>
        <v>49.23</v>
      </c>
      <c r="DO6" s="22">
        <f t="shared" si="12"/>
        <v>49.78</v>
      </c>
      <c r="DP6" s="22">
        <f t="shared" si="12"/>
        <v>50.32</v>
      </c>
      <c r="DQ6" s="22">
        <f t="shared" si="12"/>
        <v>50.93</v>
      </c>
      <c r="DR6" s="21" t="str">
        <f>IF(DR7="","",IF(DR7="-","【-】","【"&amp;SUBSTITUTE(TEXT(DR7,"#,##0.00"),"-","△")&amp;"】"))</f>
        <v>【50.88】</v>
      </c>
      <c r="DS6" s="22">
        <f>IF(DS7="",NA(),DS7)</f>
        <v>16.41</v>
      </c>
      <c r="DT6" s="22">
        <f t="shared" ref="DT6:EB6" si="13">IF(DT7="",NA(),DT7)</f>
        <v>19.32</v>
      </c>
      <c r="DU6" s="22">
        <f t="shared" si="13"/>
        <v>22.48</v>
      </c>
      <c r="DV6" s="22">
        <f t="shared" si="13"/>
        <v>24.35</v>
      </c>
      <c r="DW6" s="22">
        <f t="shared" si="13"/>
        <v>25.71</v>
      </c>
      <c r="DX6" s="22">
        <f t="shared" si="13"/>
        <v>19.95</v>
      </c>
      <c r="DY6" s="22">
        <f t="shared" si="13"/>
        <v>21.62</v>
      </c>
      <c r="DZ6" s="22">
        <f t="shared" si="13"/>
        <v>22.79</v>
      </c>
      <c r="EA6" s="22">
        <f t="shared" si="13"/>
        <v>24.26</v>
      </c>
      <c r="EB6" s="22">
        <f t="shared" si="13"/>
        <v>25.55</v>
      </c>
      <c r="EC6" s="21" t="str">
        <f>IF(EC7="","",IF(EC7="-","【-】","【"&amp;SUBSTITUTE(TEXT(EC7,"#,##0.00"),"-","△")&amp;"】"))</f>
        <v>【22.30】</v>
      </c>
      <c r="ED6" s="22">
        <f>IF(ED7="",NA(),ED7)</f>
        <v>0.67</v>
      </c>
      <c r="EE6" s="22">
        <f t="shared" ref="EE6:EM6" si="14">IF(EE7="",NA(),EE7)</f>
        <v>0.74</v>
      </c>
      <c r="EF6" s="22">
        <f t="shared" si="14"/>
        <v>0.77</v>
      </c>
      <c r="EG6" s="22">
        <f t="shared" si="14"/>
        <v>0.77</v>
      </c>
      <c r="EH6" s="22">
        <f t="shared" si="14"/>
        <v>0.72</v>
      </c>
      <c r="EI6" s="22">
        <f t="shared" si="14"/>
        <v>0.97</v>
      </c>
      <c r="EJ6" s="22">
        <f t="shared" si="14"/>
        <v>1.03</v>
      </c>
      <c r="EK6" s="22">
        <f t="shared" si="14"/>
        <v>0.97</v>
      </c>
      <c r="EL6" s="22">
        <f t="shared" si="14"/>
        <v>0.99</v>
      </c>
      <c r="EM6" s="22">
        <f t="shared" si="14"/>
        <v>0.97</v>
      </c>
      <c r="EN6" s="21" t="str">
        <f>IF(EN7="","",IF(EN7="-","【-】","【"&amp;SUBSTITUTE(TEXT(EN7,"#,##0.00"),"-","△")&amp;"】"))</f>
        <v>【0.66】</v>
      </c>
    </row>
    <row r="7" spans="1:144" s="23" customFormat="1" x14ac:dyDescent="0.15">
      <c r="A7" s="15"/>
      <c r="B7" s="24">
        <v>2021</v>
      </c>
      <c r="C7" s="24">
        <v>41009</v>
      </c>
      <c r="D7" s="24">
        <v>46</v>
      </c>
      <c r="E7" s="24">
        <v>1</v>
      </c>
      <c r="F7" s="24">
        <v>0</v>
      </c>
      <c r="G7" s="24">
        <v>1</v>
      </c>
      <c r="H7" s="24" t="s">
        <v>93</v>
      </c>
      <c r="I7" s="24" t="s">
        <v>94</v>
      </c>
      <c r="J7" s="24" t="s">
        <v>95</v>
      </c>
      <c r="K7" s="24" t="s">
        <v>96</v>
      </c>
      <c r="L7" s="24" t="s">
        <v>97</v>
      </c>
      <c r="M7" s="24" t="s">
        <v>98</v>
      </c>
      <c r="N7" s="25" t="s">
        <v>99</v>
      </c>
      <c r="O7" s="25">
        <v>67.739999999999995</v>
      </c>
      <c r="P7" s="25">
        <v>99.72</v>
      </c>
      <c r="Q7" s="25">
        <v>3553</v>
      </c>
      <c r="R7" s="25">
        <v>1065365</v>
      </c>
      <c r="S7" s="25">
        <v>786.35</v>
      </c>
      <c r="T7" s="25">
        <v>1354.82</v>
      </c>
      <c r="U7" s="25">
        <v>1062506</v>
      </c>
      <c r="V7" s="25">
        <v>360.64</v>
      </c>
      <c r="W7" s="25">
        <v>2946.17</v>
      </c>
      <c r="X7" s="25">
        <v>115.99</v>
      </c>
      <c r="Y7" s="25">
        <v>117.29</v>
      </c>
      <c r="Z7" s="25">
        <v>111.32</v>
      </c>
      <c r="AA7" s="25">
        <v>111.86</v>
      </c>
      <c r="AB7" s="25">
        <v>118.85</v>
      </c>
      <c r="AC7" s="25">
        <v>113.59</v>
      </c>
      <c r="AD7" s="25">
        <v>113.62</v>
      </c>
      <c r="AE7" s="25">
        <v>112.54</v>
      </c>
      <c r="AF7" s="25">
        <v>108.59</v>
      </c>
      <c r="AG7" s="25">
        <v>110.89</v>
      </c>
      <c r="AH7" s="25">
        <v>111.39</v>
      </c>
      <c r="AI7" s="25">
        <v>0</v>
      </c>
      <c r="AJ7" s="25">
        <v>0</v>
      </c>
      <c r="AK7" s="25">
        <v>0</v>
      </c>
      <c r="AL7" s="25">
        <v>0</v>
      </c>
      <c r="AM7" s="25">
        <v>0</v>
      </c>
      <c r="AN7" s="25">
        <v>0</v>
      </c>
      <c r="AO7" s="25">
        <v>0</v>
      </c>
      <c r="AP7" s="25">
        <v>0</v>
      </c>
      <c r="AQ7" s="25">
        <v>0</v>
      </c>
      <c r="AR7" s="25">
        <v>0</v>
      </c>
      <c r="AS7" s="25">
        <v>1.3</v>
      </c>
      <c r="AT7" s="25">
        <v>177.73</v>
      </c>
      <c r="AU7" s="25">
        <v>187.03</v>
      </c>
      <c r="AV7" s="25">
        <v>174.85</v>
      </c>
      <c r="AW7" s="25">
        <v>182.62</v>
      </c>
      <c r="AX7" s="25">
        <v>199.15</v>
      </c>
      <c r="AY7" s="25">
        <v>169.68</v>
      </c>
      <c r="AZ7" s="25">
        <v>166.51</v>
      </c>
      <c r="BA7" s="25">
        <v>172.47</v>
      </c>
      <c r="BB7" s="25">
        <v>170.76</v>
      </c>
      <c r="BC7" s="25">
        <v>169.11</v>
      </c>
      <c r="BD7" s="25">
        <v>261.51</v>
      </c>
      <c r="BE7" s="25">
        <v>282.48</v>
      </c>
      <c r="BF7" s="25">
        <v>274.79000000000002</v>
      </c>
      <c r="BG7" s="25">
        <v>267.32</v>
      </c>
      <c r="BH7" s="25">
        <v>265.67</v>
      </c>
      <c r="BI7" s="25">
        <v>240.55</v>
      </c>
      <c r="BJ7" s="25">
        <v>203.63</v>
      </c>
      <c r="BK7" s="25">
        <v>198.51</v>
      </c>
      <c r="BL7" s="25">
        <v>193.57</v>
      </c>
      <c r="BM7" s="25">
        <v>200.12</v>
      </c>
      <c r="BN7" s="25">
        <v>194.42</v>
      </c>
      <c r="BO7" s="25">
        <v>265.16000000000003</v>
      </c>
      <c r="BP7" s="25">
        <v>104.31</v>
      </c>
      <c r="BQ7" s="25">
        <v>105.51</v>
      </c>
      <c r="BR7" s="25">
        <v>100.82</v>
      </c>
      <c r="BS7" s="25">
        <v>101.19</v>
      </c>
      <c r="BT7" s="25">
        <v>107.96</v>
      </c>
      <c r="BU7" s="25">
        <v>103.04</v>
      </c>
      <c r="BV7" s="25">
        <v>103.28</v>
      </c>
      <c r="BW7" s="25">
        <v>102.26</v>
      </c>
      <c r="BX7" s="25">
        <v>98.26</v>
      </c>
      <c r="BY7" s="25">
        <v>100.4</v>
      </c>
      <c r="BZ7" s="25">
        <v>102.35</v>
      </c>
      <c r="CA7" s="25">
        <v>200.14</v>
      </c>
      <c r="CB7" s="25">
        <v>198.01</v>
      </c>
      <c r="CC7" s="25">
        <v>207.54</v>
      </c>
      <c r="CD7" s="25">
        <v>193.63</v>
      </c>
      <c r="CE7" s="25">
        <v>190.78</v>
      </c>
      <c r="CF7" s="25">
        <v>173</v>
      </c>
      <c r="CG7" s="25">
        <v>173.11</v>
      </c>
      <c r="CH7" s="25">
        <v>174.34</v>
      </c>
      <c r="CI7" s="25">
        <v>172.33</v>
      </c>
      <c r="CJ7" s="25">
        <v>172.8</v>
      </c>
      <c r="CK7" s="25">
        <v>167.74</v>
      </c>
      <c r="CL7" s="25">
        <v>77.209999999999994</v>
      </c>
      <c r="CM7" s="25">
        <v>77.510000000000005</v>
      </c>
      <c r="CN7" s="25">
        <v>79.31</v>
      </c>
      <c r="CO7" s="25">
        <v>81.89</v>
      </c>
      <c r="CP7" s="25">
        <v>81.739999999999995</v>
      </c>
      <c r="CQ7" s="25">
        <v>59.36</v>
      </c>
      <c r="CR7" s="25">
        <v>59.32</v>
      </c>
      <c r="CS7" s="25">
        <v>59.12</v>
      </c>
      <c r="CT7" s="25">
        <v>59.37</v>
      </c>
      <c r="CU7" s="25">
        <v>58.84</v>
      </c>
      <c r="CV7" s="25">
        <v>60.29</v>
      </c>
      <c r="CW7" s="25">
        <v>94.5</v>
      </c>
      <c r="CX7" s="25">
        <v>94.35</v>
      </c>
      <c r="CY7" s="25">
        <v>94.35</v>
      </c>
      <c r="CZ7" s="25">
        <v>94.38</v>
      </c>
      <c r="DA7" s="25">
        <v>93.95</v>
      </c>
      <c r="DB7" s="25">
        <v>93.82</v>
      </c>
      <c r="DC7" s="25">
        <v>93.74</v>
      </c>
      <c r="DD7" s="25">
        <v>93.64</v>
      </c>
      <c r="DE7" s="25">
        <v>93.68</v>
      </c>
      <c r="DF7" s="25">
        <v>94.13</v>
      </c>
      <c r="DG7" s="25">
        <v>90.12</v>
      </c>
      <c r="DH7" s="25">
        <v>52.66</v>
      </c>
      <c r="DI7" s="25">
        <v>53.11</v>
      </c>
      <c r="DJ7" s="25">
        <v>53.34</v>
      </c>
      <c r="DK7" s="25">
        <v>53.95</v>
      </c>
      <c r="DL7" s="25">
        <v>54.67</v>
      </c>
      <c r="DM7" s="25">
        <v>48.64</v>
      </c>
      <c r="DN7" s="25">
        <v>49.23</v>
      </c>
      <c r="DO7" s="25">
        <v>49.78</v>
      </c>
      <c r="DP7" s="25">
        <v>50.32</v>
      </c>
      <c r="DQ7" s="25">
        <v>50.93</v>
      </c>
      <c r="DR7" s="25">
        <v>50.88</v>
      </c>
      <c r="DS7" s="25">
        <v>16.41</v>
      </c>
      <c r="DT7" s="25">
        <v>19.32</v>
      </c>
      <c r="DU7" s="25">
        <v>22.48</v>
      </c>
      <c r="DV7" s="25">
        <v>24.35</v>
      </c>
      <c r="DW7" s="25">
        <v>25.71</v>
      </c>
      <c r="DX7" s="25">
        <v>19.95</v>
      </c>
      <c r="DY7" s="25">
        <v>21.62</v>
      </c>
      <c r="DZ7" s="25">
        <v>22.79</v>
      </c>
      <c r="EA7" s="25">
        <v>24.26</v>
      </c>
      <c r="EB7" s="25">
        <v>25.55</v>
      </c>
      <c r="EC7" s="25">
        <v>22.3</v>
      </c>
      <c r="ED7" s="25">
        <v>0.67</v>
      </c>
      <c r="EE7" s="25">
        <v>0.74</v>
      </c>
      <c r="EF7" s="25">
        <v>0.77</v>
      </c>
      <c r="EG7" s="25">
        <v>0.77</v>
      </c>
      <c r="EH7" s="25">
        <v>0.72</v>
      </c>
      <c r="EI7" s="25">
        <v>0.97</v>
      </c>
      <c r="EJ7" s="25">
        <v>1.03</v>
      </c>
      <c r="EK7" s="25">
        <v>0.97</v>
      </c>
      <c r="EL7" s="25">
        <v>0.99</v>
      </c>
      <c r="EM7" s="25">
        <v>0.97</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2023-01-25T00:41:46Z</cp:lastPrinted>
  <dcterms:created xsi:type="dcterms:W3CDTF">2022-12-01T00:52:56Z</dcterms:created>
  <dcterms:modified xsi:type="dcterms:W3CDTF">2023-01-25T03:00:31Z</dcterms:modified>
  <cp:category/>
</cp:coreProperties>
</file>