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N:\04_【課室共通】検討・作業用フォルダ\03 準公営企業室\02 下水道事業係\04-2    経営比較分析表\R04年度\07調査係へ提出\03回答\02　政令市\"/>
    </mc:Choice>
  </mc:AlternateContent>
  <xr:revisionPtr revIDLastSave="0" documentId="13_ncr:1_{CF292B4F-8062-478B-BE4A-09D73C3EF749}" xr6:coauthVersionLast="36" xr6:coauthVersionMax="36" xr10:uidLastSave="{00000000-0000-0000-0000-000000000000}"/>
  <workbookProtection workbookAlgorithmName="SHA-512" workbookHashValue="OrlqHEKGhg1U3QzBo8pNDQaad6iIVIL7Txta+8l48W9DdGSVP1EMbALmIpP1yByFckugipSYMpJw+DPl5wANVQ==" workbookSaltValue="nkrFk2JLW7vsPpWpn48roA==" workbookSpinCount="100000" lockStructure="1"/>
  <bookViews>
    <workbookView xWindow="0" yWindow="0" windowWidth="15360" windowHeight="76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AL8" i="4" s="1"/>
  <c r="R6" i="5"/>
  <c r="Q6" i="5"/>
  <c r="P6" i="5"/>
  <c r="P10" i="4" s="1"/>
  <c r="O6" i="5"/>
  <c r="I10" i="4" s="1"/>
  <c r="N6" i="5"/>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BB10" i="4"/>
  <c r="AD10" i="4"/>
  <c r="W10" i="4"/>
  <c r="B10" i="4"/>
  <c r="BB8" i="4"/>
  <c r="AD8" i="4"/>
  <c r="W8" i="4"/>
  <c r="B8" i="4"/>
</calcChain>
</file>

<file path=xl/sharedStrings.xml><?xml version="1.0" encoding="utf-8"?>
<sst xmlns="http://schemas.openxmlformats.org/spreadsheetml/2006/main" count="236" uniqueCount="116">
  <si>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</si>
  <si>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</si>
  <si>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</si>
  <si>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</si>
  <si>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</si>
  <si>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</si>
  <si>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</si>
  <si>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</si>
  <si>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</si>
  <si>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</si>
  <si>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</si>
  <si>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</si>
  <si>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</si>
  <si>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</si>
  <si>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</si>
  <si>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</si>
  <si>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</si>
  <si>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</si>
  <si>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</si>
  <si>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</si>
  <si>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</si>
  <si>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</si>
  <si>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</si>
  <si>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</si>
  <si>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</si>
  <si>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</si>
  <si>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</si>
  <si>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</si>
  <si>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</si>
  <si>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</si>
  <si>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</si>
  <si>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</si>
  <si>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</si>
  <si>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</si>
  <si>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</si>
  <si>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</si>
  <si>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</si>
  <si>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</si>
  <si>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</si>
  <si>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</si>
  <si>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</si>
  <si>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</si>
  <si>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</si>
  <si>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</si>
  <si>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</si>
  <si>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</si>
  <si>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</si>
  <si>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</si>
  <si>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</si>
  <si>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</si>
  <si>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</si>
  <si>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</si>
  <si>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</si>
  <si>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</si>
  <si>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</si>
  <si>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</si>
  <si>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</si>
  <si>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</si>
  <si>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</si>
  <si>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</si>
  <si>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</si>
  <si>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</si>
  <si>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</si>
  <si>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</si>
  <si>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</si>
  <si>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</si>
  <si>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</si>
  <si>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</si>
  <si>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</si>
  <si>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</si>
  <si>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</si>
  <si>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</si>
  <si>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</si>
  <si>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</si>
  <si>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</si>
  <si>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</si>
  <si>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</si>
  <si>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</si>
  <si>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</si>
  <si>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</si>
  <si>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</si>
  <si>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</si>
  <si>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</si>
  <si>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</si>
  <si>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</si>
  <si>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</si>
  <si>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</si>
  <si>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</si>
  <si>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</si>
  <si>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</si>
  <si>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</si>
  <si>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</si>
  <si>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</si>
  <si>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</si>
  <si>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</si>
  <si>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</si>
  <si>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千葉市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</si>
  <si>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</si>
  <si>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</si>
  <si>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</si>
  <si>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</si>
  <si>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</si>
  <si>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</si>
  <si>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</si>
  <si>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</si>
  <si>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</si>
  <si>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</si>
  <si>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</si>
  <si>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</si>
  <si>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</si>
  <si>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</si>
  <si>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</si>
  <si>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</si>
  <si>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本市における特定環境保全公共下水道事業は、公共下水道の終末処理場で汚水処理している等、公共下水道事業と密接に関連しながら事業運営を行っている。
　したがって、引き続き公共下水道事業と一体となって持続可能な健全経営に努めていく。</t>
  </si>
  <si>
    <t>　令和３年度末時点では、老朽化は進行していないが、今後、標準耐用年数を経過する老朽化施設が増加していくため、ストックマネジメント計画に基づき、効率的に維持管理や改築更新を行っていく必要がある。</t>
    <rPh sb="64" eb="66">
      <t>ケイカク</t>
    </rPh>
    <rPh sb="67" eb="68">
      <t>モト</t>
    </rPh>
    <phoneticPr fontId="4"/>
  </si>
  <si>
    <t>　②累積欠損金比率については、新型コロナウイルス感染症の影響により使用料収入が減少したことから利益余剰金が減少したため、発生した。
　なお、平成30年度以降、①経常収支比率及び⑤経費回収率が低下し、④企業債残高対事業規模比率及び⑥汚水処理原価が増加しているが、有収水量の算出方法の見直しにより、営業収益が減少したためである。</t>
    <rPh sb="2" eb="4">
      <t>ルイセキ</t>
    </rPh>
    <rPh sb="4" eb="6">
      <t>ケッソン</t>
    </rPh>
    <rPh sb="6" eb="7">
      <t>キン</t>
    </rPh>
    <rPh sb="7" eb="9">
      <t>ヒリツ</t>
    </rPh>
    <rPh sb="33" eb="36">
      <t>シヨウリョウ</t>
    </rPh>
    <rPh sb="36" eb="38">
      <t>シュウニュウ</t>
    </rPh>
    <rPh sb="39" eb="41">
      <t>ゲンショウ</t>
    </rPh>
    <rPh sb="47" eb="49">
      <t>リエキ</t>
    </rPh>
    <rPh sb="49" eb="52">
      <t>ヨジョウキン</t>
    </rPh>
    <rPh sb="53" eb="55">
      <t>ゲンショウ</t>
    </rPh>
    <rPh sb="60" eb="62">
      <t>ハッセイ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</si>
</sst>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quot;-&quot;">
                  <c:v>0.01</c:v>
                </c:pt>
                <c:pt idx="3">
                  <c:v>0</c:v>
                </c:pt>
                <c:pt idx="4">
                  <c:v>0</c:v>
                </c:pt>
              </c:numCache>
            </c:numRef>
          </c:val>
          <c:extLst>
            <c:ext xmlns:c16="http://schemas.microsoft.com/office/drawing/2014/chart" uri="{C3380CC4-5D6E-409C-BE32-E72D297353CC}">
              <c16:uniqueId val="{00000000-A090-4FD0-8C11-1DEDC0E43EC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A090-4FD0-8C11-1DEDC0E43EC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3A-4479-8C4B-650CD789741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163A-4479-8C4B-650CD789741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96.87</c:v>
                </c:pt>
                <c:pt idx="1">
                  <c:v>96.75</c:v>
                </c:pt>
                <c:pt idx="2">
                  <c:v>96.87</c:v>
                </c:pt>
                <c:pt idx="3">
                  <c:v>96.47</c:v>
                </c:pt>
                <c:pt idx="4">
                  <c:v>96.52</c:v>
                </c:pt>
              </c:numCache>
            </c:numRef>
          </c:val>
          <c:extLst>
            <c:ext xmlns:c16="http://schemas.microsoft.com/office/drawing/2014/chart" uri="{C3380CC4-5D6E-409C-BE32-E72D297353CC}">
              <c16:uniqueId val="{00000000-557C-4C75-B353-2759AAA1699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557C-4C75-B353-2759AAA1699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105.23</c:v>
                </c:pt>
                <c:pt idx="1">
                  <c:v>93.19</c:v>
                </c:pt>
                <c:pt idx="2">
                  <c:v>93.16</c:v>
                </c:pt>
                <c:pt idx="3">
                  <c:v>93.31</c:v>
                </c:pt>
                <c:pt idx="4">
                  <c:v>93.33</c:v>
                </c:pt>
              </c:numCache>
            </c:numRef>
          </c:val>
          <c:extLst>
            <c:ext xmlns:c16="http://schemas.microsoft.com/office/drawing/2014/chart" uri="{C3380CC4-5D6E-409C-BE32-E72D297353CC}">
              <c16:uniqueId val="{00000000-1E13-4A29-8B34-212D092373B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1E13-4A29-8B34-212D092373B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25.88</c:v>
                </c:pt>
                <c:pt idx="1">
                  <c:v>26.42</c:v>
                </c:pt>
                <c:pt idx="2">
                  <c:v>28.16</c:v>
                </c:pt>
                <c:pt idx="3">
                  <c:v>29.82</c:v>
                </c:pt>
                <c:pt idx="4">
                  <c:v>31.49</c:v>
                </c:pt>
              </c:numCache>
            </c:numRef>
          </c:val>
          <c:extLst>
            <c:ext xmlns:c16="http://schemas.microsoft.com/office/drawing/2014/chart" uri="{C3380CC4-5D6E-409C-BE32-E72D297353CC}">
              <c16:uniqueId val="{00000000-284E-476A-8211-B0547D79775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284E-476A-8211-B0547D79775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A0-4BAF-A7CD-5C57BE18B40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09A0-4BAF-A7CD-5C57BE18B40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formatCode="#,##0.00;&quot;△&quot;#,##0.00;&quot;-&quot;">
                  <c:v>21.02</c:v>
                </c:pt>
              </c:numCache>
            </c:numRef>
          </c:val>
          <c:extLst>
            <c:ext xmlns:c16="http://schemas.microsoft.com/office/drawing/2014/chart" uri="{C3380CC4-5D6E-409C-BE32-E72D297353CC}">
              <c16:uniqueId val="{00000000-613C-4E9A-979E-F098052886A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613C-4E9A-979E-F098052886A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77.13</c:v>
                </c:pt>
                <c:pt idx="1">
                  <c:v>98.9</c:v>
                </c:pt>
                <c:pt idx="2">
                  <c:v>48.31</c:v>
                </c:pt>
                <c:pt idx="3">
                  <c:v>38.65</c:v>
                </c:pt>
                <c:pt idx="4">
                  <c:v>19.059999999999999</c:v>
                </c:pt>
              </c:numCache>
            </c:numRef>
          </c:val>
          <c:extLst>
            <c:ext xmlns:c16="http://schemas.microsoft.com/office/drawing/2014/chart" uri="{C3380CC4-5D6E-409C-BE32-E72D297353CC}">
              <c16:uniqueId val="{00000000-A62B-41E2-A687-67863787F7F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A62B-41E2-A687-67863787F7F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1804.51</c:v>
                </c:pt>
                <c:pt idx="1">
                  <c:v>11982.2</c:v>
                </c:pt>
                <c:pt idx="2">
                  <c:v>12622.69</c:v>
                </c:pt>
                <c:pt idx="3">
                  <c:v>12353.37</c:v>
                </c:pt>
                <c:pt idx="4">
                  <c:v>12239.32</c:v>
                </c:pt>
              </c:numCache>
            </c:numRef>
          </c:val>
          <c:extLst>
            <c:ext xmlns:c16="http://schemas.microsoft.com/office/drawing/2014/chart" uri="{C3380CC4-5D6E-409C-BE32-E72D297353CC}">
              <c16:uniqueId val="{00000000-BD67-42BB-A206-16BB2248978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BD67-42BB-A206-16BB2248978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111.26</c:v>
                </c:pt>
                <c:pt idx="1">
                  <c:v>61.08</c:v>
                </c:pt>
                <c:pt idx="2">
                  <c:v>60.36</c:v>
                </c:pt>
                <c:pt idx="3">
                  <c:v>61.23</c:v>
                </c:pt>
                <c:pt idx="4">
                  <c:v>61.64</c:v>
                </c:pt>
              </c:numCache>
            </c:numRef>
          </c:val>
          <c:extLst>
            <c:ext xmlns:c16="http://schemas.microsoft.com/office/drawing/2014/chart" uri="{C3380CC4-5D6E-409C-BE32-E72D297353CC}">
              <c16:uniqueId val="{00000000-FF55-42FD-ABD2-F400FE78DAE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FF55-42FD-ABD2-F400FE78DAE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83.05</c:v>
                </c:pt>
                <c:pt idx="1">
                  <c:v>197.15</c:v>
                </c:pt>
                <c:pt idx="2">
                  <c:v>197.79</c:v>
                </c:pt>
                <c:pt idx="3">
                  <c:v>195.68</c:v>
                </c:pt>
                <c:pt idx="4">
                  <c:v>193.73</c:v>
                </c:pt>
              </c:numCache>
            </c:numRef>
          </c:val>
          <c:extLst>
            <c:ext xmlns:c16="http://schemas.microsoft.com/office/drawing/2014/chart" uri="{C3380CC4-5D6E-409C-BE32-E72D297353CC}">
              <c16:uniqueId val="{00000000-74FE-4CEA-9024-99D976B3950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74FE-4CEA-9024-99D976B3950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千葉県　千葉市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976328</v>
      </c>
      <c r="AM8" s="42"/>
      <c r="AN8" s="42"/>
      <c r="AO8" s="42"/>
      <c r="AP8" s="42"/>
      <c r="AQ8" s="42"/>
      <c r="AR8" s="42"/>
      <c r="AS8" s="42"/>
      <c r="AT8" s="35">
        <f>データ!T6</f>
        <v>271.76</v>
      </c>
      <c r="AU8" s="35"/>
      <c r="AV8" s="35"/>
      <c r="AW8" s="35"/>
      <c r="AX8" s="35"/>
      <c r="AY8" s="35"/>
      <c r="AZ8" s="35"/>
      <c r="BA8" s="35"/>
      <c r="BB8" s="35">
        <f>データ!U6</f>
        <v>3592.61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17.14</v>
      </c>
      <c r="J10" s="35"/>
      <c r="K10" s="35"/>
      <c r="L10" s="35"/>
      <c r="M10" s="35"/>
      <c r="N10" s="35"/>
      <c r="O10" s="35"/>
      <c r="P10" s="35">
        <f>データ!P6</f>
        <v>7.12</v>
      </c>
      <c r="Q10" s="35"/>
      <c r="R10" s="35"/>
      <c r="S10" s="35"/>
      <c r="T10" s="35"/>
      <c r="U10" s="35"/>
      <c r="V10" s="35"/>
      <c r="W10" s="35">
        <f>データ!Q6</f>
        <v>100</v>
      </c>
      <c r="X10" s="35"/>
      <c r="Y10" s="35"/>
      <c r="Z10" s="35"/>
      <c r="AA10" s="35"/>
      <c r="AB10" s="35"/>
      <c r="AC10" s="35"/>
      <c r="AD10" s="42">
        <f>データ!R6</f>
        <v>2035</v>
      </c>
      <c r="AE10" s="42"/>
      <c r="AF10" s="42"/>
      <c r="AG10" s="42"/>
      <c r="AH10" s="42"/>
      <c r="AI10" s="42"/>
      <c r="AJ10" s="42"/>
      <c r="AK10" s="2"/>
      <c r="AL10" s="42">
        <f>データ!V6</f>
        <v>69495</v>
      </c>
      <c r="AM10" s="42"/>
      <c r="AN10" s="42"/>
      <c r="AO10" s="42"/>
      <c r="AP10" s="42"/>
      <c r="AQ10" s="42"/>
      <c r="AR10" s="42"/>
      <c r="AS10" s="42"/>
      <c r="AT10" s="35">
        <f>データ!W6</f>
        <v>8.92</v>
      </c>
      <c r="AU10" s="35"/>
      <c r="AV10" s="35"/>
      <c r="AW10" s="35"/>
      <c r="AX10" s="35"/>
      <c r="AY10" s="35"/>
      <c r="AZ10" s="35"/>
      <c r="BA10" s="35"/>
      <c r="BB10" s="35">
        <f>データ!X6</f>
        <v>7790.92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115</v>
      </c>
      <c r="BM16" s="75"/>
      <c r="BN16" s="75"/>
      <c r="BO16" s="75"/>
      <c r="BP16" s="75"/>
      <c r="BQ16" s="75"/>
      <c r="BR16" s="75"/>
      <c r="BS16" s="75"/>
      <c r="BT16" s="75"/>
      <c r="BU16" s="75"/>
      <c r="BV16" s="75"/>
      <c r="BW16" s="75"/>
      <c r="BX16" s="75"/>
      <c r="BY16" s="75"/>
      <c r="BZ16" s="7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114</v>
      </c>
      <c r="BM47" s="75"/>
      <c r="BN47" s="75"/>
      <c r="BO47" s="75"/>
      <c r="BP47" s="75"/>
      <c r="BQ47" s="75"/>
      <c r="BR47" s="75"/>
      <c r="BS47" s="75"/>
      <c r="BT47" s="75"/>
      <c r="BU47" s="75"/>
      <c r="BV47" s="75"/>
      <c r="BW47" s="75"/>
      <c r="BX47" s="75"/>
      <c r="BY47" s="75"/>
      <c r="BZ47" s="7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4"/>
      <c r="BM60" s="75"/>
      <c r="BN60" s="75"/>
      <c r="BO60" s="75"/>
      <c r="BP60" s="75"/>
      <c r="BQ60" s="75"/>
      <c r="BR60" s="75"/>
      <c r="BS60" s="75"/>
      <c r="BT60" s="75"/>
      <c r="BU60" s="75"/>
      <c r="BV60" s="75"/>
      <c r="BW60" s="75"/>
      <c r="BX60" s="75"/>
      <c r="BY60" s="75"/>
      <c r="BZ60" s="76"/>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4"/>
      <c r="BM61" s="75"/>
      <c r="BN61" s="75"/>
      <c r="BO61" s="75"/>
      <c r="BP61" s="75"/>
      <c r="BQ61" s="75"/>
      <c r="BR61" s="75"/>
      <c r="BS61" s="75"/>
      <c r="BT61" s="75"/>
      <c r="BU61" s="75"/>
      <c r="BV61" s="75"/>
      <c r="BW61" s="75"/>
      <c r="BX61" s="75"/>
      <c r="BY61" s="75"/>
      <c r="BZ61" s="7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113</v>
      </c>
      <c r="BM66" s="75"/>
      <c r="BN66" s="75"/>
      <c r="BO66" s="75"/>
      <c r="BP66" s="75"/>
      <c r="BQ66" s="75"/>
      <c r="BR66" s="75"/>
      <c r="BS66" s="75"/>
      <c r="BT66" s="75"/>
      <c r="BU66" s="75"/>
      <c r="BV66" s="75"/>
      <c r="BW66" s="75"/>
      <c r="BX66" s="75"/>
      <c r="BY66" s="75"/>
      <c r="BZ66" s="7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2">
      <c r="C83" s="65" t="s">
        <v>30</v>
      </c>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VkNU0Oj2+qv96rUFUa3I7riq4BPhw1DU7sB300paodD5+8PJBeIF5UUvl2nb0rXKFs6IVx/W+fYF31LT261Y+A==" saltValue="E1GM/0FKoFxvJHGDO33pOQ==" spinCount="100000" sheet="1" objects="1" scenarios="1" formatCells="0" formatColumns="0" formatRows="0"/>
  <mergeCells count="51">
    <mergeCell ref="B60:BJ61"/>
    <mergeCell ref="BL64:BZ65"/>
    <mergeCell ref="C83:BJ83"/>
    <mergeCell ref="BL47:BZ63"/>
    <mergeCell ref="BL66:BZ82"/>
    <mergeCell ref="B9:H9"/>
    <mergeCell ref="B10:H10"/>
    <mergeCell ref="I10:O10"/>
    <mergeCell ref="P10:V10"/>
    <mergeCell ref="W10:AC10"/>
    <mergeCell ref="AL10:AS10"/>
    <mergeCell ref="AT10:BA10"/>
    <mergeCell ref="BB10:BI10"/>
    <mergeCell ref="BL10:BM10"/>
    <mergeCell ref="BL16:BZ44"/>
    <mergeCell ref="BN10:BY10"/>
    <mergeCell ref="BL11:BZ13"/>
    <mergeCell ref="B14:BJ15"/>
    <mergeCell ref="BL14:BZ15"/>
    <mergeCell ref="AD10:AJ10"/>
    <mergeCell ref="AT9:BA9"/>
    <mergeCell ref="BB9:BI9"/>
    <mergeCell ref="BL9:BM9"/>
    <mergeCell ref="BL45:BZ46"/>
    <mergeCell ref="BN9:BY9"/>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2">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121002</v>
      </c>
      <c r="D6" s="19">
        <f t="shared" si="3"/>
        <v>46</v>
      </c>
      <c r="E6" s="19">
        <f t="shared" si="3"/>
        <v>17</v>
      </c>
      <c r="F6" s="19">
        <f t="shared" si="3"/>
        <v>4</v>
      </c>
      <c r="G6" s="19">
        <f t="shared" si="3"/>
        <v>0</v>
      </c>
      <c r="H6" s="19" t="str">
        <f t="shared" si="3"/>
        <v>千葉県　千葉市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17.14</v>
      </c>
      <c r="P6" s="20">
        <f t="shared" si="3"/>
        <v>7.12</v>
      </c>
      <c r="Q6" s="20">
        <f t="shared" si="3"/>
        <v>100</v>
      </c>
      <c r="R6" s="20">
        <f t="shared" si="3"/>
        <v>2035</v>
      </c>
      <c r="S6" s="20">
        <f t="shared" si="3"/>
        <v>976328</v>
      </c>
      <c r="T6" s="20">
        <f t="shared" si="3"/>
        <v>271.76</v>
      </c>
      <c r="U6" s="20">
        <f t="shared" si="3"/>
        <v>3592.61</v>
      </c>
      <c r="V6" s="20">
        <f t="shared" si="3"/>
        <v>69495</v>
      </c>
      <c r="W6" s="20">
        <f t="shared" si="3"/>
        <v>8.92</v>
      </c>
      <c r="X6" s="20">
        <f t="shared" si="3"/>
        <v>7790.92</v>
      </c>
      <c r="Y6" s="21">
        <f>IF(Y7="",NA(),Y7)</f>
        <v>105.23</v>
      </c>
      <c r="Z6" s="21">
        <f t="shared" ref="Z6:AH6" si="4">IF(Z7="",NA(),Z7)</f>
        <v>93.19</v>
      </c>
      <c r="AA6" s="21">
        <f t="shared" si="4"/>
        <v>93.16</v>
      </c>
      <c r="AB6" s="21">
        <f t="shared" si="4"/>
        <v>93.31</v>
      </c>
      <c r="AC6" s="21">
        <f t="shared" si="4"/>
        <v>93.33</v>
      </c>
      <c r="AD6" s="21">
        <f t="shared" si="4"/>
        <v>102.13</v>
      </c>
      <c r="AE6" s="21">
        <f t="shared" si="4"/>
        <v>101.72</v>
      </c>
      <c r="AF6" s="21">
        <f t="shared" si="4"/>
        <v>102.73</v>
      </c>
      <c r="AG6" s="21">
        <f t="shared" si="4"/>
        <v>105.78</v>
      </c>
      <c r="AH6" s="21">
        <f t="shared" si="4"/>
        <v>106.09</v>
      </c>
      <c r="AI6" s="20" t="str">
        <f>IF(AI7="","",IF(AI7="-","【-】","【"&amp;SUBSTITUTE(TEXT(AI7,"#,##0.00"),"-","△")&amp;"】"))</f>
        <v>【105.35】</v>
      </c>
      <c r="AJ6" s="20">
        <f>IF(AJ7="",NA(),AJ7)</f>
        <v>0</v>
      </c>
      <c r="AK6" s="20">
        <f t="shared" ref="AK6:AS6" si="5">IF(AK7="",NA(),AK7)</f>
        <v>0</v>
      </c>
      <c r="AL6" s="20">
        <f t="shared" si="5"/>
        <v>0</v>
      </c>
      <c r="AM6" s="20">
        <f t="shared" si="5"/>
        <v>0</v>
      </c>
      <c r="AN6" s="21">
        <f t="shared" si="5"/>
        <v>21.02</v>
      </c>
      <c r="AO6" s="21">
        <f t="shared" si="5"/>
        <v>109.51</v>
      </c>
      <c r="AP6" s="21">
        <f t="shared" si="5"/>
        <v>112.88</v>
      </c>
      <c r="AQ6" s="21">
        <f t="shared" si="5"/>
        <v>94.97</v>
      </c>
      <c r="AR6" s="21">
        <f t="shared" si="5"/>
        <v>63.96</v>
      </c>
      <c r="AS6" s="21">
        <f t="shared" si="5"/>
        <v>69.42</v>
      </c>
      <c r="AT6" s="20" t="str">
        <f>IF(AT7="","",IF(AT7="-","【-】","【"&amp;SUBSTITUTE(TEXT(AT7,"#,##0.00"),"-","△")&amp;"】"))</f>
        <v>【63.89】</v>
      </c>
      <c r="AU6" s="21">
        <f>IF(AU7="",NA(),AU7)</f>
        <v>77.13</v>
      </c>
      <c r="AV6" s="21">
        <f t="shared" ref="AV6:BD6" si="6">IF(AV7="",NA(),AV7)</f>
        <v>98.9</v>
      </c>
      <c r="AW6" s="21">
        <f t="shared" si="6"/>
        <v>48.31</v>
      </c>
      <c r="AX6" s="21">
        <f t="shared" si="6"/>
        <v>38.65</v>
      </c>
      <c r="AY6" s="21">
        <f t="shared" si="6"/>
        <v>19.059999999999999</v>
      </c>
      <c r="AZ6" s="21">
        <f t="shared" si="6"/>
        <v>47.44</v>
      </c>
      <c r="BA6" s="21">
        <f t="shared" si="6"/>
        <v>49.18</v>
      </c>
      <c r="BB6" s="21">
        <f t="shared" si="6"/>
        <v>47.72</v>
      </c>
      <c r="BC6" s="21">
        <f t="shared" si="6"/>
        <v>44.24</v>
      </c>
      <c r="BD6" s="21">
        <f t="shared" si="6"/>
        <v>43.07</v>
      </c>
      <c r="BE6" s="20" t="str">
        <f>IF(BE7="","",IF(BE7="-","【-】","【"&amp;SUBSTITUTE(TEXT(BE7,"#,##0.00"),"-","△")&amp;"】"))</f>
        <v>【44.07】</v>
      </c>
      <c r="BF6" s="21">
        <f>IF(BF7="",NA(),BF7)</f>
        <v>1804.51</v>
      </c>
      <c r="BG6" s="21">
        <f t="shared" ref="BG6:BO6" si="7">IF(BG7="",NA(),BG7)</f>
        <v>11982.2</v>
      </c>
      <c r="BH6" s="21">
        <f t="shared" si="7"/>
        <v>12622.69</v>
      </c>
      <c r="BI6" s="21">
        <f t="shared" si="7"/>
        <v>12353.37</v>
      </c>
      <c r="BJ6" s="21">
        <f t="shared" si="7"/>
        <v>12239.32</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111.26</v>
      </c>
      <c r="BR6" s="21">
        <f t="shared" ref="BR6:BZ6" si="8">IF(BR7="",NA(),BR7)</f>
        <v>61.08</v>
      </c>
      <c r="BS6" s="21">
        <f t="shared" si="8"/>
        <v>60.36</v>
      </c>
      <c r="BT6" s="21">
        <f t="shared" si="8"/>
        <v>61.23</v>
      </c>
      <c r="BU6" s="21">
        <f t="shared" si="8"/>
        <v>61.64</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83.05</v>
      </c>
      <c r="CC6" s="21">
        <f t="shared" ref="CC6:CK6" si="9">IF(CC7="",NA(),CC7)</f>
        <v>197.15</v>
      </c>
      <c r="CD6" s="21">
        <f t="shared" si="9"/>
        <v>197.79</v>
      </c>
      <c r="CE6" s="21">
        <f t="shared" si="9"/>
        <v>195.68</v>
      </c>
      <c r="CF6" s="21">
        <f t="shared" si="9"/>
        <v>193.73</v>
      </c>
      <c r="CG6" s="21">
        <f t="shared" si="9"/>
        <v>221.81</v>
      </c>
      <c r="CH6" s="21">
        <f t="shared" si="9"/>
        <v>230.02</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43.36</v>
      </c>
      <c r="CS6" s="21">
        <f t="shared" si="10"/>
        <v>42.56</v>
      </c>
      <c r="CT6" s="21">
        <f t="shared" si="10"/>
        <v>42.47</v>
      </c>
      <c r="CU6" s="21">
        <f t="shared" si="10"/>
        <v>42.4</v>
      </c>
      <c r="CV6" s="21">
        <f t="shared" si="10"/>
        <v>42.28</v>
      </c>
      <c r="CW6" s="20" t="str">
        <f>IF(CW7="","",IF(CW7="-","【-】","【"&amp;SUBSTITUTE(TEXT(CW7,"#,##0.00"),"-","△")&amp;"】"))</f>
        <v>【42.57】</v>
      </c>
      <c r="CX6" s="21">
        <f>IF(CX7="",NA(),CX7)</f>
        <v>96.87</v>
      </c>
      <c r="CY6" s="21">
        <f t="shared" ref="CY6:DG6" si="11">IF(CY7="",NA(),CY7)</f>
        <v>96.75</v>
      </c>
      <c r="CZ6" s="21">
        <f t="shared" si="11"/>
        <v>96.87</v>
      </c>
      <c r="DA6" s="21">
        <f t="shared" si="11"/>
        <v>96.47</v>
      </c>
      <c r="DB6" s="21">
        <f t="shared" si="11"/>
        <v>96.52</v>
      </c>
      <c r="DC6" s="21">
        <f t="shared" si="11"/>
        <v>83.06</v>
      </c>
      <c r="DD6" s="21">
        <f t="shared" si="11"/>
        <v>83.32</v>
      </c>
      <c r="DE6" s="21">
        <f t="shared" si="11"/>
        <v>83.75</v>
      </c>
      <c r="DF6" s="21">
        <f t="shared" si="11"/>
        <v>84.19</v>
      </c>
      <c r="DG6" s="21">
        <f t="shared" si="11"/>
        <v>84.34</v>
      </c>
      <c r="DH6" s="20" t="str">
        <f>IF(DH7="","",IF(DH7="-","【-】","【"&amp;SUBSTITUTE(TEXT(DH7,"#,##0.00"),"-","△")&amp;"】"))</f>
        <v>【85.24】</v>
      </c>
      <c r="DI6" s="21">
        <f>IF(DI7="",NA(),DI7)</f>
        <v>25.88</v>
      </c>
      <c r="DJ6" s="21">
        <f t="shared" ref="DJ6:DR6" si="12">IF(DJ7="",NA(),DJ7)</f>
        <v>26.42</v>
      </c>
      <c r="DK6" s="21">
        <f t="shared" si="12"/>
        <v>28.16</v>
      </c>
      <c r="DL6" s="21">
        <f t="shared" si="12"/>
        <v>29.82</v>
      </c>
      <c r="DM6" s="21">
        <f t="shared" si="12"/>
        <v>31.49</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1">
        <f t="shared" si="14"/>
        <v>0.01</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2">
      <c r="A7" s="14"/>
      <c r="B7" s="23">
        <v>2021</v>
      </c>
      <c r="C7" s="23">
        <v>121002</v>
      </c>
      <c r="D7" s="23">
        <v>46</v>
      </c>
      <c r="E7" s="23">
        <v>17</v>
      </c>
      <c r="F7" s="23">
        <v>4</v>
      </c>
      <c r="G7" s="23">
        <v>0</v>
      </c>
      <c r="H7" s="23" t="s">
        <v>96</v>
      </c>
      <c r="I7" s="23" t="s">
        <v>97</v>
      </c>
      <c r="J7" s="23" t="s">
        <v>98</v>
      </c>
      <c r="K7" s="23" t="s">
        <v>99</v>
      </c>
      <c r="L7" s="23" t="s">
        <v>100</v>
      </c>
      <c r="M7" s="23" t="s">
        <v>101</v>
      </c>
      <c r="N7" s="24" t="s">
        <v>102</v>
      </c>
      <c r="O7" s="24">
        <v>17.14</v>
      </c>
      <c r="P7" s="24">
        <v>7.12</v>
      </c>
      <c r="Q7" s="24">
        <v>100</v>
      </c>
      <c r="R7" s="24">
        <v>2035</v>
      </c>
      <c r="S7" s="24">
        <v>976328</v>
      </c>
      <c r="T7" s="24">
        <v>271.76</v>
      </c>
      <c r="U7" s="24">
        <v>3592.61</v>
      </c>
      <c r="V7" s="24">
        <v>69495</v>
      </c>
      <c r="W7" s="24">
        <v>8.92</v>
      </c>
      <c r="X7" s="24">
        <v>7790.92</v>
      </c>
      <c r="Y7" s="24">
        <v>105.23</v>
      </c>
      <c r="Z7" s="24">
        <v>93.19</v>
      </c>
      <c r="AA7" s="24">
        <v>93.16</v>
      </c>
      <c r="AB7" s="24">
        <v>93.31</v>
      </c>
      <c r="AC7" s="24">
        <v>93.33</v>
      </c>
      <c r="AD7" s="24">
        <v>102.13</v>
      </c>
      <c r="AE7" s="24">
        <v>101.72</v>
      </c>
      <c r="AF7" s="24">
        <v>102.73</v>
      </c>
      <c r="AG7" s="24">
        <v>105.78</v>
      </c>
      <c r="AH7" s="24">
        <v>106.09</v>
      </c>
      <c r="AI7" s="24">
        <v>105.35</v>
      </c>
      <c r="AJ7" s="24">
        <v>0</v>
      </c>
      <c r="AK7" s="24">
        <v>0</v>
      </c>
      <c r="AL7" s="24">
        <v>0</v>
      </c>
      <c r="AM7" s="24">
        <v>0</v>
      </c>
      <c r="AN7" s="24">
        <v>21.02</v>
      </c>
      <c r="AO7" s="24">
        <v>109.51</v>
      </c>
      <c r="AP7" s="24">
        <v>112.88</v>
      </c>
      <c r="AQ7" s="24">
        <v>94.97</v>
      </c>
      <c r="AR7" s="24">
        <v>63.96</v>
      </c>
      <c r="AS7" s="24">
        <v>69.42</v>
      </c>
      <c r="AT7" s="24">
        <v>63.89</v>
      </c>
      <c r="AU7" s="24">
        <v>77.13</v>
      </c>
      <c r="AV7" s="24">
        <v>98.9</v>
      </c>
      <c r="AW7" s="24">
        <v>48.31</v>
      </c>
      <c r="AX7" s="24">
        <v>38.65</v>
      </c>
      <c r="AY7" s="24">
        <v>19.059999999999999</v>
      </c>
      <c r="AZ7" s="24">
        <v>47.44</v>
      </c>
      <c r="BA7" s="24">
        <v>49.18</v>
      </c>
      <c r="BB7" s="24">
        <v>47.72</v>
      </c>
      <c r="BC7" s="24">
        <v>44.24</v>
      </c>
      <c r="BD7" s="24">
        <v>43.07</v>
      </c>
      <c r="BE7" s="24">
        <v>44.07</v>
      </c>
      <c r="BF7" s="24">
        <v>1804.51</v>
      </c>
      <c r="BG7" s="24">
        <v>11982.2</v>
      </c>
      <c r="BH7" s="24">
        <v>12622.69</v>
      </c>
      <c r="BI7" s="24">
        <v>12353.37</v>
      </c>
      <c r="BJ7" s="24">
        <v>12239.32</v>
      </c>
      <c r="BK7" s="24">
        <v>1243.71</v>
      </c>
      <c r="BL7" s="24">
        <v>1194.1500000000001</v>
      </c>
      <c r="BM7" s="24">
        <v>1206.79</v>
      </c>
      <c r="BN7" s="24">
        <v>1258.43</v>
      </c>
      <c r="BO7" s="24">
        <v>1163.75</v>
      </c>
      <c r="BP7" s="24">
        <v>1201.79</v>
      </c>
      <c r="BQ7" s="24">
        <v>111.26</v>
      </c>
      <c r="BR7" s="24">
        <v>61.08</v>
      </c>
      <c r="BS7" s="24">
        <v>60.36</v>
      </c>
      <c r="BT7" s="24">
        <v>61.23</v>
      </c>
      <c r="BU7" s="24">
        <v>61.64</v>
      </c>
      <c r="BV7" s="24">
        <v>74.3</v>
      </c>
      <c r="BW7" s="24">
        <v>72.260000000000005</v>
      </c>
      <c r="BX7" s="24">
        <v>71.84</v>
      </c>
      <c r="BY7" s="24">
        <v>73.36</v>
      </c>
      <c r="BZ7" s="24">
        <v>72.599999999999994</v>
      </c>
      <c r="CA7" s="24">
        <v>75.31</v>
      </c>
      <c r="CB7" s="24">
        <v>83.05</v>
      </c>
      <c r="CC7" s="24">
        <v>197.15</v>
      </c>
      <c r="CD7" s="24">
        <v>197.79</v>
      </c>
      <c r="CE7" s="24">
        <v>195.68</v>
      </c>
      <c r="CF7" s="24">
        <v>193.73</v>
      </c>
      <c r="CG7" s="24">
        <v>221.81</v>
      </c>
      <c r="CH7" s="24">
        <v>230.02</v>
      </c>
      <c r="CI7" s="24">
        <v>228.47</v>
      </c>
      <c r="CJ7" s="24">
        <v>224.88</v>
      </c>
      <c r="CK7" s="24">
        <v>228.64</v>
      </c>
      <c r="CL7" s="24">
        <v>216.39</v>
      </c>
      <c r="CM7" s="24" t="s">
        <v>102</v>
      </c>
      <c r="CN7" s="24" t="s">
        <v>102</v>
      </c>
      <c r="CO7" s="24" t="s">
        <v>102</v>
      </c>
      <c r="CP7" s="24" t="s">
        <v>102</v>
      </c>
      <c r="CQ7" s="24" t="s">
        <v>102</v>
      </c>
      <c r="CR7" s="24">
        <v>43.36</v>
      </c>
      <c r="CS7" s="24">
        <v>42.56</v>
      </c>
      <c r="CT7" s="24">
        <v>42.47</v>
      </c>
      <c r="CU7" s="24">
        <v>42.4</v>
      </c>
      <c r="CV7" s="24">
        <v>42.28</v>
      </c>
      <c r="CW7" s="24">
        <v>42.57</v>
      </c>
      <c r="CX7" s="24">
        <v>96.87</v>
      </c>
      <c r="CY7" s="24">
        <v>96.75</v>
      </c>
      <c r="CZ7" s="24">
        <v>96.87</v>
      </c>
      <c r="DA7" s="24">
        <v>96.47</v>
      </c>
      <c r="DB7" s="24">
        <v>96.52</v>
      </c>
      <c r="DC7" s="24">
        <v>83.06</v>
      </c>
      <c r="DD7" s="24">
        <v>83.32</v>
      </c>
      <c r="DE7" s="24">
        <v>83.75</v>
      </c>
      <c r="DF7" s="24">
        <v>84.19</v>
      </c>
      <c r="DG7" s="24">
        <v>84.34</v>
      </c>
      <c r="DH7" s="24">
        <v>85.24</v>
      </c>
      <c r="DI7" s="24">
        <v>25.88</v>
      </c>
      <c r="DJ7" s="24">
        <v>26.42</v>
      </c>
      <c r="DK7" s="24">
        <v>28.16</v>
      </c>
      <c r="DL7" s="24">
        <v>29.82</v>
      </c>
      <c r="DM7" s="24">
        <v>31.49</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0.01</v>
      </c>
      <c r="EH7" s="24">
        <v>0</v>
      </c>
      <c r="EI7" s="24">
        <v>0</v>
      </c>
      <c r="EJ7" s="24">
        <v>0.09</v>
      </c>
      <c r="EK7" s="24">
        <v>0.13</v>
      </c>
      <c r="EL7" s="24">
        <v>0.36</v>
      </c>
      <c r="EM7" s="24">
        <v>0.39</v>
      </c>
      <c r="EN7" s="24">
        <v>0.1</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黒田　太郎</cp:lastModifiedBy>
  <dcterms:created xsi:type="dcterms:W3CDTF">2022-12-01T01:27:04Z</dcterms:created>
  <dcterms:modified xsi:type="dcterms:W3CDTF">2023-02-07T02:36:21Z</dcterms:modified>
  <cp:category/>
</cp:coreProperties>
</file>